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118931\AppData\Local\Temp\notesC9812B\"/>
    </mc:Choice>
  </mc:AlternateContent>
  <xr:revisionPtr revIDLastSave="0" documentId="13_ncr:1_{FB44D037-A6C6-4596-BAAE-607038280633}" xr6:coauthVersionLast="47" xr6:coauthVersionMax="47" xr10:uidLastSave="{00000000-0000-0000-0000-000000000000}"/>
  <bookViews>
    <workbookView xWindow="43080" yWindow="-120" windowWidth="29040" windowHeight="15840" activeTab="6" xr2:uid="{E2D89D6E-42C9-4CD0-93C2-8BC6878E9274}"/>
  </bookViews>
  <sheets>
    <sheet name="Input" sheetId="1" r:id="rId1"/>
    <sheet name="A" sheetId="22" r:id="rId2"/>
    <sheet name="B" sheetId="2" r:id="rId3"/>
    <sheet name="C" sheetId="3" r:id="rId4"/>
    <sheet name="D pg 1" sheetId="5" r:id="rId5"/>
    <sheet name="D pg 2 " sheetId="15" r:id="rId6"/>
    <sheet name="Sch M" sheetId="21" r:id="rId7"/>
    <sheet name="Sch M 2.2B" sheetId="8" r:id="rId8"/>
    <sheet name="Macros" sheetId="16" state="very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</externalReferences>
  <definedNames>
    <definedName name="\" hidden="1">{"kricash",#N/A,FALSE,"INC";"kriinc",#N/A,FALSE,"INC";"krimiami",#N/A,FALSE,"INC";"kriother",#N/A,FALSE,"INC";"kripapers",#N/A,FALSE,"INC"}</definedName>
    <definedName name="\\" hidden="1">#REF!</definedName>
    <definedName name="\\\" hidden="1">#REF!</definedName>
    <definedName name="\\\\" hidden="1">#REF!</definedName>
    <definedName name="\__">#REF!</definedName>
    <definedName name="\___C_._RIGHT_">#REF!</definedName>
    <definedName name="\0">#REF!</definedName>
    <definedName name="\0_1">#N/A</definedName>
    <definedName name="\1">'[1]Header Data'!#REF!</definedName>
    <definedName name="\A">'[2]TRANSPORTS-revised'!#REF!</definedName>
    <definedName name="\b">'[3]2000FASB'!#REF!</definedName>
    <definedName name="\C">#REF!</definedName>
    <definedName name="\Company\">"CompName"</definedName>
    <definedName name="\d">#REF!</definedName>
    <definedName name="\e">#REF!</definedName>
    <definedName name="\Essbase_Input\">#REF!</definedName>
    <definedName name="\Essbase_Output\">#REF!</definedName>
    <definedName name="\Estimate\">[4]GlobalDates!$H$9</definedName>
    <definedName name="\f">'[5]E-2'!#REF!</definedName>
    <definedName name="\g">#REF!</definedName>
    <definedName name="\h">#REF!</definedName>
    <definedName name="\I">#REF!</definedName>
    <definedName name="\J">#REF!</definedName>
    <definedName name="\k">'[3]2000FASB'!#REF!</definedName>
    <definedName name="\l">'[3]2000FASB'!#REF!</definedName>
    <definedName name="\M">#REF!</definedName>
    <definedName name="\N">#REF!</definedName>
    <definedName name="\O">#REF!</definedName>
    <definedName name="\p">#REF!</definedName>
    <definedName name="\p_1">#N/A</definedName>
    <definedName name="\PriorEstimate\">[4]GlobalDates!$K$9</definedName>
    <definedName name="\priorestimate1\">#REF!</definedName>
    <definedName name="\q">#REF!</definedName>
    <definedName name="\q_1">#N/A</definedName>
    <definedName name="\r">'[3]2000FASB'!#REF!</definedName>
    <definedName name="\s">'[5]E-2'!#REF!</definedName>
    <definedName name="\t">#REF!</definedName>
    <definedName name="\U">#REF!</definedName>
    <definedName name="\V">#REF!</definedName>
    <definedName name="\W">[6]L!$H$1</definedName>
    <definedName name="\WP">#REF!</definedName>
    <definedName name="\WW">#REF!</definedName>
    <definedName name="\x">'[7]Rate Calc'!#REF!</definedName>
    <definedName name="\y">'[7]Rate Calc'!#REF!</definedName>
    <definedName name="\z">'[7]Rate Calc'!#REF!</definedName>
    <definedName name="_">#REF!</definedName>
    <definedName name="__">[8]HELP_SCREEN!#REF!</definedName>
    <definedName name="_________________________________________________________FIN03001">#REF!</definedName>
    <definedName name="________________________________________________________ALL2">#REF!</definedName>
    <definedName name="________________________________________________________FIN03001">#REF!</definedName>
    <definedName name="_______________________________________________________ALL2">#REF!</definedName>
    <definedName name="_______________________________________________________FIN03001">#REF!</definedName>
    <definedName name="______________________________________________________ALL2">#REF!</definedName>
    <definedName name="______________________________________________________FIN03001">'[9]New g-p-08-401-save on this tab'!#REF!</definedName>
    <definedName name="______________________________________________________NYR1">#REF!</definedName>
    <definedName name="______________________________________________________NYR2">#REF!</definedName>
    <definedName name="_____________________________________________________ALL2">'[10]Rate Calc'!#REF!</definedName>
    <definedName name="_____________________________________________________FIN03001">'[9]New g-p-08-401-save on this tab'!#REF!</definedName>
    <definedName name="_____________________________________________________NYR1">#REF!</definedName>
    <definedName name="_____________________________________________________NYR2">#REF!</definedName>
    <definedName name="____________________________________________________ALL2">'[10]Rate Calc'!#REF!</definedName>
    <definedName name="____________________________________________________FIN01001">#REF!</definedName>
    <definedName name="____________________________________________________fin0101">#REF!</definedName>
    <definedName name="____________________________________________________FIN03001">'[9]New g-p-08-401-save on this tab'!#REF!</definedName>
    <definedName name="____________________________________________________NYR1">#REF!</definedName>
    <definedName name="____________________________________________________NYR2">#REF!</definedName>
    <definedName name="___________________________________________________ALL2">'[11]Rate Calc'!#REF!</definedName>
    <definedName name="___________________________________________________FIN01001">#REF!</definedName>
    <definedName name="___________________________________________________fin0101">#REF!</definedName>
    <definedName name="___________________________________________________FIN03001">'[9]New g-p-08-401-save on this tab'!#REF!</definedName>
    <definedName name="___________________________________________________NYR1">#REF!</definedName>
    <definedName name="___________________________________________________NYR2">#REF!</definedName>
    <definedName name="__________________________________________________ALL2">'[10]Rate Calc'!#REF!</definedName>
    <definedName name="__________________________________________________FIN01001">#REF!</definedName>
    <definedName name="__________________________________________________fin0101">#REF!</definedName>
    <definedName name="__________________________________________________FIN03001">'[9]New g-p-08-401-save on this tab'!#REF!</definedName>
    <definedName name="__________________________________________________NYR1">#REF!</definedName>
    <definedName name="__________________________________________________NYR2">#REF!</definedName>
    <definedName name="_________________________________________________ALL2">'[10]Rate Calc'!#REF!</definedName>
    <definedName name="_________________________________________________FIN01001">#REF!</definedName>
    <definedName name="_________________________________________________fin0101">#REF!</definedName>
    <definedName name="_________________________________________________FIN03001">'[9]New g-p-08-401-save on this tab'!#REF!</definedName>
    <definedName name="_________________________________________________NYR1">#REF!</definedName>
    <definedName name="_________________________________________________NYR2">#REF!</definedName>
    <definedName name="________________________________________________ALL2">'[7]Rate Calc'!#REF!</definedName>
    <definedName name="________________________________________________FIN01001">#REF!</definedName>
    <definedName name="________________________________________________fin0101">#REF!</definedName>
    <definedName name="________________________________________________FIN03001">'[9]New g-p-08-401-save on this tab'!#REF!</definedName>
    <definedName name="________________________________________________NYR1">#REF!</definedName>
    <definedName name="________________________________________________NYR2">#REF!</definedName>
    <definedName name="_______________________________________________ALL2">'[7]Rate Calc'!#REF!</definedName>
    <definedName name="_______________________________________________FIN01001">#REF!</definedName>
    <definedName name="_______________________________________________fin0101">#REF!</definedName>
    <definedName name="_______________________________________________FIN03001">'[9]New g-p-08-401-save on this tab'!#REF!</definedName>
    <definedName name="_______________________________________________NYR1">#REF!</definedName>
    <definedName name="_______________________________________________NYR2">#REF!</definedName>
    <definedName name="______________________________________________ALL2">'[7]Rate Calc'!#REF!</definedName>
    <definedName name="______________________________________________FIN01001">#REF!</definedName>
    <definedName name="______________________________________________fin0101">#REF!</definedName>
    <definedName name="______________________________________________FIN03001">'[9]New g-p-08-401-save on this tab'!#REF!</definedName>
    <definedName name="______________________________________________NYR1">#REF!</definedName>
    <definedName name="______________________________________________NYR2">#REF!</definedName>
    <definedName name="_____________________________________________ALL2">'[7]Rate Calc'!#REF!</definedName>
    <definedName name="_____________________________________________FIN01001">#REF!</definedName>
    <definedName name="_____________________________________________fin0101">#REF!</definedName>
    <definedName name="_____________________________________________FIN03001">'[9]New g-p-08-401-save on this tab'!#REF!</definedName>
    <definedName name="_____________________________________________NYR1">#REF!</definedName>
    <definedName name="_____________________________________________NYR2">#REF!</definedName>
    <definedName name="____________________________________________ALL2">'[7]Rate Calc'!#REF!</definedName>
    <definedName name="____________________________________________FIN01001">#REF!</definedName>
    <definedName name="____________________________________________fin0101">#REF!</definedName>
    <definedName name="____________________________________________FIN03001">'[9]New g-p-08-401-save on this tab'!#REF!</definedName>
    <definedName name="____________________________________________NYR1">#REF!</definedName>
    <definedName name="____________________________________________NYR2">#REF!</definedName>
    <definedName name="___________________________________________ALL2">'[7]Rate Calc'!#REF!</definedName>
    <definedName name="___________________________________________FIN01001">#REF!</definedName>
    <definedName name="___________________________________________fin0101">#REF!</definedName>
    <definedName name="___________________________________________FIN03001">'[9]New g-p-08-401-save on this tab'!#REF!</definedName>
    <definedName name="___________________________________________NYR1">#REF!</definedName>
    <definedName name="___________________________________________NYR2">#REF!</definedName>
    <definedName name="__________________________________________ALL2">'[7]Rate Calc'!#REF!</definedName>
    <definedName name="__________________________________________FIN01001">#REF!</definedName>
    <definedName name="__________________________________________fin0101">#REF!</definedName>
    <definedName name="__________________________________________FIN03001">'[12]New g-p-08-401-save on this tab'!#REF!</definedName>
    <definedName name="__________________________________________NYR1">#REF!</definedName>
    <definedName name="__________________________________________NYR2">#REF!</definedName>
    <definedName name="_________________________________________ALL2">'[7]Rate Calc'!#REF!</definedName>
    <definedName name="_________________________________________FIN01001">#REF!</definedName>
    <definedName name="_________________________________________fin0101">#REF!</definedName>
    <definedName name="_________________________________________FIN03001">'[9]New g-p-08-401-save on this tab'!#REF!</definedName>
    <definedName name="_________________________________________NYR1">#REF!</definedName>
    <definedName name="_________________________________________NYR2">#REF!</definedName>
    <definedName name="________________________________________ALL2">'[7]Rate Calc'!#REF!</definedName>
    <definedName name="________________________________________FIN01001">#REF!</definedName>
    <definedName name="________________________________________fin0101">#REF!</definedName>
    <definedName name="________________________________________FIN03001">'[12]New g-p-08-401-save on this tab'!#REF!</definedName>
    <definedName name="________________________________________NYR1">#REF!</definedName>
    <definedName name="________________________________________NYR2">#REF!</definedName>
    <definedName name="_______________________________________ALL2">'[7]Rate Calc'!#REF!</definedName>
    <definedName name="_______________________________________FIN01001">#REF!</definedName>
    <definedName name="_______________________________________fin0101">#REF!</definedName>
    <definedName name="_______________________________________FIN03001">'[9]New g-p-08-401-save on this tab'!#REF!</definedName>
    <definedName name="_______________________________________NYR1">#REF!</definedName>
    <definedName name="_______________________________________NYR2">#REF!</definedName>
    <definedName name="______________________________________ALL2">'[7]Rate Calc'!#REF!</definedName>
    <definedName name="______________________________________FIN01001">#REF!</definedName>
    <definedName name="______________________________________fin0101">#REF!</definedName>
    <definedName name="______________________________________FIN03001">'[12]New g-p-08-401-save on this tab'!#REF!</definedName>
    <definedName name="______________________________________NYR1">#REF!</definedName>
    <definedName name="______________________________________NYR2">#REF!</definedName>
    <definedName name="_____________________________________ALL2">'[10]Rate Calc'!#REF!</definedName>
    <definedName name="_____________________________________FIN01001">#REF!</definedName>
    <definedName name="_____________________________________fin0101">#REF!</definedName>
    <definedName name="_____________________________________FIN03001">'[12]New g-p-08-401-save on this tab'!#REF!</definedName>
    <definedName name="_____________________________________NYR1">#REF!</definedName>
    <definedName name="_____________________________________NYR2">#REF!</definedName>
    <definedName name="____________________________________ALL2">'[7]Rate Calc'!#REF!</definedName>
    <definedName name="____________________________________FIN01001">#REF!</definedName>
    <definedName name="____________________________________fin0101">#REF!</definedName>
    <definedName name="____________________________________FIN03001">'[9]New g-p-08-401-save on this tab'!#REF!</definedName>
    <definedName name="____________________________________NYR1">#REF!</definedName>
    <definedName name="____________________________________NYR2">#REF!</definedName>
    <definedName name="___________________________________ALL2">'[7]Rate Calc'!#REF!</definedName>
    <definedName name="___________________________________FIN01001">#REF!</definedName>
    <definedName name="___________________________________fin0101">#REF!</definedName>
    <definedName name="___________________________________FIN03001">'[9]New g-p-08-401-save on this tab'!#REF!</definedName>
    <definedName name="___________________________________NYR1">#REF!</definedName>
    <definedName name="___________________________________NYR2">#REF!</definedName>
    <definedName name="__________________________________ALL2">'[7]Rate Calc'!#REF!</definedName>
    <definedName name="__________________________________FIN01001">#REF!</definedName>
    <definedName name="__________________________________fin0101">#REF!</definedName>
    <definedName name="__________________________________FIN03001">'[9]New g-p-08-401-save on this tab'!#REF!</definedName>
    <definedName name="__________________________________NYR1">#REF!</definedName>
    <definedName name="__________________________________NYR2">#REF!</definedName>
    <definedName name="_________________________________ALL2">'[10]Rate Calc'!#REF!</definedName>
    <definedName name="_________________________________FIN01001">#REF!</definedName>
    <definedName name="_________________________________fin0101">#REF!</definedName>
    <definedName name="_________________________________FIN03001">'[9]New g-p-08-401-save on this tab'!#REF!</definedName>
    <definedName name="_________________________________NYR1">#REF!</definedName>
    <definedName name="_________________________________NYR2">#REF!</definedName>
    <definedName name="_________________________________pg1">#REF!</definedName>
    <definedName name="_________________________________pg2">#REF!</definedName>
    <definedName name="________________________________ALL2">'[10]Rate Calc'!#REF!</definedName>
    <definedName name="________________________________FIN01001">#REF!</definedName>
    <definedName name="________________________________fin0101">#REF!</definedName>
    <definedName name="________________________________FIN03001">'[9]New g-p-08-401-save on this tab'!#REF!</definedName>
    <definedName name="________________________________NYR1">#REF!</definedName>
    <definedName name="________________________________NYR2">#REF!</definedName>
    <definedName name="________________________________pg1">#REF!</definedName>
    <definedName name="________________________________pg2">#REF!</definedName>
    <definedName name="_______________________________ALL2">'[7]Rate Calc'!#REF!</definedName>
    <definedName name="_______________________________FED410">#REF!</definedName>
    <definedName name="_______________________________FED411">#REF!</definedName>
    <definedName name="_______________________________FIN01001">#REF!</definedName>
    <definedName name="_______________________________fin0101">#REF!</definedName>
    <definedName name="_______________________________FIN03001">'[9]New g-p-08-401-save on this tab'!#REF!</definedName>
    <definedName name="_______________________________NYR1">#REF!</definedName>
    <definedName name="_______________________________NYR2">#REF!</definedName>
    <definedName name="_______________________________pg1">#REF!</definedName>
    <definedName name="_______________________________pg2">#REF!</definedName>
    <definedName name="_______________________________ST410">#REF!</definedName>
    <definedName name="_______________________________ST411">#REF!</definedName>
    <definedName name="______________________________ALL2">'[7]Rate Calc'!#REF!</definedName>
    <definedName name="______________________________FED410">#REF!</definedName>
    <definedName name="______________________________FED411">#REF!</definedName>
    <definedName name="______________________________FIN01001">#REF!</definedName>
    <definedName name="______________________________fin0101">#REF!</definedName>
    <definedName name="______________________________FIN03001">'[9]New g-p-08-401-save on this tab'!#REF!</definedName>
    <definedName name="______________________________NYR1">#REF!</definedName>
    <definedName name="______________________________NYR2">#REF!</definedName>
    <definedName name="______________________________pg1">'[13]Income Stmt wout C&amp;I'!$A$1:$P$83</definedName>
    <definedName name="______________________________pg2">'[13]Income Stmt wout C&amp;I'!$A$133:$M$143</definedName>
    <definedName name="______________________________ST410">#REF!</definedName>
    <definedName name="______________________________ST411">#REF!</definedName>
    <definedName name="_____________________________223">#REF!</definedName>
    <definedName name="_____________________________ALL2">'[10]Rate Calc'!#REF!</definedName>
    <definedName name="_____________________________FED410">[14]FedPage4!$F$106</definedName>
    <definedName name="_____________________________FED411">[14]FedPage4!$H$106</definedName>
    <definedName name="_____________________________FIN01001">#REF!</definedName>
    <definedName name="_____________________________fin0101">#REF!</definedName>
    <definedName name="_____________________________FIN03001">'[9]New g-p-08-401-save on this tab'!#REF!</definedName>
    <definedName name="_____________________________NYR1">#REF!</definedName>
    <definedName name="_____________________________NYR2">#REF!</definedName>
    <definedName name="_____________________________pg1">'[13]Income Stmt wout C&amp;I'!$A$1:$P$83</definedName>
    <definedName name="_____________________________pg2">'[13]Income Stmt wout C&amp;I'!$A$133:$M$143</definedName>
    <definedName name="_____________________________ST410">[14]STPage4!$F$102</definedName>
    <definedName name="_____________________________ST411">[14]STPage4!$H$102</definedName>
    <definedName name="____________________________223">#REF!</definedName>
    <definedName name="____________________________ALL2">'[7]Rate Calc'!#REF!</definedName>
    <definedName name="____________________________FED410">[15]FedPage4!$F$106</definedName>
    <definedName name="____________________________FED411">[15]FedPage4!$H$106</definedName>
    <definedName name="____________________________FIN01001">#REF!</definedName>
    <definedName name="____________________________fin0101">#REF!</definedName>
    <definedName name="____________________________FIN03001">'[9]New g-p-08-401-save on this tab'!#REF!</definedName>
    <definedName name="____________________________NYR1">#REF!</definedName>
    <definedName name="____________________________NYR2">#REF!</definedName>
    <definedName name="____________________________pg1">'[13]Income Stmt wout C&amp;I'!$A$1:$P$83</definedName>
    <definedName name="____________________________pg2">'[13]Income Stmt wout C&amp;I'!$A$133:$M$143</definedName>
    <definedName name="____________________________ST410">[15]STPage4!$F$102</definedName>
    <definedName name="____________________________ST411">[15]STPage4!$H$102</definedName>
    <definedName name="___________________________223">'[16]222'!#REF!</definedName>
    <definedName name="___________________________ALL2">'[10]Rate Calc'!#REF!</definedName>
    <definedName name="___________________________FED410">[15]FedPage4!$F$106</definedName>
    <definedName name="___________________________FED411">[15]FedPage4!$H$106</definedName>
    <definedName name="___________________________FIN01001">#REF!</definedName>
    <definedName name="___________________________fin0101">#REF!</definedName>
    <definedName name="___________________________FIN03001">'[9]New g-p-08-401-save on this tab'!#REF!</definedName>
    <definedName name="___________________________NYR1">#REF!</definedName>
    <definedName name="___________________________NYR2">#REF!</definedName>
    <definedName name="___________________________pg1">'[13]Income Stmt wout C&amp;I'!$A$1:$P$83</definedName>
    <definedName name="___________________________pg2">'[13]Income Stmt wout C&amp;I'!$A$133:$M$143</definedName>
    <definedName name="___________________________ST410">[15]STPage4!$F$102</definedName>
    <definedName name="___________________________ST411">[15]STPage4!$H$102</definedName>
    <definedName name="__________________________223">'[16]222'!#REF!</definedName>
    <definedName name="__________________________ALL2">'[7]Rate Calc'!#REF!</definedName>
    <definedName name="__________________________FED410">[15]FedPage4!$F$106</definedName>
    <definedName name="__________________________FED411">[15]FedPage4!$H$106</definedName>
    <definedName name="__________________________FIN01001">#REF!</definedName>
    <definedName name="__________________________fin0101">#REF!</definedName>
    <definedName name="__________________________FIN03001">'[9]New g-p-08-401-save on this tab'!#REF!</definedName>
    <definedName name="__________________________NYR1">#REF!</definedName>
    <definedName name="__________________________NYR2">#REF!</definedName>
    <definedName name="__________________________pg1">'[13]Income Stmt wout C&amp;I'!$A$1:$P$83</definedName>
    <definedName name="__________________________pg2">'[13]Income Stmt wout C&amp;I'!$A$133:$M$143</definedName>
    <definedName name="__________________________row1">[17]tbbs!$A$1:$A$5</definedName>
    <definedName name="__________________________ST410">[15]STPage4!$F$102</definedName>
    <definedName name="__________________________ST411">[15]STPage4!$H$102</definedName>
    <definedName name="_________________________223">'[16]222'!#REF!</definedName>
    <definedName name="_________________________ALL2">'[10]Rate Calc'!#REF!</definedName>
    <definedName name="_________________________FED410">[15]FedPage4!$F$106</definedName>
    <definedName name="_________________________FED411">[15]FedPage4!$H$106</definedName>
    <definedName name="_________________________FIN01001">#REF!</definedName>
    <definedName name="_________________________fin0101">#REF!</definedName>
    <definedName name="_________________________FIN03001">'[9]New g-p-08-401-save on this tab'!#REF!</definedName>
    <definedName name="_________________________NYR1">#REF!</definedName>
    <definedName name="_________________________NYR2">#REF!</definedName>
    <definedName name="_________________________pg1">'[13]Income Stmt wout C&amp;I'!$A$1:$P$83</definedName>
    <definedName name="_________________________pg2">'[13]Income Stmt wout C&amp;I'!$A$133:$M$143</definedName>
    <definedName name="_________________________row1">[18]tbbs!$A$1:$A$5</definedName>
    <definedName name="_________________________ST410">[15]STPage4!$F$102</definedName>
    <definedName name="_________________________ST411">[15]STPage4!$H$102</definedName>
    <definedName name="_________________________tax1">#REF!</definedName>
    <definedName name="_________________________tax2">#REF!</definedName>
    <definedName name="_________________________tax3">#REF!</definedName>
    <definedName name="_________________________tax4">#REF!</definedName>
    <definedName name="________________________223">'[16]222'!#REF!</definedName>
    <definedName name="________________________ALL2">'[7]Rate Calc'!#REF!</definedName>
    <definedName name="________________________FED410">[15]FedPage4!$F$106</definedName>
    <definedName name="________________________FED411">[15]FedPage4!$H$106</definedName>
    <definedName name="________________________FIN01001">#REF!</definedName>
    <definedName name="________________________fin0101">#REF!</definedName>
    <definedName name="________________________FIN03001">'[9]New g-p-08-401-save on this tab'!#REF!</definedName>
    <definedName name="________________________NYR1">#REF!</definedName>
    <definedName name="________________________NYR2">#REF!</definedName>
    <definedName name="________________________pg1">'[13]Income Stmt wout C&amp;I'!$A$1:$P$83</definedName>
    <definedName name="________________________pg2">'[13]Income Stmt wout C&amp;I'!$A$133:$M$143</definedName>
    <definedName name="________________________row1">[19]tbbs!$A$1:$A$5</definedName>
    <definedName name="________________________ST410">[15]STPage4!$F$102</definedName>
    <definedName name="________________________ST411">[15]STPage4!$H$102</definedName>
    <definedName name="________________________tax1">#REF!</definedName>
    <definedName name="________________________tax2">#REF!</definedName>
    <definedName name="________________________tax3">#REF!</definedName>
    <definedName name="________________________tax4">#REF!</definedName>
    <definedName name="_______________________223">'[16]222'!#REF!</definedName>
    <definedName name="_______________________ALL2">'[7]Rate Calc'!#REF!</definedName>
    <definedName name="_______________________FED410">[15]FedPage4!$F$106</definedName>
    <definedName name="_______________________FED411">[15]FedPage4!$H$106</definedName>
    <definedName name="_______________________FIN01001">#REF!</definedName>
    <definedName name="_______________________fin0101">#REF!</definedName>
    <definedName name="_______________________FIN03001">'[9]New g-p-08-401-save on this tab'!#REF!</definedName>
    <definedName name="_______________________NYR1">#REF!</definedName>
    <definedName name="_______________________NYR2">#REF!</definedName>
    <definedName name="_______________________pg1">'[13]Income Stmt wout C&amp;I'!$A$1:$P$83</definedName>
    <definedName name="_______________________pg2">'[13]Income Stmt wout C&amp;I'!$A$133:$M$143</definedName>
    <definedName name="_______________________row1">[19]tbbs!$A$1:$A$5</definedName>
    <definedName name="_______________________ST410">[15]STPage4!$F$102</definedName>
    <definedName name="_______________________ST411">[15]STPage4!$H$102</definedName>
    <definedName name="_______________________tax1">#REF!</definedName>
    <definedName name="_______________________tax2">#REF!</definedName>
    <definedName name="_______________________tax3">#REF!</definedName>
    <definedName name="_______________________tax4">#REF!</definedName>
    <definedName name="______________________223">'[16]222'!#REF!</definedName>
    <definedName name="______________________ALL2">'[10]Rate Calc'!#REF!</definedName>
    <definedName name="______________________FED410">[15]FedPage4!$F$106</definedName>
    <definedName name="______________________FED411">[15]FedPage4!$H$106</definedName>
    <definedName name="______________________FIN01001">#REF!</definedName>
    <definedName name="______________________fin0101">#REF!</definedName>
    <definedName name="______________________FIN03001">'[9]New g-p-08-401-save on this tab'!#REF!</definedName>
    <definedName name="______________________NYR1">#REF!</definedName>
    <definedName name="______________________NYR2">#REF!</definedName>
    <definedName name="______________________pg1">'[13]Income Stmt wout C&amp;I'!$A$1:$P$83</definedName>
    <definedName name="______________________pg2">'[13]Income Stmt wout C&amp;I'!$A$133:$M$143</definedName>
    <definedName name="______________________row1">[17]tbbs!$A$1:$A$5</definedName>
    <definedName name="______________________ST410">[15]STPage4!$F$102</definedName>
    <definedName name="______________________ST411">[15]STPage4!$H$102</definedName>
    <definedName name="______________________tax1">#REF!</definedName>
    <definedName name="______________________tax2">#REF!</definedName>
    <definedName name="______________________tax3">#REF!</definedName>
    <definedName name="______________________tax4">#REF!</definedName>
    <definedName name="_____________________223">'[16]222'!#REF!</definedName>
    <definedName name="_____________________ALL2">'[10]Rate Calc'!#REF!</definedName>
    <definedName name="_____________________FED410">[15]FedPage4!$F$106</definedName>
    <definedName name="_____________________FED411">[15]FedPage4!$H$106</definedName>
    <definedName name="_____________________FIN01001">#REF!</definedName>
    <definedName name="_____________________fin0101">#REF!</definedName>
    <definedName name="_____________________FIN03001">'[9]New g-p-08-401-save on this tab'!#REF!</definedName>
    <definedName name="_____________________NYR1">#REF!</definedName>
    <definedName name="_____________________NYR2">#REF!</definedName>
    <definedName name="_____________________pg1">'[13]Income Stmt wout C&amp;I'!$A$1:$P$83</definedName>
    <definedName name="_____________________pg2">'[13]Income Stmt wout C&amp;I'!$A$133:$M$143</definedName>
    <definedName name="_____________________row1">[19]tbbs!$A$1:$A$5</definedName>
    <definedName name="_____________________ST410">[15]STPage4!$F$102</definedName>
    <definedName name="_____________________ST411">[15]STPage4!$H$102</definedName>
    <definedName name="_____________________tax1">#REF!</definedName>
    <definedName name="_____________________tax2">#REF!</definedName>
    <definedName name="_____________________tax3">#REF!</definedName>
    <definedName name="_____________________tax4">#REF!</definedName>
    <definedName name="____________________223">'[16]222'!#REF!</definedName>
    <definedName name="____________________ALL2">'[10]Rate Calc'!#REF!</definedName>
    <definedName name="____________________FED410">[15]FedPage4!$F$106</definedName>
    <definedName name="____________________FED411">[15]FedPage4!$H$106</definedName>
    <definedName name="____________________FIN01001">#REF!</definedName>
    <definedName name="____________________fin0101">#REF!</definedName>
    <definedName name="____________________FIN03001">'[9]New g-p-08-401-save on this tab'!#REF!</definedName>
    <definedName name="____________________NYR1">#REF!</definedName>
    <definedName name="____________________NYR2">#REF!</definedName>
    <definedName name="____________________pg1">'[13]Income Stmt wout C&amp;I'!$A$1:$P$83</definedName>
    <definedName name="____________________pg2">'[13]Income Stmt wout C&amp;I'!$A$133:$M$143</definedName>
    <definedName name="____________________row1">[17]tbbs!$A$1:$A$5</definedName>
    <definedName name="____________________ST410">[15]STPage4!$F$102</definedName>
    <definedName name="____________________ST411">[15]STPage4!$H$102</definedName>
    <definedName name="____________________tax1">#REF!</definedName>
    <definedName name="____________________tax2">#REF!</definedName>
    <definedName name="____________________tax3">#REF!</definedName>
    <definedName name="____________________tax4">#REF!</definedName>
    <definedName name="___________________223">'[16]222'!#REF!</definedName>
    <definedName name="___________________ALL2">'[10]Rate Calc'!#REF!</definedName>
    <definedName name="___________________FED410">[15]FedPage4!$F$106</definedName>
    <definedName name="___________________FED411">[15]FedPage4!$H$106</definedName>
    <definedName name="___________________FIN01001">#REF!</definedName>
    <definedName name="___________________fin0101">#REF!</definedName>
    <definedName name="___________________FIN03001">'[9]New g-p-08-401-save on this tab'!#REF!</definedName>
    <definedName name="___________________NYR1">#REF!</definedName>
    <definedName name="___________________NYR2">#REF!</definedName>
    <definedName name="___________________pg1">'[20]Income Stmt wout C&amp;I'!$A$1:$P$83</definedName>
    <definedName name="___________________pg2">'[20]Income Stmt wout C&amp;I'!$A$133:$M$143</definedName>
    <definedName name="___________________row1">[19]tbbs!$A$1:$A$5</definedName>
    <definedName name="___________________ST410">[15]STPage4!$F$102</definedName>
    <definedName name="___________________ST411">[15]STPage4!$H$102</definedName>
    <definedName name="___________________tax1">#REF!</definedName>
    <definedName name="___________________tax2">#REF!</definedName>
    <definedName name="___________________tax3">#REF!</definedName>
    <definedName name="___________________tax4">#REF!</definedName>
    <definedName name="__________________223">'[16]222'!#REF!</definedName>
    <definedName name="__________________ALL2">'[7]Rate Calc'!#REF!</definedName>
    <definedName name="__________________FED410">[15]FedPage4!$F$106</definedName>
    <definedName name="__________________FED411">[15]FedPage4!$H$106</definedName>
    <definedName name="__________________FIN01001">#REF!</definedName>
    <definedName name="__________________fin0101">#REF!</definedName>
    <definedName name="__________________FIN03001">'[9]New g-p-08-401-save on this tab'!#REF!</definedName>
    <definedName name="__________________NYR1">#REF!</definedName>
    <definedName name="__________________NYR2">#REF!</definedName>
    <definedName name="__________________pg1">'[20]Income Stmt wout C&amp;I'!$A$1:$P$83</definedName>
    <definedName name="__________________pg2">'[20]Income Stmt wout C&amp;I'!$A$133:$M$143</definedName>
    <definedName name="__________________row1">[19]tbbs!$A$1:$A$5</definedName>
    <definedName name="__________________ST410">[15]STPage4!$F$102</definedName>
    <definedName name="__________________ST411">[15]STPage4!$H$102</definedName>
    <definedName name="__________________tax1">#REF!</definedName>
    <definedName name="__________________tax2">#REF!</definedName>
    <definedName name="__________________tax3">#REF!</definedName>
    <definedName name="__________________tax4">#REF!</definedName>
    <definedName name="_________________223">'[16]222'!#REF!</definedName>
    <definedName name="_________________ALL2">'[10]Rate Calc'!#REF!</definedName>
    <definedName name="_________________FED410">[15]FedPage4!$F$106</definedName>
    <definedName name="_________________FED411">[15]FedPage4!$H$106</definedName>
    <definedName name="_________________FIN01001">#REF!</definedName>
    <definedName name="_________________fin0101">#REF!</definedName>
    <definedName name="_________________FIN03001">'[9]New g-p-08-401-save on this tab'!#REF!</definedName>
    <definedName name="_________________NYR1">#REF!</definedName>
    <definedName name="_________________NYR2">#REF!</definedName>
    <definedName name="_________________pg1">'[20]Income Stmt wout C&amp;I'!$A$1:$P$83</definedName>
    <definedName name="_________________pg2">'[20]Income Stmt wout C&amp;I'!$A$133:$M$143</definedName>
    <definedName name="_________________row1">[19]tbbs!$A$1:$A$5</definedName>
    <definedName name="_________________ST410">[15]STPage4!$F$102</definedName>
    <definedName name="_________________ST411">[15]STPage4!$H$102</definedName>
    <definedName name="_________________tax1">#REF!</definedName>
    <definedName name="_________________tax2">#REF!</definedName>
    <definedName name="_________________tax3">#REF!</definedName>
    <definedName name="_________________tax4">#REF!</definedName>
    <definedName name="________________223">'[16]222'!#REF!</definedName>
    <definedName name="________________ALL2">'[7]Rate Calc'!#REF!</definedName>
    <definedName name="________________FED410">[21]FedPage4!$F$106</definedName>
    <definedName name="________________FED411">[21]FedPage4!$H$106</definedName>
    <definedName name="________________FIN01001">#REF!</definedName>
    <definedName name="________________fin0101">#REF!</definedName>
    <definedName name="________________FIN03001">'[9]New g-p-08-401-save on this tab'!#REF!</definedName>
    <definedName name="________________NYR1">#REF!</definedName>
    <definedName name="________________NYR2">#REF!</definedName>
    <definedName name="________________pg1">'[20]Income Stmt wout C&amp;I'!$A$1:$P$83</definedName>
    <definedName name="________________pg2">'[20]Income Stmt wout C&amp;I'!$A$133:$M$143</definedName>
    <definedName name="________________row1">[19]tbbs!$A$1:$A$5</definedName>
    <definedName name="________________ST410">[21]STPage4!$F$102</definedName>
    <definedName name="________________ST411">[21]STPage4!$H$102</definedName>
    <definedName name="________________tax1">#REF!</definedName>
    <definedName name="________________tax2">#REF!</definedName>
    <definedName name="________________tax3">#REF!</definedName>
    <definedName name="________________tax4">#REF!</definedName>
    <definedName name="_______________223">'[16]222'!#REF!</definedName>
    <definedName name="_______________ALL2">'[7]Rate Calc'!#REF!</definedName>
    <definedName name="_______________FED410">[22]FedPage4!$F$106</definedName>
    <definedName name="_______________FED411">[22]FedPage4!$H$106</definedName>
    <definedName name="_______________FIN01001">#REF!</definedName>
    <definedName name="_______________fin0101">#REF!</definedName>
    <definedName name="_______________FIN03001">'[9]New g-p-08-401-save on this tab'!#REF!</definedName>
    <definedName name="_______________NYR1">#REF!</definedName>
    <definedName name="_______________NYR2">#REF!</definedName>
    <definedName name="_______________pg1">'[20]Income Stmt wout C&amp;I'!$A$1:$P$83</definedName>
    <definedName name="_______________pg2">'[20]Income Stmt wout C&amp;I'!$A$133:$M$143</definedName>
    <definedName name="_______________row1">[19]tbbs!$A$1:$A$5</definedName>
    <definedName name="_______________ST410">[22]STPage4!$F$102</definedName>
    <definedName name="_______________ST411">[22]STPage4!$H$102</definedName>
    <definedName name="_______________tax1">#REF!</definedName>
    <definedName name="_______________tax2">#REF!</definedName>
    <definedName name="_______________tax3">#REF!</definedName>
    <definedName name="_______________tax4">#REF!</definedName>
    <definedName name="______________223">'[16]222'!#REF!</definedName>
    <definedName name="______________ALL2">'[7]Rate Calc'!#REF!</definedName>
    <definedName name="______________FED410">[23]FedPage4!$F$106</definedName>
    <definedName name="______________FED411">[23]FedPage4!$H$106</definedName>
    <definedName name="______________FIN01001">#REF!</definedName>
    <definedName name="______________fin0101">#REF!</definedName>
    <definedName name="______________FIN03001">'[9]New g-p-08-401-save on this tab'!#REF!</definedName>
    <definedName name="______________NYR1">#REF!</definedName>
    <definedName name="______________NYR2">#REF!</definedName>
    <definedName name="______________pg1">'[20]Income Stmt wout C&amp;I'!$A$1:$P$83</definedName>
    <definedName name="______________pg2">'[20]Income Stmt wout C&amp;I'!$A$133:$M$143</definedName>
    <definedName name="______________row1">[19]tbbs!$A$1:$A$5</definedName>
    <definedName name="______________ST410">[23]STPage4!$F$102</definedName>
    <definedName name="______________ST411">[23]STPage4!$H$102</definedName>
    <definedName name="______________tax1">#REF!</definedName>
    <definedName name="______________tax2">#REF!</definedName>
    <definedName name="______________tax3">#REF!</definedName>
    <definedName name="______________tax4">#REF!</definedName>
    <definedName name="_____________223">'[16]222'!#REF!</definedName>
    <definedName name="_____________ALL2">'[10]Rate Calc'!#REF!</definedName>
    <definedName name="_____________FED410">[23]FedPage4!$F$106</definedName>
    <definedName name="_____________FED411">[23]FedPage4!$H$106</definedName>
    <definedName name="_____________FIN01001">#REF!</definedName>
    <definedName name="_____________fin0101">#REF!</definedName>
    <definedName name="_____________FIN03001">'[12]New g-p-08-401-save on this tab'!#REF!</definedName>
    <definedName name="_____________NYR1">#REF!</definedName>
    <definedName name="_____________NYR2">#REF!</definedName>
    <definedName name="_____________pg1">'[13]Income Stmt wout C&amp;I'!$A$1:$P$83</definedName>
    <definedName name="_____________pg2">'[13]Income Stmt wout C&amp;I'!$A$133:$M$143</definedName>
    <definedName name="_____________row1">[17]tbbs!$A$1:$A$5</definedName>
    <definedName name="_____________ST410">[23]STPage4!$F$102</definedName>
    <definedName name="_____________ST411">[23]STPage4!$H$102</definedName>
    <definedName name="_____________tax1">#REF!</definedName>
    <definedName name="_____________tax2">#REF!</definedName>
    <definedName name="_____________tax3">#REF!</definedName>
    <definedName name="_____________tax4">#REF!</definedName>
    <definedName name="____________223">'[16]222'!#REF!</definedName>
    <definedName name="____________ALL2">'[7]Rate Calc'!#REF!</definedName>
    <definedName name="____________Fed410">'[24]Fed Page 4'!$F$106</definedName>
    <definedName name="____________Fed411">'[24]Fed Page 4'!$H$106</definedName>
    <definedName name="____________FIN01001">#REF!</definedName>
    <definedName name="____________fin0101">#REF!</definedName>
    <definedName name="____________FIN03001">'[12]New g-p-08-401-save on this tab'!#REF!</definedName>
    <definedName name="____________NYR1">#REF!</definedName>
    <definedName name="____________NYR2">#REF!</definedName>
    <definedName name="____________pg1">'[13]Income Stmt wout C&amp;I'!$A$1:$P$83</definedName>
    <definedName name="____________pg2">'[13]Income Stmt wout C&amp;I'!$A$133:$M$143</definedName>
    <definedName name="____________row1">[18]tbbs!$A$1:$A$5</definedName>
    <definedName name="____________St410">'[24]ST Page 4'!$F$102</definedName>
    <definedName name="____________St411">'[24]ST Page 4'!$H$102</definedName>
    <definedName name="____________tax1">#REF!</definedName>
    <definedName name="____________tax2">#REF!</definedName>
    <definedName name="____________tax3">#REF!</definedName>
    <definedName name="____________tax4">#REF!</definedName>
    <definedName name="___________223">'[16]222'!#REF!</definedName>
    <definedName name="___________ALL2">'[7]Rate Calc'!#REF!</definedName>
    <definedName name="___________Fed410">'[25]Fed Page 4'!$F$106</definedName>
    <definedName name="___________Fed411">'[25]Fed Page 4'!$H$106</definedName>
    <definedName name="___________FIN01001">#REF!</definedName>
    <definedName name="___________fin0101">#REF!</definedName>
    <definedName name="___________FIN03001">'[12]New g-p-08-401-save on this tab'!#REF!</definedName>
    <definedName name="___________NYR1">#REF!</definedName>
    <definedName name="___________NYR2">#REF!</definedName>
    <definedName name="___________pg1">'[13]Income Stmt wout C&amp;I'!$A$1:$P$83</definedName>
    <definedName name="___________pg2">'[13]Income Stmt wout C&amp;I'!$A$133:$M$143</definedName>
    <definedName name="___________RID2">#REF!</definedName>
    <definedName name="___________row1">[17]tbbs!$A$1:$A$5</definedName>
    <definedName name="___________RTT1">#REF!</definedName>
    <definedName name="___________SCD2">#REF!</definedName>
    <definedName name="___________SCN3">#REF!</definedName>
    <definedName name="___________SFD2">#REF!</definedName>
    <definedName name="___________SFD3">#REF!</definedName>
    <definedName name="___________SFD4">#REF!</definedName>
    <definedName name="___________SFD5">#REF!</definedName>
    <definedName name="___________SFV4">#REF!</definedName>
    <definedName name="___________sfv5">#REF!</definedName>
    <definedName name="___________St410">'[25]ST Page 4'!$F$102</definedName>
    <definedName name="___________St411">'[25]ST Page 4'!$H$102</definedName>
    <definedName name="___________tax1">#REF!</definedName>
    <definedName name="___________tax2">#REF!</definedName>
    <definedName name="___________tax3">#REF!</definedName>
    <definedName name="___________tax4">#REF!</definedName>
    <definedName name="__________223">'[16]222'!#REF!</definedName>
    <definedName name="__________ALL2">'[7]Rate Calc'!#REF!</definedName>
    <definedName name="__________Fed410">'[25]Fed Page 4'!$F$106</definedName>
    <definedName name="__________Fed411">'[25]Fed Page 4'!$H$106</definedName>
    <definedName name="__________FIN01001">#REF!</definedName>
    <definedName name="__________fin0101">#REF!</definedName>
    <definedName name="__________FIN03001">'[12]New g-p-08-401-save on this tab'!#REF!</definedName>
    <definedName name="__________NOS1" hidden="1">{#N/A,#N/A,FALSE,"Assessment";#N/A,#N/A,FALSE,"Staffing";#N/A,#N/A,FALSE,"Hires";#N/A,#N/A,FALSE,"Assumptions"}</definedName>
    <definedName name="__________NYR1">#REF!</definedName>
    <definedName name="__________NYR2">#REF!</definedName>
    <definedName name="__________pg1">'[13]Income Stmt wout C&amp;I'!$A$1:$P$83</definedName>
    <definedName name="__________pg2">'[13]Income Stmt wout C&amp;I'!$A$133:$M$143</definedName>
    <definedName name="__________Q2" hidden="1">{"COREKINETICS",#N/A,FALSE,"CORE KINETICS"}</definedName>
    <definedName name="__________RID2">#REF!</definedName>
    <definedName name="__________row1">[26]tbbs!$A$1:$A$5</definedName>
    <definedName name="__________RTT1">#REF!</definedName>
    <definedName name="__________SCD2">#REF!</definedName>
    <definedName name="__________SCN3">#REF!</definedName>
    <definedName name="__________SFD2">#REF!</definedName>
    <definedName name="__________SFD3">#REF!</definedName>
    <definedName name="__________SFD4">#REF!</definedName>
    <definedName name="__________SFD5">#REF!</definedName>
    <definedName name="__________SFV4">#REF!</definedName>
    <definedName name="__________sfv5">#REF!</definedName>
    <definedName name="__________St410">'[25]ST Page 4'!$F$102</definedName>
    <definedName name="__________St411">'[25]ST Page 4'!$H$102</definedName>
    <definedName name="__________tax1">#REF!</definedName>
    <definedName name="__________tax2">#REF!</definedName>
    <definedName name="__________tax3">#REF!</definedName>
    <definedName name="__________tax4">#REF!</definedName>
    <definedName name="_________223">'[16]222'!#REF!</definedName>
    <definedName name="_________ALL2">'[7]Rate Calc'!#REF!</definedName>
    <definedName name="_________Fed410">'[25]Fed Page 4'!$F$106</definedName>
    <definedName name="_________Fed411">'[25]Fed Page 4'!$H$106</definedName>
    <definedName name="_________FIN01001">#REF!</definedName>
    <definedName name="_________fin0101">#REF!</definedName>
    <definedName name="_________FIN03001">'[12]New g-p-08-401-save on this tab'!#REF!</definedName>
    <definedName name="_________NOS1" hidden="1">{#N/A,#N/A,FALSE,"Assessment";#N/A,#N/A,FALSE,"Staffing";#N/A,#N/A,FALSE,"Hires";#N/A,#N/A,FALSE,"Assumptions"}</definedName>
    <definedName name="_________NYR1">#REF!</definedName>
    <definedName name="_________NYR2">#REF!</definedName>
    <definedName name="_________pg1">'[13]Income Stmt wout C&amp;I'!$A$1:$P$83</definedName>
    <definedName name="_________pg2">'[13]Income Stmt wout C&amp;I'!$A$133:$M$143</definedName>
    <definedName name="_________Q2" hidden="1">{"COREKINETICS",#N/A,FALSE,"CORE KINETICS"}</definedName>
    <definedName name="_________row1">[26]tbbs!$A$1:$A$5</definedName>
    <definedName name="_________St410">'[25]ST Page 4'!$F$102</definedName>
    <definedName name="_________St411">'[25]ST Page 4'!$H$102</definedName>
    <definedName name="_________tax1">#REF!</definedName>
    <definedName name="_________tax2">#REF!</definedName>
    <definedName name="_________tax3">#REF!</definedName>
    <definedName name="_________tax4">#REF!</definedName>
    <definedName name="________223">'[16]222'!#REF!</definedName>
    <definedName name="________ALL2">'[7]Rate Calc'!#REF!</definedName>
    <definedName name="________FED410">[23]FedPage4!$F$106</definedName>
    <definedName name="________FED411">[23]FedPage4!$H$106</definedName>
    <definedName name="________FIN01001">#REF!</definedName>
    <definedName name="________fin0101">#REF!</definedName>
    <definedName name="________FIN03001">'[12]New g-p-08-401-save on this tab'!#REF!</definedName>
    <definedName name="________NOS1" hidden="1">{#N/A,#N/A,FALSE,"Assessment";#N/A,#N/A,FALSE,"Staffing";#N/A,#N/A,FALSE,"Hires";#N/A,#N/A,FALSE,"Assumptions"}</definedName>
    <definedName name="________NYR1">#REF!</definedName>
    <definedName name="________NYR2">#REF!</definedName>
    <definedName name="________pg1">'[13]Income Stmt wout C&amp;I'!$A$1:$P$83</definedName>
    <definedName name="________pg2">'[13]Income Stmt wout C&amp;I'!$A$133:$M$143</definedName>
    <definedName name="________Q2" hidden="1">{"COREKINETICS",#N/A,FALSE,"CORE KINETICS"}</definedName>
    <definedName name="________RID2">#REF!</definedName>
    <definedName name="________row1">[26]tbbs!$A$1:$A$5</definedName>
    <definedName name="________RTT1">#REF!</definedName>
    <definedName name="________SCD2">#REF!</definedName>
    <definedName name="________SCN3">#REF!</definedName>
    <definedName name="________SFD2">#REF!</definedName>
    <definedName name="________SFD3">#REF!</definedName>
    <definedName name="________SFD4">#REF!</definedName>
    <definedName name="________SFD5">#REF!</definedName>
    <definedName name="________SFV4">#REF!</definedName>
    <definedName name="________sfv5">#REF!</definedName>
    <definedName name="________ST410">[23]STPage4!$F$102</definedName>
    <definedName name="________ST411">[23]STPage4!$H$102</definedName>
    <definedName name="________tax1">#REF!</definedName>
    <definedName name="________tax2">#REF!</definedName>
    <definedName name="________tax3">#REF!</definedName>
    <definedName name="________tax4">#REF!</definedName>
    <definedName name="________tb2" hidden="1">OFFSET(TB,1,)</definedName>
    <definedName name="_______223">'[16]222'!#REF!</definedName>
    <definedName name="_______ALL2">'[7]Rate Calc'!#REF!</definedName>
    <definedName name="_______Fed410">'[25]Fed Page 4'!$F$106</definedName>
    <definedName name="_______Fed411">'[25]Fed Page 4'!$H$106</definedName>
    <definedName name="_______FIN01001">#REF!</definedName>
    <definedName name="_______fin0101">#REF!</definedName>
    <definedName name="_______FIN03001">'[12]New g-p-08-401-save on this tab'!#REF!</definedName>
    <definedName name="_______NOS1" hidden="1">{#N/A,#N/A,FALSE,"Assessment";#N/A,#N/A,FALSE,"Staffing";#N/A,#N/A,FALSE,"Hires";#N/A,#N/A,FALSE,"Assumptions"}</definedName>
    <definedName name="_______NYR1">#REF!</definedName>
    <definedName name="_______NYR2">#REF!</definedName>
    <definedName name="_______pg1">'[13]Income Stmt wout C&amp;I'!$A$1:$P$83</definedName>
    <definedName name="_______pg2">'[13]Income Stmt wout C&amp;I'!$A$133:$M$143</definedName>
    <definedName name="_______row1">[26]tbbs!$A$1:$A$5</definedName>
    <definedName name="_______St410">'[25]ST Page 4'!$F$102</definedName>
    <definedName name="_______St411">'[25]ST Page 4'!$H$102</definedName>
    <definedName name="_______tax1">#REF!</definedName>
    <definedName name="_______tax2">#REF!</definedName>
    <definedName name="_______tax3">#REF!</definedName>
    <definedName name="_______tax4">#REF!</definedName>
    <definedName name="_______tb2" hidden="1">OFFSET(TB,1,)</definedName>
    <definedName name="______223">'[16]222'!#REF!</definedName>
    <definedName name="______ALL2">'[7]Rate Calc'!#REF!</definedName>
    <definedName name="______FED410">[23]FedPage4!$F$106</definedName>
    <definedName name="______FED411">[23]FedPage4!$H$106</definedName>
    <definedName name="______FIN01001">#REF!</definedName>
    <definedName name="______fin0101">#REF!</definedName>
    <definedName name="______FIN03001">'[9]New g-p-08-401-save on this tab'!#REF!</definedName>
    <definedName name="______NOS1" hidden="1">{#N/A,#N/A,FALSE,"Assessment";#N/A,#N/A,FALSE,"Staffing";#N/A,#N/A,FALSE,"Hires";#N/A,#N/A,FALSE,"Assumptions"}</definedName>
    <definedName name="______NYR1">#REF!</definedName>
    <definedName name="______NYR2">#REF!</definedName>
    <definedName name="______pg1">'[13]Income Stmt wout C&amp;I'!$A$1:$P$83</definedName>
    <definedName name="______pg2">'[13]Income Stmt wout C&amp;I'!$A$133:$M$143</definedName>
    <definedName name="______Q2" hidden="1">{"COREKINETICS",#N/A,FALSE,"CORE KINETICS"}</definedName>
    <definedName name="______RID2">#REF!</definedName>
    <definedName name="______row1">[26]tbbs!$A$1:$A$5</definedName>
    <definedName name="______RTT1">#REF!</definedName>
    <definedName name="______SCD2">#REF!</definedName>
    <definedName name="______SCN3">#REF!</definedName>
    <definedName name="______SFD2">#REF!</definedName>
    <definedName name="______SFD3">#REF!</definedName>
    <definedName name="______SFD4">#REF!</definedName>
    <definedName name="______SFD5">#REF!</definedName>
    <definedName name="______SFV4">#REF!</definedName>
    <definedName name="______sfv5">#REF!</definedName>
    <definedName name="______ST410">[23]STPage4!$F$102</definedName>
    <definedName name="______ST411">[23]STPage4!$H$102</definedName>
    <definedName name="______tax1">#REF!</definedName>
    <definedName name="______tax2">#REF!</definedName>
    <definedName name="______tax3">#REF!</definedName>
    <definedName name="______tax4">#REF!</definedName>
    <definedName name="______xlfn.BAHTTEXT" hidden="1">#NAME?</definedName>
    <definedName name="_____1_2008_Totals">#REF!</definedName>
    <definedName name="_____223">'[16]222'!#REF!</definedName>
    <definedName name="_____ALL2">'[7]Rate Calc'!#REF!</definedName>
    <definedName name="_____del1" hidden="1">{"Page1",#N/A,FALSE,"7979";"Page2",#N/A,FALSE,"7979";"Page3",#N/A,FALSE,"7979"}</definedName>
    <definedName name="_____FED410">[27]FedPage4!$F$106</definedName>
    <definedName name="_____FED411">[27]FedPage4!$H$106</definedName>
    <definedName name="_____FIN01001">#REF!</definedName>
    <definedName name="_____fin0101">#REF!</definedName>
    <definedName name="_____FIN03001">'[9]New g-p-08-401-save on this tab'!#REF!</definedName>
    <definedName name="_____NOS1" hidden="1">{#N/A,#N/A,FALSE,"Assessment";#N/A,#N/A,FALSE,"Staffing";#N/A,#N/A,FALSE,"Hires";#N/A,#N/A,FALSE,"Assumptions"}</definedName>
    <definedName name="_____NYR1">#REF!</definedName>
    <definedName name="_____NYR2">#REF!</definedName>
    <definedName name="_____pg1">'[13]Income Stmt wout C&amp;I'!$A$1:$P$83</definedName>
    <definedName name="_____pg2">'[13]Income Stmt wout C&amp;I'!$A$133:$M$143</definedName>
    <definedName name="_____row1">[26]tbbs!$A$1:$A$5</definedName>
    <definedName name="_____ST410">[27]STPage4!$F$102</definedName>
    <definedName name="_____ST411">[27]STPage4!$H$102</definedName>
    <definedName name="_____tax1">#REF!</definedName>
    <definedName name="_____tax2">#REF!</definedName>
    <definedName name="_____tax3">#REF!</definedName>
    <definedName name="_____tax4">#REF!</definedName>
    <definedName name="_____tb2" hidden="1">OFFSET(TB,1,)</definedName>
    <definedName name="_____v1">39673.6156365741</definedName>
    <definedName name="_____xlfn.BAHTTEXT" hidden="1">#NAME?</definedName>
    <definedName name="____1_2008_Totals">#REF!</definedName>
    <definedName name="____223">'[16]222'!#REF!</definedName>
    <definedName name="____ALL2">'[7]Rate Calc'!#REF!</definedName>
    <definedName name="____C_._DOWN_">#REF!</definedName>
    <definedName name="____FED410">[28]FedPage4!$F$106</definedName>
    <definedName name="____FED411">[28]FedPage4!$H$106</definedName>
    <definedName name="____FIN01001">#REF!</definedName>
    <definedName name="____fin0101">#REF!</definedName>
    <definedName name="____FIN03001">'[9]New g-p-08-401-save on this tab'!#REF!</definedName>
    <definedName name="____hq1" hidden="1">{#N/A,#N/A,FALSE,"6405";#N/A,#N/A,FALSE,"6406";#N/A,#N/A,FALSE,"6409";#N/A,#N/A,FALSE,"6425";#N/A,#N/A,FALSE,"6426";#N/A,#N/A,FALSE,"6427";#N/A,#N/A,FALSE,"6440";#N/A,#N/A,FALSE,"6441";#N/A,#N/A,FALSE,"6442";#N/A,#N/A,FALSE,"6443"}</definedName>
    <definedName name="____NOS1" hidden="1">{#N/A,#N/A,FALSE,"Assessment";#N/A,#N/A,FALSE,"Staffing";#N/A,#N/A,FALSE,"Hires";#N/A,#N/A,FALSE,"Assumptions"}</definedName>
    <definedName name="____NYR1">#REF!</definedName>
    <definedName name="____NYR2">#REF!</definedName>
    <definedName name="____pg1">'[13]Income Stmt wout C&amp;I'!$A$1:$P$83</definedName>
    <definedName name="____pg2">'[13]Income Stmt wout C&amp;I'!$A$133:$M$143</definedName>
    <definedName name="____Q2" hidden="1">{"COREKINETICS",#N/A,FALSE,"CORE KINETICS"}</definedName>
    <definedName name="____QD2">#REF!</definedName>
    <definedName name="____RID2">#REF!</definedName>
    <definedName name="____row1">[26]tbbs!$A$1:$A$5</definedName>
    <definedName name="____RTT1">#REF!</definedName>
    <definedName name="____SCD2">#REF!</definedName>
    <definedName name="____SCN3">#REF!</definedName>
    <definedName name="____SFD2">#REF!</definedName>
    <definedName name="____SFD3">#REF!</definedName>
    <definedName name="____SFD4">#REF!</definedName>
    <definedName name="____SFD5">#REF!</definedName>
    <definedName name="____SFV4">#REF!</definedName>
    <definedName name="____sfv5">#REF!</definedName>
    <definedName name="____ST410">[28]STPage4!$F$102</definedName>
    <definedName name="____ST411">[28]STPage4!$H$102</definedName>
    <definedName name="____tax1">#REF!</definedName>
    <definedName name="____tax2">#REF!</definedName>
    <definedName name="____tax3">#REF!</definedName>
    <definedName name="____tax4">#REF!</definedName>
    <definedName name="____tb2" hidden="1">OFFSET(TB,1,)</definedName>
    <definedName name="____v1">39673.6156365741</definedName>
    <definedName name="____xlfn.BAHTTEXT" hidden="1">#NAME?</definedName>
    <definedName name="____xlfn.RTD" hidden="1">#NAME?</definedName>
    <definedName name="___1_2008_Totals">#REF!</definedName>
    <definedName name="___223">'[16]222'!#REF!</definedName>
    <definedName name="___ALL2">'[7]Rate Calc'!#REF!</definedName>
    <definedName name="___DAT32">#REF!</definedName>
    <definedName name="___DAT33">#REF!</definedName>
    <definedName name="___DAT34">#REF!</definedName>
    <definedName name="___DAT35">#REF!</definedName>
    <definedName name="___DAT36">#REF!</definedName>
    <definedName name="___DAT37">#REF!</definedName>
    <definedName name="___DAT38">#REF!</definedName>
    <definedName name="___DAT39">#REF!</definedName>
    <definedName name="___DAT40">#REF!</definedName>
    <definedName name="___DAT41">#REF!</definedName>
    <definedName name="___DAT42">#REF!</definedName>
    <definedName name="___DAT43">#REF!</definedName>
    <definedName name="___DAT44">#REF!</definedName>
    <definedName name="___DAT45">#REF!</definedName>
    <definedName name="___DAT46">#REF!</definedName>
    <definedName name="___DAT47">#REF!</definedName>
    <definedName name="___DAT48">#REF!</definedName>
    <definedName name="___DAT49">#REF!</definedName>
    <definedName name="___DAT50">#REF!</definedName>
    <definedName name="___DAT51">#REF!</definedName>
    <definedName name="___DAT52">#REF!</definedName>
    <definedName name="___DAT53">#REF!</definedName>
    <definedName name="___DAT54">#REF!</definedName>
    <definedName name="___DAT55">#REF!</definedName>
    <definedName name="___DAT56">#REF!</definedName>
    <definedName name="___DAT57">#REF!</definedName>
    <definedName name="___DAT58">#REF!</definedName>
    <definedName name="___DAT59">#REF!</definedName>
    <definedName name="___DAT60">#REF!</definedName>
    <definedName name="___DAT61">#REF!</definedName>
    <definedName name="___del1" hidden="1">{"Page1",#N/A,FALSE,"7979";"Page2",#N/A,FALSE,"7979";"Page3",#N/A,FALSE,"7979"}</definedName>
    <definedName name="___EVA1" hidden="1">{"DCF",#N/A,FALSE,"CF"}</definedName>
    <definedName name="___eva2" hidden="1">{"DCF",#N/A,FALSE,"CF"}</definedName>
    <definedName name="___FED410">[29]FedPage4!$F$106</definedName>
    <definedName name="___FED411">[29]FedPage4!$H$106</definedName>
    <definedName name="___FIN01001">#REF!</definedName>
    <definedName name="___fin0101">#REF!</definedName>
    <definedName name="___FIN03001">'[9]New g-p-08-401-save on this tab'!#REF!</definedName>
    <definedName name="___NOS1" hidden="1">{#N/A,#N/A,FALSE,"Assessment";#N/A,#N/A,FALSE,"Staffing";#N/A,#N/A,FALSE,"Hires";#N/A,#N/A,FALSE,"Assumptions"}</definedName>
    <definedName name="___NYR1">#REF!</definedName>
    <definedName name="___NYR2">#REF!</definedName>
    <definedName name="___pg1">'[13]Income Stmt wout C&amp;I'!$A$1:$P$83</definedName>
    <definedName name="___pg2">'[13]Income Stmt wout C&amp;I'!$A$133:$M$143</definedName>
    <definedName name="___QD2">#REF!</definedName>
    <definedName name="___RID2">#REF!</definedName>
    <definedName name="___row1">[26]tbbs!$A$1:$A$5</definedName>
    <definedName name="___RTT1">#REF!</definedName>
    <definedName name="___SCD2">#REF!</definedName>
    <definedName name="___SCN3">#REF!</definedName>
    <definedName name="___SFD2">#REF!</definedName>
    <definedName name="___SFD3">#REF!</definedName>
    <definedName name="___SFD4">#REF!</definedName>
    <definedName name="___SFD5">#REF!</definedName>
    <definedName name="___SFV4">#REF!</definedName>
    <definedName name="___sfv5">#REF!</definedName>
    <definedName name="___ST410">[29]STPage4!$F$102</definedName>
    <definedName name="___ST411">[29]STPage4!$H$102</definedName>
    <definedName name="___tax1">#REF!</definedName>
    <definedName name="___tax2">#REF!</definedName>
    <definedName name="___tax3">#REF!</definedName>
    <definedName name="___tax4">#REF!</definedName>
    <definedName name="___tb2" hidden="1">OFFSET(TB,1,)</definedName>
    <definedName name="___v1">39673.6156365741</definedName>
    <definedName name="___wrn3" hidden="1">{#N/A,#N/A,FALSE,"Aging Summary";#N/A,#N/A,FALSE,"Ratio Analysis";#N/A,#N/A,FALSE,"Test 120 Day Accts";#N/A,#N/A,FALSE,"Tickmarks"}</definedName>
    <definedName name="___xlfn.BAHTTEXT" hidden="1">#NAME?</definedName>
    <definedName name="___xlfn.RTD" hidden="1">#NAME?</definedName>
    <definedName name="___YR02">#REF!</definedName>
    <definedName name="___zz5">#REF!</definedName>
    <definedName name="__1__123Graph_ACONTRACT_BY_B_U" hidden="1">#REF!</definedName>
    <definedName name="__10__123Graph_BQRE_S_BY_TYPE" hidden="1">#REF!</definedName>
    <definedName name="__102__123Graph_CQRE_S_BY_TYPE" hidden="1">#REF!</definedName>
    <definedName name="__108__123Graph_CSENS_COMPARISON" hidden="1">#REF!</definedName>
    <definedName name="__11__123Graph_BSENS_COMPARISON" hidden="1">#REF!</definedName>
    <definedName name="__111" hidden="1">#REF!</definedName>
    <definedName name="__114__123Graph_CSUPPLIES_BY_B_U" hidden="1">#REF!</definedName>
    <definedName name="__12__123Graph_AQRE_S_BY_CO." hidden="1">#REF!</definedName>
    <definedName name="__12__123Graph_BSUPPLIES_BY_B_U" hidden="1">#REF!</definedName>
    <definedName name="__120__123Graph_CWAGES_BY_B_U" hidden="1">#REF!</definedName>
    <definedName name="__123Graph_A" hidden="1">#REF!</definedName>
    <definedName name="__123Graph_A1991" hidden="1">[30]Sheet3!#REF!</definedName>
    <definedName name="__123Graph_A1992" hidden="1">[30]Sheet3!#REF!</definedName>
    <definedName name="__123Graph_A1993" hidden="1">[30]Sheet3!#REF!</definedName>
    <definedName name="__123Graph_A1994" hidden="1">[30]Sheet3!#REF!</definedName>
    <definedName name="__123Graph_A1995" hidden="1">[30]Sheet3!#REF!</definedName>
    <definedName name="__123Graph_A1996" hidden="1">[30]Sheet3!#REF!</definedName>
    <definedName name="__123Graph_ABAR" hidden="1">[30]Sheet3!#REF!</definedName>
    <definedName name="__123Graph_AChart1" hidden="1">#REF!</definedName>
    <definedName name="__123Graph_AChart2" hidden="1">#REF!</definedName>
    <definedName name="__123Graph_AChart3" hidden="1">#REF!</definedName>
    <definedName name="__123Graph_AChart4" hidden="1">#REF!</definedName>
    <definedName name="__123Graph_ACurrent" hidden="1">#REF!</definedName>
    <definedName name="__123Graph_ADA" hidden="1">#REF!</definedName>
    <definedName name="__123Graph_ADEPREC2" hidden="1">#REF!</definedName>
    <definedName name="__123Graph_AGraph2" hidden="1">#REF!</definedName>
    <definedName name="__123Graph_AGraph4" hidden="1">#REF!</definedName>
    <definedName name="__123Graph_APIS" hidden="1">#REF!</definedName>
    <definedName name="__123Graph_ARES_02" hidden="1">[6]L!$S$47:$S$58</definedName>
    <definedName name="__123Graph_ATEILMŽRKTE" hidden="1">#REF!</definedName>
    <definedName name="__123Graph_ATEILMŽRKTE2" hidden="1">#REF!</definedName>
    <definedName name="__123Graph_ATREND" hidden="1">#REF!</definedName>
    <definedName name="__123Graph_B" hidden="1">#REF!</definedName>
    <definedName name="__123Graph_B1991" hidden="1">[30]Sheet3!#REF!</definedName>
    <definedName name="__123Graph_B1992" hidden="1">[30]Sheet3!#REF!</definedName>
    <definedName name="__123Graph_B1993" hidden="1">[30]Sheet3!#REF!</definedName>
    <definedName name="__123Graph_B1994" hidden="1">[30]Sheet3!#REF!</definedName>
    <definedName name="__123Graph_B1995" hidden="1">[30]Sheet3!#REF!</definedName>
    <definedName name="__123Graph_B1996" hidden="1">[30]Sheet3!#REF!</definedName>
    <definedName name="__123Graph_BBAR" hidden="1">[30]Sheet3!#REF!</definedName>
    <definedName name="__123Graph_BChart1" hidden="1">#REF!</definedName>
    <definedName name="__123Graph_BChart2" hidden="1">#REF!</definedName>
    <definedName name="__123Graph_BChart3" hidden="1">#REF!</definedName>
    <definedName name="__123Graph_BChart4" hidden="1">#REF!</definedName>
    <definedName name="__123Graph_BCurrent" hidden="1">#REF!</definedName>
    <definedName name="__123Graph_BFUEL" hidden="1">#REF!</definedName>
    <definedName name="__123Graph_BPIS" hidden="1">#REF!</definedName>
    <definedName name="__123Graph_BRES_02" hidden="1">[6]L!$T$47:$T$58</definedName>
    <definedName name="__123Graph_BTREND" hidden="1">#REF!</definedName>
    <definedName name="__123Graph_C" hidden="1">#REF!</definedName>
    <definedName name="__123Graph_CBAR" hidden="1">[30]Sheet3!#REF!</definedName>
    <definedName name="__123Graph_CCHART1" hidden="1">#REF!</definedName>
    <definedName name="__123Graph_CCHART2" hidden="1">#REF!</definedName>
    <definedName name="__123Graph_CCHART3" hidden="1">#REF!</definedName>
    <definedName name="__123Graph_CCHART4" hidden="1">#REF!</definedName>
    <definedName name="__123Graph_CCHART5" hidden="1">#REF!</definedName>
    <definedName name="__123Graph_CCurrent" hidden="1">#REF!</definedName>
    <definedName name="__123Graph_COPGRAPH" hidden="1">#REF!</definedName>
    <definedName name="__123Graph_CPIS" hidden="1">#REF!</definedName>
    <definedName name="__123Graph_CTREND" hidden="1">#REF!</definedName>
    <definedName name="__123Graph_D" hidden="1">#REF!</definedName>
    <definedName name="__123Graph_DBAR" hidden="1">[30]Sheet3!#REF!</definedName>
    <definedName name="__123Graph_DCHART1" hidden="1">#REF!</definedName>
    <definedName name="__123Graph_DCHART2" hidden="1">#REF!</definedName>
    <definedName name="__123Graph_DCHART3" hidden="1">#REF!</definedName>
    <definedName name="__123Graph_DCHART4" hidden="1">#REF!</definedName>
    <definedName name="__123Graph_DCHART5" hidden="1">#REF!</definedName>
    <definedName name="__123Graph_DCurrent" hidden="1">#REF!</definedName>
    <definedName name="__123Graph_DOPGRAPH" hidden="1">#REF!</definedName>
    <definedName name="__123Graph_DPIS" hidden="1">#REF!</definedName>
    <definedName name="__123Graph_DPVOPGRAPH" hidden="1">#REF!</definedName>
    <definedName name="__123Graph_DSQM" hidden="1">#REF!</definedName>
    <definedName name="__123Graph_DVARFIXGRAPH" hidden="1">#REF!</definedName>
    <definedName name="__123Graph_E" hidden="1">#REF!</definedName>
    <definedName name="__123Graph_EBAR" hidden="1">[30]Sheet3!#REF!</definedName>
    <definedName name="__123Graph_ECAPGRAPH" hidden="1">#REF!</definedName>
    <definedName name="__123Graph_EChart1" hidden="1">#REF!</definedName>
    <definedName name="__123Graph_EChart2" hidden="1">#REF!</definedName>
    <definedName name="__123Graph_EChart3" hidden="1">#REF!</definedName>
    <definedName name="__123Graph_EChart4" hidden="1">#REF!</definedName>
    <definedName name="__123Graph_ECurrent" hidden="1">#REF!</definedName>
    <definedName name="__123Graph_EDEBTPRICE" hidden="1">#REF!</definedName>
    <definedName name="__123Graph_EFUELPRICE" hidden="1">#REF!</definedName>
    <definedName name="__123Graph_EOPGRAPH" hidden="1">#REF!</definedName>
    <definedName name="__123Graph_EPVOPGRAPH" hidden="1">#REF!</definedName>
    <definedName name="__123Graph_EVARFIXGRAPH" hidden="1">#REF!</definedName>
    <definedName name="__123Graph_F" hidden="1">[31]A!$H$34:$H$63</definedName>
    <definedName name="__123Graph_FBAR" hidden="1">[30]Sheet3!#REF!</definedName>
    <definedName name="__123Graph_FCAPGRAPH" hidden="1">#REF!</definedName>
    <definedName name="__123Graph_FChart1" hidden="1">#REF!</definedName>
    <definedName name="__123Graph_FChart2" hidden="1">#REF!</definedName>
    <definedName name="__123Graph_FChart3" hidden="1">#REF!</definedName>
    <definedName name="__123Graph_FCHART4" hidden="1">#REF!</definedName>
    <definedName name="__123Graph_FCHART5" hidden="1">#REF!</definedName>
    <definedName name="__123Graph_FCurrent" hidden="1">#REF!</definedName>
    <definedName name="__123Graph_FDEBTPRICE" hidden="1">#REF!</definedName>
    <definedName name="__123Graph_FFUELPRICE" hidden="1">#REF!</definedName>
    <definedName name="__123Graph_FOPGRAPH" hidden="1">#REF!</definedName>
    <definedName name="__123Graph_FPVOPGRAPH" hidden="1">#REF!</definedName>
    <definedName name="__123Graph_FVARFIXGRAPH" hidden="1">#REF!</definedName>
    <definedName name="__123Graph_X" hidden="1">#REF!</definedName>
    <definedName name="__123Graph_X1991" hidden="1">[30]Sheet3!#REF!</definedName>
    <definedName name="__123Graph_X1992" hidden="1">[30]Sheet3!#REF!</definedName>
    <definedName name="__123Graph_X1993" hidden="1">[30]Sheet3!#REF!</definedName>
    <definedName name="__123Graph_X1994" hidden="1">[30]Sheet3!#REF!</definedName>
    <definedName name="__123Graph_X1995" hidden="1">[30]Sheet3!#REF!</definedName>
    <definedName name="__123Graph_X1996" hidden="1">[30]Sheet3!#REF!</definedName>
    <definedName name="__123Graph_XCurrent" hidden="1">#REF!</definedName>
    <definedName name="__123Graph_XOPGRAPH" hidden="1">#REF!</definedName>
    <definedName name="__123Graph_XPIS" hidden="1">#REF!</definedName>
    <definedName name="__123Graph_XPVOPGRAPH" hidden="1">#REF!</definedName>
    <definedName name="__123Graph_XRES_02" hidden="1">[6]L!$R$47:$R$58</definedName>
    <definedName name="__123Graph_XTEILMŽRKTE2" hidden="1">#REF!</definedName>
    <definedName name="__123Graph_XTREND" hidden="1">#REF!</definedName>
    <definedName name="__126__123Graph_DCONTRACT_BY_B_U" hidden="1">#REF!</definedName>
    <definedName name="__13__123Graph_BTAX_CREDIT" hidden="1">#REF!</definedName>
    <definedName name="__132__123Graph_DQRE_S_BY_CO." hidden="1">#REF!</definedName>
    <definedName name="__138__123Graph_DSUPPLIES_BY_B_U" hidden="1">#REF!</definedName>
    <definedName name="__14__123Graph_BWAGES_BY_B_U" hidden="1">#REF!</definedName>
    <definedName name="__144__123Graph_DWAGES_BY_B_U" hidden="1">#REF!</definedName>
    <definedName name="__15__123Graph_CCONTRACT_BY_B_U" hidden="1">#REF!</definedName>
    <definedName name="__150__123Graph_ECONTRACT_BY_B_U" hidden="1">#REF!</definedName>
    <definedName name="__156__123Graph_EQRE_S_BY_CO." hidden="1">#REF!</definedName>
    <definedName name="__16__123Graph_CQRE_S_BY_CO." hidden="1">#REF!</definedName>
    <definedName name="__162__123Graph_ESUPPLIES_BY_B_U" hidden="1">#REF!</definedName>
    <definedName name="__168__123Graph_EWAGES_BY_B_U" hidden="1">#REF!</definedName>
    <definedName name="__17__123Graph_CQRE_S_BY_TYPE" hidden="1">#REF!</definedName>
    <definedName name="__174__123Graph_FCONTRACT_BY_B_U" hidden="1">#REF!</definedName>
    <definedName name="__18__123Graph_AQRE_S_BY_TYPE" hidden="1">#REF!</definedName>
    <definedName name="__18__123Graph_CSENS_COMPARISON" hidden="1">#REF!</definedName>
    <definedName name="__180__123Graph_FQRE_S_BY_CO." hidden="1">#REF!</definedName>
    <definedName name="__186__123Graph_FSUPPLIES_BY_B_U" hidden="1">#REF!</definedName>
    <definedName name="__19__123Graph_CSUPPLIES_BY_B_U" hidden="1">#REF!</definedName>
    <definedName name="__192__123Graph_FWAGES_BY_B_U" hidden="1">#REF!</definedName>
    <definedName name="__198__123Graph_XCONTRACT_BY_B_U" hidden="1">#REF!</definedName>
    <definedName name="__2__123Graph_ACONTRACT_BY_B_U" hidden="1">#REF!</definedName>
    <definedName name="__2__123Graph_AQRE_S_BY_CO." hidden="1">#REF!</definedName>
    <definedName name="__20__123Graph_CWAGES_BY_B_U" hidden="1">#REF!</definedName>
    <definedName name="__2008_Totals">#REF!</definedName>
    <definedName name="__204__123Graph_XQRE_S_BY_CO." hidden="1">#REF!</definedName>
    <definedName name="__21__123Graph_DCONTRACT_BY_B_U" hidden="1">#REF!</definedName>
    <definedName name="__210__123Graph_XQRE_S_BY_TYPE" hidden="1">#REF!</definedName>
    <definedName name="__216__123Graph_XSUPPLIES_BY_B_U" hidden="1">#REF!</definedName>
    <definedName name="__22__123Graph_DQRE_S_BY_CO." hidden="1">#REF!</definedName>
    <definedName name="__222__123Graph_XTAX_CREDIT" hidden="1">#REF!</definedName>
    <definedName name="__223">'[16]222'!#REF!</definedName>
    <definedName name="__23__123Graph_DSUPPLIES_BY_B_U" hidden="1">#REF!</definedName>
    <definedName name="__24__123Graph_ASENS_COMPARISON" hidden="1">#REF!</definedName>
    <definedName name="__24__123Graph_DWAGES_BY_B_U" hidden="1">#REF!</definedName>
    <definedName name="__25__123Graph_ECONTRACT_BY_B_U" hidden="1">#REF!</definedName>
    <definedName name="__26__123Graph_EQRE_S_BY_CO." hidden="1">#REF!</definedName>
    <definedName name="__27__123Graph_ESUPPLIES_BY_B_U" hidden="1">#REF!</definedName>
    <definedName name="__28__123Graph_EWAGES_BY_B_U" hidden="1">#REF!</definedName>
    <definedName name="__29__123Graph_FCONTRACT_BY_B_U" hidden="1">#REF!</definedName>
    <definedName name="__3__123Graph_AQRE_S_BY_TYPE" hidden="1">#REF!</definedName>
    <definedName name="__30__123Graph_ASUPPLIES_BY_B_U" hidden="1">#REF!</definedName>
    <definedName name="__30__123Graph_FQRE_S_BY_CO." hidden="1">#REF!</definedName>
    <definedName name="__31__123Graph_FSUPPLIES_BY_B_U" hidden="1">#REF!</definedName>
    <definedName name="__32__123Graph_FWAGES_BY_B_U" hidden="1">#REF!</definedName>
    <definedName name="__33__123Graph_XCONTRACT_BY_B_U" hidden="1">#REF!</definedName>
    <definedName name="__34__123Graph_XQRE_S_BY_CO." hidden="1">#REF!</definedName>
    <definedName name="__35__123Graph_XQRE_S_BY_TYPE" hidden="1">#REF!</definedName>
    <definedName name="__36__123Graph_ATAX_CREDIT" hidden="1">#REF!</definedName>
    <definedName name="__36__123Graph_XSUPPLIES_BY_B_U" hidden="1">#REF!</definedName>
    <definedName name="__37__123Graph_XTAX_CREDIT" hidden="1">#REF!</definedName>
    <definedName name="__4__123Graph_AQRE_S_BY_CO." hidden="1">#REF!</definedName>
    <definedName name="__4__123Graph_ASENS_COMPARISON" hidden="1">#REF!</definedName>
    <definedName name="__42__123Graph_AWAGES_BY_B_U" hidden="1">#REF!</definedName>
    <definedName name="__48__123Graph_BCONTRACT_BY_B_U" hidden="1">#REF!</definedName>
    <definedName name="__5__123Graph_ASUPPLIES_BY_B_U" hidden="1">#REF!</definedName>
    <definedName name="__54__123Graph_BQRE_S_BY_CO." hidden="1">#REF!</definedName>
    <definedName name="__6__123Graph_ACONTRACT_BY_B_U" hidden="1">#REF!</definedName>
    <definedName name="__6__123Graph_ATAX_CREDIT" hidden="1">#REF!</definedName>
    <definedName name="__60__123Graph_BQRE_S_BY_TYPE" hidden="1">#REF!</definedName>
    <definedName name="__66__123Graph_BSENS_COMPARISON" hidden="1">#REF!</definedName>
    <definedName name="__7__123Graph_AWAGES_BY_B_U" hidden="1">#REF!</definedName>
    <definedName name="__72__123Graph_BSUPPLIES_BY_B_U" hidden="1">#REF!</definedName>
    <definedName name="__78__123Graph_BTAX_CREDIT" hidden="1">#REF!</definedName>
    <definedName name="__8__123Graph_BCONTRACT_BY_B_U" hidden="1">#REF!</definedName>
    <definedName name="__84__123Graph_BWAGES_BY_B_U" hidden="1">#REF!</definedName>
    <definedName name="__9__123Graph_BQRE_S_BY_CO." hidden="1">#REF!</definedName>
    <definedName name="__90__123Graph_CCONTRACT_BY_B_U" hidden="1">#REF!</definedName>
    <definedName name="__96__123Graph_CQRE_S_BY_CO." hidden="1">#REF!</definedName>
    <definedName name="__a2_1" hidden="1">{#N/A,#N/A,FALSE,"Sheet1"}</definedName>
    <definedName name="__a3" hidden="1">{#N/A,#N/A,FALSE,"Sheet1"}</definedName>
    <definedName name="__a3_1" hidden="1">{#N/A,#N/A,FALSE,"Sheet1"}</definedName>
    <definedName name="__aaa1" hidden="1">{#N/A,#N/A,FALSE,"Antony Financials";#N/A,#N/A,FALSE,"Cowboy Financials";#N/A,#N/A,FALSE,"Combined";#N/A,#N/A,FALSE,"Valuematrix";#N/A,#N/A,FALSE,"DCFAntony";#N/A,#N/A,FALSE,"DCFCowboy";#N/A,#N/A,FALSE,"DCFCombined"}</definedName>
    <definedName name="__ADJ24">#REF!</definedName>
    <definedName name="__ADJ25">#REF!</definedName>
    <definedName name="__adj4">#REF!</definedName>
    <definedName name="__ADJ44">#REF!</definedName>
    <definedName name="__ADJ48">#REF!</definedName>
    <definedName name="__ADJ49">#REF!</definedName>
    <definedName name="__ADJ51">#REF!</definedName>
    <definedName name="__ALL2">'[10]Rate Calc'!#REF!</definedName>
    <definedName name="__BUD012">#REF!</definedName>
    <definedName name="__BUD06">#REF!</definedName>
    <definedName name="__CPK1">#REF!</definedName>
    <definedName name="__CPK2">#REF!</definedName>
    <definedName name="__CPK3">#REF!</definedName>
    <definedName name="__CSC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__DAT32">#REF!</definedName>
    <definedName name="__DAT33">#REF!</definedName>
    <definedName name="__DAT34">#REF!</definedName>
    <definedName name="__DAT35">#REF!</definedName>
    <definedName name="__DAT36">#REF!</definedName>
    <definedName name="__DAT37">#REF!</definedName>
    <definedName name="__DAT38">#REF!</definedName>
    <definedName name="__DAT39">#REF!</definedName>
    <definedName name="__DAT40">#REF!</definedName>
    <definedName name="__DAT41">#REF!</definedName>
    <definedName name="__DAT42">#REF!</definedName>
    <definedName name="__DAT43">#REF!</definedName>
    <definedName name="__DAT44">#REF!</definedName>
    <definedName name="__DAT45">#REF!</definedName>
    <definedName name="__DAT46">#REF!</definedName>
    <definedName name="__DAT47">#REF!</definedName>
    <definedName name="__DAT48">#REF!</definedName>
    <definedName name="__DAT49">#REF!</definedName>
    <definedName name="__DAT50">#REF!</definedName>
    <definedName name="__DAT51">#REF!</definedName>
    <definedName name="__DAT52">#REF!</definedName>
    <definedName name="__DAT53">#REF!</definedName>
    <definedName name="__DAT54">#REF!</definedName>
    <definedName name="__DAT55">#REF!</definedName>
    <definedName name="__DAT56">#REF!</definedName>
    <definedName name="__DAT57">#REF!</definedName>
    <definedName name="__DAT58">#REF!</definedName>
    <definedName name="__DAT59">#REF!</definedName>
    <definedName name="__DAT60">#REF!</definedName>
    <definedName name="__DAT61">#REF!</definedName>
    <definedName name="__del1" hidden="1">{"Page1",#N/A,FALSE,"7979";"Page2",#N/A,FALSE,"7979";"Page3",#N/A,FALSE,"7979"}</definedName>
    <definedName name="__Description">#REF!</definedName>
    <definedName name="__EGR1">#N/A</definedName>
    <definedName name="__EGR2">#N/A</definedName>
    <definedName name="__EGR3">#N/A</definedName>
    <definedName name="__EMP11">#REF!</definedName>
    <definedName name="__EMP12">#REF!</definedName>
    <definedName name="__EMP14">#REF!</definedName>
    <definedName name="__EMP15">#REF!</definedName>
    <definedName name="__EMP16">#REF!</definedName>
    <definedName name="__EMP17">#REF!</definedName>
    <definedName name="__EMP18">#REF!</definedName>
    <definedName name="__EMP20">#REF!</definedName>
    <definedName name="__EMP22">#REF!</definedName>
    <definedName name="__EMP32">#REF!</definedName>
    <definedName name="__EMP34">#REF!</definedName>
    <definedName name="__EMP35">#REF!</definedName>
    <definedName name="__EMP37">#REF!</definedName>
    <definedName name="__EMP38">#REF!</definedName>
    <definedName name="__EMP43">#REF!</definedName>
    <definedName name="__EMP48">#REF!</definedName>
    <definedName name="__EMP51">#REF!</definedName>
    <definedName name="__EMP52">#REF!</definedName>
    <definedName name="__EMP53">#REF!</definedName>
    <definedName name="__ExitPeriod">VLOOKUP(__ExitYear&amp;".Q4",__IntlFixup,2,0)</definedName>
    <definedName name="__FDS_HYPERLINK_TOGGLE_STATE__" hidden="1">"ON"</definedName>
    <definedName name="__FDS_UNIQUE_RANGE_ID_GENERATOR_COUNTER" hidden="1">1</definedName>
    <definedName name="__FDS_USED_FOR_REUSING_RANGE_IDS_RECYCLE">{9,9,9,9,9,9,9,1,1,1,1,1,1,1}</definedName>
    <definedName name="__Fed410">'[32]Fed Page 4'!$F$106</definedName>
    <definedName name="__Fed411">'[32]Fed Page 4'!$H$106</definedName>
    <definedName name="__Fill" hidden="1">#REF!</definedName>
    <definedName name="__FIN01001">#REF!</definedName>
    <definedName name="__fin0101">#REF!</definedName>
    <definedName name="__FIN03001">'[9]New g-p-08-401-save on this tab'!#REF!</definedName>
    <definedName name="__FOR05">#REF!</definedName>
    <definedName name="__FXD0111">#REF!</definedName>
    <definedName name="__FXD0151">#REF!</definedName>
    <definedName name="__FXD0212">#REF!</definedName>
    <definedName name="__FXD0214">#REF!</definedName>
    <definedName name="__FXD0234">#REF!</definedName>
    <definedName name="__FXD0235">#REF!</definedName>
    <definedName name="__FXD0237">#REF!</definedName>
    <definedName name="__FXD0238">#REF!</definedName>
    <definedName name="__FXD0251">#REF!</definedName>
    <definedName name="__FXD0612">#REF!</definedName>
    <definedName name="__FXD0614">#REF!</definedName>
    <definedName name="__FXD0615">#REF!</definedName>
    <definedName name="__FXD0616">#REF!</definedName>
    <definedName name="__FXD0617">#REF!</definedName>
    <definedName name="__FXD0618">#REF!</definedName>
    <definedName name="__FXD0632">#REF!</definedName>
    <definedName name="__FXD0634">#REF!</definedName>
    <definedName name="__FXD0635">#REF!</definedName>
    <definedName name="__FXD0637">#REF!</definedName>
    <definedName name="__FXD0638">#REF!</definedName>
    <definedName name="__FXD0643">#REF!</definedName>
    <definedName name="__FXD0651">#REF!</definedName>
    <definedName name="__FXD0653">#REF!</definedName>
    <definedName name="__FXD0814">#REF!</definedName>
    <definedName name="__FXD0832">#REF!</definedName>
    <definedName name="__FXD0834">#REF!</definedName>
    <definedName name="__FXD0835">#REF!</definedName>
    <definedName name="__FXD0837">#REF!</definedName>
    <definedName name="__FXD0838">#REF!</definedName>
    <definedName name="__FXD0851">#REF!</definedName>
    <definedName name="__FXD0932">#REF!</definedName>
    <definedName name="__FXD0934">#REF!</definedName>
    <definedName name="__FXD0935">#REF!</definedName>
    <definedName name="__FXD0937">#REF!</definedName>
    <definedName name="__FXD0938">#REF!</definedName>
    <definedName name="__FXD0951">#REF!</definedName>
    <definedName name="__FXD7032">#REF!</definedName>
    <definedName name="__FXD7034">#REF!</definedName>
    <definedName name="__FXD7035">#REF!</definedName>
    <definedName name="__FXD7037">#REF!</definedName>
    <definedName name="__FXD7038">#REF!</definedName>
    <definedName name="__FXD8614">#REF!</definedName>
    <definedName name="__FXD8615">#REF!</definedName>
    <definedName name="__FXD8616">#REF!</definedName>
    <definedName name="__FXD8617">#REF!</definedName>
    <definedName name="__FXD8618">#REF!</definedName>
    <definedName name="__FXD8632">#REF!</definedName>
    <definedName name="__FXD8634">#REF!</definedName>
    <definedName name="__FXD8635">#REF!</definedName>
    <definedName name="__FXD8637">#REF!</definedName>
    <definedName name="__FXD8638">#REF!</definedName>
    <definedName name="__FXD8651">#REF!</definedName>
    <definedName name="__gp2" hidden="1">{#N/A,#N/A,FALSE,"TOT GP $";#N/A,#N/A,FALSE,"HWARE GP $";#N/A,#N/A,FALSE,"CONS GP $";#N/A,#N/A,FALSE,"TOTAL GP %";#N/A,#N/A,FALSE,"HWARE GP %";#N/A,#N/A,FALSE,"CONS GP % "}</definedName>
    <definedName name="__Group">#REF!</definedName>
    <definedName name="__hq1" hidden="1">{#N/A,#N/A,FALSE,"6405";#N/A,#N/A,FALSE,"6406";#N/A,#N/A,FALSE,"6409";#N/A,#N/A,FALSE,"6425";#N/A,#N/A,FALSE,"6426";#N/A,#N/A,FALSE,"6427";#N/A,#N/A,FALSE,"6440";#N/A,#N/A,FALSE,"6441";#N/A,#N/A,FALSE,"6442";#N/A,#N/A,FALSE,"6443"}</definedName>
    <definedName name="__IntlFixup" hidden="1">TRUE</definedName>
    <definedName name="__Key2" hidden="1">#REF!</definedName>
    <definedName name="__LongDescrip">#REF!</definedName>
    <definedName name="__MC2" hidden="1">{"Purchase 100 Cash",#N/A,FALSE,"Deal 1";#N/A,#N/A,FALSE,"Deal 1b"}</definedName>
    <definedName name="__min1">#REF!</definedName>
    <definedName name="__min10">#REF!</definedName>
    <definedName name="__min11">#REF!</definedName>
    <definedName name="__min12">#REF!</definedName>
    <definedName name="__min13">#REF!</definedName>
    <definedName name="__min14">#REF!</definedName>
    <definedName name="__min15">#REF!</definedName>
    <definedName name="__min16">#REF!</definedName>
    <definedName name="__min17">#REF!</definedName>
    <definedName name="__min18">#REF!</definedName>
    <definedName name="__min2">#REF!</definedName>
    <definedName name="__min3">#REF!</definedName>
    <definedName name="__min4">#REF!</definedName>
    <definedName name="__min5">#REF!</definedName>
    <definedName name="__min6">#REF!</definedName>
    <definedName name="__min7">#REF!</definedName>
    <definedName name="__min8">#REF!</definedName>
    <definedName name="__min9">#REF!</definedName>
    <definedName name="__NOS1" hidden="1">{#N/A,#N/A,FALSE,"Assessment";#N/A,#N/A,FALSE,"Staffing";#N/A,#N/A,FALSE,"Hires";#N/A,#N/A,FALSE,"Assumptions"}</definedName>
    <definedName name="__NYR1">#REF!</definedName>
    <definedName name="__NYR2">#REF!</definedName>
    <definedName name="__pg1">'[13]Income Stmt wout C&amp;I'!$A$1:$P$83</definedName>
    <definedName name="__pg2">'[13]Income Stmt wout C&amp;I'!$A$133:$M$143</definedName>
    <definedName name="__Q2" hidden="1">{"COREKINETICS",#N/A,FALSE,"CORE KINETICS"}</definedName>
    <definedName name="__QD2">#REF!</definedName>
    <definedName name="__Rev">#REF!</definedName>
    <definedName name="__RID2">#REF!</definedName>
    <definedName name="__row1">[26]tbbs!$A$1:$A$5</definedName>
    <definedName name="__RTT1">#REF!</definedName>
    <definedName name="__SCD2">#REF!</definedName>
    <definedName name="__SCH10">'[33]Rev Def Sum'!#REF!</definedName>
    <definedName name="__sch17">#REF!</definedName>
    <definedName name="__SCH33">'[34]SCHEDULE 33 A REV.'!$A$1:$H$67</definedName>
    <definedName name="__SCH6">#N/A</definedName>
    <definedName name="__SCN3">#REF!</definedName>
    <definedName name="__SFD2">#REF!</definedName>
    <definedName name="__SFD3">#REF!</definedName>
    <definedName name="__SFD4">#REF!</definedName>
    <definedName name="__SFD5">#REF!</definedName>
    <definedName name="__SFV4">#REF!</definedName>
    <definedName name="__sfv5">#REF!</definedName>
    <definedName name="__St410">'[32]ST Page 4'!$F$102</definedName>
    <definedName name="__St411">'[32]ST Page 4'!$H$102</definedName>
    <definedName name="__SUM0111">#REF!</definedName>
    <definedName name="__SUM0113">#REF!</definedName>
    <definedName name="__SUM0210">#REF!</definedName>
    <definedName name="__SUM0213">#REF!</definedName>
    <definedName name="__SUM0401">#REF!</definedName>
    <definedName name="__SUM0402">#REF!</definedName>
    <definedName name="__SUM0408">#REF!</definedName>
    <definedName name="__SUM0409">#REF!</definedName>
    <definedName name="__SUM0411">#REF!</definedName>
    <definedName name="__SUM0501">#REF!</definedName>
    <definedName name="__SUM0502">#REF!</definedName>
    <definedName name="__SUM0508">#REF!</definedName>
    <definedName name="__SUM0509">#REF!</definedName>
    <definedName name="__SUM0510">#REF!</definedName>
    <definedName name="__SUM0511">#REF!</definedName>
    <definedName name="__SUM0613">#REF!</definedName>
    <definedName name="__SUM0701">#REF!</definedName>
    <definedName name="__SUM0702">#REF!</definedName>
    <definedName name="__SUM0708">#REF!</definedName>
    <definedName name="__SUM0709">#REF!</definedName>
    <definedName name="__SUM0813">#REF!</definedName>
    <definedName name="__SUM0901">#REF!</definedName>
    <definedName name="__SUM0902">#REF!</definedName>
    <definedName name="__SUM0908">#REF!</definedName>
    <definedName name="__SUM0911">#REF!</definedName>
    <definedName name="__SUM0913">#REF!</definedName>
    <definedName name="__SUM5701">#REF!</definedName>
    <definedName name="__SUM5702">#REF!</definedName>
    <definedName name="__SUM5708">#REF!</definedName>
    <definedName name="__SUM5709">#REF!</definedName>
    <definedName name="__SUM5711">#REF!</definedName>
    <definedName name="__SUM5801">#REF!</definedName>
    <definedName name="__SUM5802">#REF!</definedName>
    <definedName name="__SUM5811">#REF!</definedName>
    <definedName name="__SUM6001">#REF!</definedName>
    <definedName name="__SUM6002">#REF!</definedName>
    <definedName name="__SUM6008">#REF!</definedName>
    <definedName name="__sum6009">#REF!</definedName>
    <definedName name="__SUM6011">#REF!</definedName>
    <definedName name="__SUM6101">#REF!</definedName>
    <definedName name="__SUM6102">#REF!</definedName>
    <definedName name="__SUM6108">#REF!</definedName>
    <definedName name="__SUM6109">#REF!</definedName>
    <definedName name="__SUM6111">#REF!</definedName>
    <definedName name="__SUM6201">#REF!</definedName>
    <definedName name="__SUM6202">#REF!</definedName>
    <definedName name="__SUM6301">#REF!</definedName>
    <definedName name="__SUM6302">#REF!</definedName>
    <definedName name="__SUM6308">#REF!</definedName>
    <definedName name="__SUM6309">#REF!</definedName>
    <definedName name="__SUM6311">#REF!</definedName>
    <definedName name="__SUM6401">#REF!</definedName>
    <definedName name="__SUM6402">#REF!</definedName>
    <definedName name="__SUM6408">#REF!</definedName>
    <definedName name="__SUM6409">#REF!</definedName>
    <definedName name="__SUM6411">#REF!</definedName>
    <definedName name="__SUM6413">#REF!</definedName>
    <definedName name="__SUM6501">#REF!</definedName>
    <definedName name="__SUM6502">#REF!</definedName>
    <definedName name="__SUM6508">#REF!</definedName>
    <definedName name="__SUM6509">#REF!</definedName>
    <definedName name="__SUM6510">#REF!</definedName>
    <definedName name="__SUM6511">#REF!</definedName>
    <definedName name="__SUM6601">#REF!</definedName>
    <definedName name="__SUM6602">#REF!</definedName>
    <definedName name="__SUM6608">#REF!</definedName>
    <definedName name="__SUM6609">#REF!</definedName>
    <definedName name="__SUM6611">#REF!</definedName>
    <definedName name="__SUM6701">#REF!</definedName>
    <definedName name="__SUM6702">#REF!</definedName>
    <definedName name="__SUM6708">#REF!</definedName>
    <definedName name="__SUM6709">#REF!</definedName>
    <definedName name="__SUM6710">#REF!</definedName>
    <definedName name="__SUM6711">#REF!</definedName>
    <definedName name="__SUM6718">#REF!</definedName>
    <definedName name="__SUM6801">#REF!</definedName>
    <definedName name="__SUM6802">#REF!</definedName>
    <definedName name="__SUM7013">#REF!</definedName>
    <definedName name="__SUM7201">#REF!</definedName>
    <definedName name="__SUM7202">#REF!</definedName>
    <definedName name="__SUM7208">#REF!</definedName>
    <definedName name="__SUM7209">#REF!</definedName>
    <definedName name="__SUM7210">#REF!</definedName>
    <definedName name="__SUM7211">#REF!</definedName>
    <definedName name="__SUM7301">#REF!</definedName>
    <definedName name="__SUM7302">#REF!</definedName>
    <definedName name="__SUM7308">#REF!</definedName>
    <definedName name="__SUM7309">#REF!</definedName>
    <definedName name="__SUM7311">#REF!</definedName>
    <definedName name="__SUM7401">#REF!</definedName>
    <definedName name="__SUM7402">#REF!</definedName>
    <definedName name="__SUM7408">#REF!</definedName>
    <definedName name="__SUM7409">#REF!</definedName>
    <definedName name="__SUM7411">#REF!</definedName>
    <definedName name="__SUM7501">#REF!</definedName>
    <definedName name="__SUM7502">#REF!</definedName>
    <definedName name="__SUM7508">#REF!</definedName>
    <definedName name="__SUM7509">#REF!</definedName>
    <definedName name="__SUM7511">#REF!</definedName>
    <definedName name="__SUM7811">#REF!</definedName>
    <definedName name="__SUM7920">#REF!</definedName>
    <definedName name="__SUM8001">#REF!</definedName>
    <definedName name="__SUM8002">#REF!</definedName>
    <definedName name="__SUM8008">#REF!</definedName>
    <definedName name="__SUM8009">#REF!</definedName>
    <definedName name="__SUM8011">#REF!</definedName>
    <definedName name="__SUM8301">#REF!</definedName>
    <definedName name="__SUM8302">#REF!</definedName>
    <definedName name="__SUM8308">#REF!</definedName>
    <definedName name="__SUM8309">#REF!</definedName>
    <definedName name="__SUM8311">#REF!</definedName>
    <definedName name="__SUM8401">#REF!</definedName>
    <definedName name="__SUM8402">#REF!</definedName>
    <definedName name="__SUM8408">#REF!</definedName>
    <definedName name="__SUM8409">#REF!</definedName>
    <definedName name="__SUM8411">#REF!</definedName>
    <definedName name="__SUM8511">#REF!</definedName>
    <definedName name="__SUM8613">#REF!</definedName>
    <definedName name="__SUM8701">#REF!</definedName>
    <definedName name="__SUM8702">#REF!</definedName>
    <definedName name="__SUM8708">#REF!</definedName>
    <definedName name="__SUM8709">#REF!</definedName>
    <definedName name="__SUM8710">#REF!</definedName>
    <definedName name="__SUM8711">#REF!</definedName>
    <definedName name="__SUM8713">#REF!</definedName>
    <definedName name="__SUM8714">#REF!</definedName>
    <definedName name="__SUM8715">#REF!</definedName>
    <definedName name="__SUM8716">#REF!</definedName>
    <definedName name="__SUM8717">#REF!</definedName>
    <definedName name="__SUM8719">#REF!</definedName>
    <definedName name="__tax1">#REF!</definedName>
    <definedName name="__tax2">#REF!</definedName>
    <definedName name="__tax3">#REF!</definedName>
    <definedName name="__tax4">#REF!</definedName>
    <definedName name="__tb2" hidden="1">OFFSET(TB,1,)</definedName>
    <definedName name="__TY1994">#REF!</definedName>
    <definedName name="__Type">#REF!</definedName>
    <definedName name="__v1">39673.6156365741</definedName>
    <definedName name="__wer33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__wrn1" hidden="1">{"mgmt forecast",#N/A,FALSE,"Mgmt Forecast";"dcf table",#N/A,FALSE,"Mgmt Forecast";"sensitivity",#N/A,FALSE,"Mgmt Forecast";"table inputs",#N/A,FALSE,"Mgmt Forecast";"calculations",#N/A,FALSE,"Mgmt Forecast"}</definedName>
    <definedName name="__wrn2" hidden="1">{"mgmt forecast",#N/A,FALSE,"Mgmt Forecast";"dcf table",#N/A,FALSE,"Mgmt Forecast";"sensitivity",#N/A,FALSE,"Mgmt Forecast";"table inputs",#N/A,FALSE,"Mgmt Forecast";"calculations",#N/A,FALSE,"Mgmt Forecast"}</definedName>
    <definedName name="__wtf1" hidden="1">{"act_prior_YTD",#N/A,FALSE,"H";"grpact_prior_YTD",#N/A,FALSE,"I"}</definedName>
    <definedName name="__wtf2" hidden="1">{"act_fcst_MTD",#N/A,FALSE,"H";"act_fcst_QTD",#N/A,FALSE,"H";"act_fcst_YTD",#N/A,FALSE,"H";"act_plan_MTD",#N/A,FALSE,"H";"act_plan_QTD",#N/A,FALSE,"H";"act_plan_YTD",#N/A,FALSE,"H";"act_prior_MTD",#N/A,FALSE,"H";"act_prior_QTD",#N/A,FALSE,"H";"act_prior_YTD",#N/A,FALSE,"H"}</definedName>
    <definedName name="__wtf3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__wtf4" hidden="1">{"grpact_fcst_mtd",#N/A,FALSE,"I";"grpact_fcst_qtd",#N/A,FALSE,"I";"grpact_fcst_YTD",#N/A,FALSE,"I";"grpact_plan_MTD",#N/A,FALSE,"I";"grpact_plan_QTD",#N/A,FALSE,"I";"grpact_plan_YTD",#N/A,FALSE,"I";"grpact_prior_MTD",#N/A,FALSE,"I";"grpact_prior_QTD",#N/A,FALSE,"I";"grpact_prior_YTD",#N/A,FALSE,"I"}</definedName>
    <definedName name="__wtf5" hidden="1">{"assets",#N/A,FALSE,"IFE";"liabilities",#N/A,FALSE,"IFE";"mtd_cshflo",#N/A,FALSE,"IFE";"mtd_income",#N/A,FALSE,"IFE";"qtd_cashflo",#N/A,FALSE,"IFE";"qtd_income",#N/A,FALSE,"IFE";"ytd_cashflo",#N/A,FALSE,"IFE";"ytd_income",#N/A,FALSE,"IFE";"assets",#N/A,FALSE,"SER";"liabilities",#N/A,FALSE,"SER";"mtd_cshflo",#N/A,FALSE,"SER";"mtd_income",#N/A,FALSE,"SER";"qtd_cashflo",#N/A,FALSE,"SER";"qtd_income",#N/A,FALSE,"SER";"ytd_cashflo",#N/A,FALSE,"SER";"ytd_income",#N/A,FALSE,"SER";"assets",#N/A,FALSE,"PTC";"liabilities",#N/A,FALSE,"PTC";"mtd_cshflo",#N/A,FALSE,"PTC";"mtd_income",#N/A,FALSE,"PTC";"qtd_cashflo",#N/A,FALSE,"PTC";"qtd_income",#N/A,FALSE,"PTC";"ytd_cashflo",#N/A,FALSE,"PTC";"ytd_income",#N/A,FALSE,"PTC";"assets",#N/A,FALSE,"DEL";"liabilities",#N/A,FALSE,"DEL";"mtd_cshflo",#N/A,FALSE,"DEL";"mtd_income",#N/A,FALSE,"DEL";"qtd_cashflo",#N/A,FALSE,"DEL";"qtd_income",#N/A,FALSE,"DEL";"ytd_cashflo",#N/A,FALSE,"DEL";"ytd_income",#N/A,FALSE,"DEL";"assets",#N/A,FALSE,"NORD";"liabilities",#N/A,FALSE,"NORD";"mtd_cshflo",#N/A,FALSE,"NORD";"mtd_income",#N/A,FALSE,"NORD";"qtd_cashflo",#N/A,FALSE,"NORD";"qtd_income",#N/A,FALSE,"NORD";"ytd_cashflo",#N/A,FALSE,"NORD";"ytd_income",#N/A,FALSE,"NORD";"assets",#N/A,FALSE,"ACRX";"liabilities",#N/A,FALSE,"ACRX";"mtd_cshflo",#N/A,FALSE,"ACRX";"mtd_income",#N/A,FALSE,"ACRX";"qtd_cashflo",#N/A,FALSE,"ACRX";"qtd_income",#N/A,FALSE,"ACRX";"ytd_cashflo",#N/A,FALSE,"ACRX";"ytd_income",#N/A,FALSE,"ACRX";"assets",#N/A,FALSE,"INV";"liabilities",#N/A,FALSE,"INV";"mtd_cshflo",#N/A,FALSE,"INV";"mtd_income",#N/A,FALSE,"INV";"qtd_cashflo",#N/A,FALSE,"INV";"qtd_income",#N/A,FALSE,"INV";"ytd_cashflo",#N/A,FALSE,"INV";"ytd_income",#N/A,FALSE,"INV";"assets",#N/A,FALSE,"TVS";"liabilities",#N/A,FALSE,"TVS";"mtd_cshflo",#N/A,FALSE,"TVS";"mtd_income",#N/A,FALSE,"TVS";"qtd_cashflo",#N/A,FALSE,"TVS";"qtd_income",#N/A,FALSE,"TVS";"ytd_cashflo",#N/A,FALSE,"TVS";"ytd_income",#N/A,FALSE,"TVS";"assets",#N/A,FALSE,"FEEL";"liabilities",#N/A,FALSE,"FEEL";"mtd_cshflo",#N/A,FALSE,"FEEL";"mtd_income",#N/A,FALSE,"FEEL";"qtd_cashflo",#N/A,FALSE,"FEEL";"qtd_income",#N/A,FALSE,"FEEL";"ytd_cashflo",#N/A,FALSE,"FEEL";"ytd_income",#N/A,FALSE,"FEEL";"assets",#N/A,FALSE,"CORP";"liabilities",#N/A,FALSE,"CORP";"mtd_cshflo",#N/A,FALSE,"CORP";"mtd_income",#N/A,FALSE,"CORP";"qtd_cashflo",#N/A,FALSE,"CORP";"qtd_income",#N/A,FALSE,"CORP";"ytd_cashflo",#N/A,FALSE,"CORP";"ytd_income",#N/A,FALSE,"CORP";"assets",#N/A,FALSE,"CONS";"liabilities",#N/A,FALSE,"CONS";"mtd_cshflo",#N/A,FALSE,"CONS";"mtd_income",#N/A,FALSE,"CONS";"qtd_cashflo",#N/A,FALSE,"CONS";"qtd_income",#N/A,FALSE,"CONS";"ytd_cashflo",#N/A,FALSE,"CONS";"ytd_income",#N/A,FALSE,"CONS"}</definedName>
    <definedName name="__wtf6" hidden="1">{"Assets",#N/A,FALSE,"Actual"}</definedName>
    <definedName name="__wtf8" hidden="1">{"assets",#N/A,FALSE,"IFE";"liabilities",#N/A,FALSE,"IFE";"assets",#N/A,FALSE,"SER";"liabilities",#N/A,FALSE,"SER";"assets",#N/A,FALSE,"PTC";"liabilities",#N/A,FALSE,"PTC";"assets",#N/A,FALSE,"DEL";"liabilities",#N/A,FALSE,"DEL";"assets",#N/A,FALSE,"NORD";"liabilities",#N/A,FALSE,"NORD";"assets",#N/A,FALSE,"ACRX";"liabilities",#N/A,FALSE,"ACRX";"assets",#N/A,FALSE,"INV";"liabilities",#N/A,FALSE,"INV";"assets",#N/A,FALSE,"TVS";"liabilities",#N/A,FALSE,"TVS";"assets",#N/A,FALSE,"FEEL";"liabilities",#N/A,FALSE,"FEEL";"assets",#N/A,FALSE,"CORP";"liabilities",#N/A,FALSE,"CORP";"assets",#N/A,FALSE,"CONS";"liabilities",#N/A,FALSE,"CONS"}</definedName>
    <definedName name="__xlfn.BAHTTEXT" hidden="1">#NAME?</definedName>
    <definedName name="__xlfn.RTD" hidden="1">#NAME?</definedName>
    <definedName name="__YE02">#REF!</definedName>
    <definedName name="__YE03">#REF!</definedName>
    <definedName name="__YE04">#REF!</definedName>
    <definedName name="__YE05">#REF!</definedName>
    <definedName name="__YE06">#REF!</definedName>
    <definedName name="__YE07">#REF!</definedName>
    <definedName name="__YE08">#REF!</definedName>
    <definedName name="__YE09">#REF!</definedName>
    <definedName name="__YE10">#REF!</definedName>
    <definedName name="__YR03">#REF!</definedName>
    <definedName name="__YR04">#REF!</definedName>
    <definedName name="__YR05">#REF!</definedName>
    <definedName name="__YR06">#REF!</definedName>
    <definedName name="__YR07">#REF!</definedName>
    <definedName name="__YR08">#REF!</definedName>
    <definedName name="__YR09">#REF!</definedName>
    <definedName name="__YR10">#REF!</definedName>
    <definedName name="_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01_31_05">#REF!</definedName>
    <definedName name="_07082010BudgetQueryOfAdditions">#REF!</definedName>
    <definedName name="_1">#REF!</definedName>
    <definedName name="_1__123Graph_ACHART_1" hidden="1">#REF!</definedName>
    <definedName name="_1__123Graph_ACONTRACT_BY_B_U" hidden="1">#REF!</definedName>
    <definedName name="_1__123Graph_AQRE_S_BY_TYPE" hidden="1">#REF!</definedName>
    <definedName name="_1__FDSAUDITLINK__" hidden="1">{"fdsup://IBCentral/FAT Viewer?action=UPDATE&amp;creator=factset&amp;DOC_NAME=fat:reuters_qtrly_source_window.fat&amp;display_string=Audit&amp;DYN_ARGS=TRUE&amp;VAR:ID1=69331C10&amp;VAR:RCODE=STLD&amp;VAR:SDATE=20100699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_0_00">#REF!</definedName>
    <definedName name="_1_1_05">#REF!</definedName>
    <definedName name="_1_2008_Totals">#REF!</definedName>
    <definedName name="_1_223">'[16]222'!#REF!</definedName>
    <definedName name="_10">#REF!</definedName>
    <definedName name="_10__123Graph_ACHART_13" hidden="1">#REF!</definedName>
    <definedName name="_10__123Graph_ACHART_16" hidden="1">#REF!</definedName>
    <definedName name="_10__123Graph_ACHART_2" hidden="1">#REF!</definedName>
    <definedName name="_10__123Graph_ACHART_5" hidden="1">#REF!</definedName>
    <definedName name="_10__123Graph_ASUPPLIES_BY_B_U" hidden="1">#REF!</definedName>
    <definedName name="_10__123Graph_BQRE_S_BY_TYPE" hidden="1">#REF!</definedName>
    <definedName name="_10__123Graph_C_FABP_L.WK1_FAB" hidden="1">#REF!</definedName>
    <definedName name="_10__123Graph_LBL_ACHART_3" hidden="1">#REF!</definedName>
    <definedName name="_10__FDSAUDITLINK__" hidden="1">{"fdsup://IBCentral/FAT Viewer?action=UPDATE&amp;creator=factset&amp;DOC_NAME=fat:reuters_qtrly_shs_src_window.fat&amp;display_string=Audit&amp;DYN_ARGS=TRUE&amp;VAR:ID1=38141G10&amp;VAR:RCODE=FDSSHSOUTDEPS&amp;VAR:SDATE=20080899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_28_99">#REF!</definedName>
    <definedName name="_100__123Graph_BCHART_28" hidden="1">#REF!</definedName>
    <definedName name="_100__123Graph_XCHART_1" hidden="1">#REF!</definedName>
    <definedName name="_100__123Graph_XCHART_10" hidden="1">#REF!</definedName>
    <definedName name="_1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0b____123Graph_CCHAR" hidden="1">#REF!</definedName>
    <definedName name="_101__123Graph_BCHART_29" hidden="1">#REF!</definedName>
    <definedName name="_101__123Graph_XCHART_10" hidden="1">#REF!</definedName>
    <definedName name="_101__123Graph_XCHART_11" hidden="1">#REF!</definedName>
    <definedName name="_1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1c____123Graph_DCHAR" hidden="1">#REF!</definedName>
    <definedName name="_102__123Graph_BCHART_3" hidden="1">#REF!</definedName>
    <definedName name="_102__123Graph_CQRE_S_BY_TYPE" hidden="1">#REF!</definedName>
    <definedName name="_102__123Graph_DWAGES_BY_B_U" hidden="1">#REF!</definedName>
    <definedName name="_102__123Graph_FWAGES_BY_B_U" hidden="1">#REF!</definedName>
    <definedName name="_102__123Graph_XCHART_11" hidden="1">#REF!</definedName>
    <definedName name="_102__123Graph_XCHART_12" hidden="1">#REF!</definedName>
    <definedName name="_1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3__123Graph_BCHART_30" hidden="1">#REF!</definedName>
    <definedName name="_103__123Graph_XCHART_12" hidden="1">#REF!</definedName>
    <definedName name="_103__123Graph_XCHART_13" hidden="1">#REF!</definedName>
    <definedName name="_1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4__123Graph_BCHART_4" hidden="1">#REF!</definedName>
    <definedName name="_104__123Graph_XCHART_13" hidden="1">#REF!</definedName>
    <definedName name="_104__123Graph_XCHART_14" hidden="1">#REF!</definedName>
    <definedName name="_1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5__123Graph_BCHART_5" hidden="1">#REF!</definedName>
    <definedName name="_105__123Graph_XCHART_14" hidden="1">#REF!</definedName>
    <definedName name="_105__123Graph_XCHART_15" hidden="1">#REF!</definedName>
    <definedName name="_105__123Graph_XCONTRACT_BY_B_U" hidden="1">#REF!</definedName>
    <definedName name="_1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6__123Graph_BCHART_6" hidden="1">#REF!</definedName>
    <definedName name="_106__123Graph_ECONTRACT_BY_B_U" hidden="1">#REF!</definedName>
    <definedName name="_106__123Graph_XCHART_15" hidden="1">#REF!</definedName>
    <definedName name="_106__123Graph_XCHART_16" hidden="1">#REF!</definedName>
    <definedName name="_1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7__123Graph_BCHART_7" hidden="1">#REF!</definedName>
    <definedName name="_107__123Graph_XCHART_16" hidden="1">#REF!</definedName>
    <definedName name="_107__123Graph_XCHART_2" hidden="1">#REF!</definedName>
    <definedName name="_1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8__123Graph_BCHART_8" hidden="1">#REF!</definedName>
    <definedName name="_108__123Graph_CSENS_COMPARISON" hidden="1">#REF!</definedName>
    <definedName name="_108__123Graph_XCHART_2" hidden="1">#REF!</definedName>
    <definedName name="_108__123Graph_XCHART_3" hidden="1">#REF!</definedName>
    <definedName name="_108__123Graph_XQRE_S_BY_CO." hidden="1">#REF!</definedName>
    <definedName name="_1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9__123Graph_BCHART_9" hidden="1">#REF!</definedName>
    <definedName name="_109__123Graph_XCHART_3" hidden="1">#REF!</definedName>
    <definedName name="_109__123Graph_XCHART_4" hidden="1">#REF!</definedName>
    <definedName name="_109__FDSAUDITLINK__" hidden="1">{"fdsup://directions/FAT Viewer?action=UPDATE&amp;creator=factset&amp;DYN_ARGS=TRUE&amp;DOC_NAME=FAT:FQL_AUDITING_CLIENT_TEMPLATE.FAT&amp;display_string=Audit&amp;VAR:KEY=HAHIBKTCVM&amp;VAR:QUERY=RkZfRUJJVF9PUEVSKEFOTiwyMDExKQ==&amp;WINDOW=FIRST_POPUP&amp;HEIGHT=450&amp;WIDTH=450&amp;START_MAXIMI","ZED=FALSE&amp;VAR:CALENDAR=US&amp;VAR:SYMBOL=NI&amp;VAR:INDEX=0"}</definedName>
    <definedName name="_10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0MO_33">#REF!</definedName>
    <definedName name="_10TAXPROP">#REF!</definedName>
    <definedName name="_11__123Graph_ACHART_14" hidden="1">#REF!</definedName>
    <definedName name="_11__123Graph_ACHART_17" hidden="1">#REF!</definedName>
    <definedName name="_11__123Graph_ACHART_3" hidden="1">#REF!</definedName>
    <definedName name="_11__123Graph_ATAX_CREDIT" hidden="1">#REF!</definedName>
    <definedName name="_11__123Graph_BSENS_COMPARISON" hidden="1">#REF!</definedName>
    <definedName name="_11__FDSAUDITLINK__" hidden="1">{"fdsup://IBCentral/FAT Viewer?action=UPDATE&amp;creator=factset&amp;DOC_NAME=fat:reuters_qtrly_shs_src_window.fat&amp;display_string=Audit&amp;DYN_ARGS=TRUE&amp;VAR:ID1=75952B10&amp;VAR:RCODE=FDSSHSOUTDEPS&amp;VAR:SDATE=20080699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0__123Graph_EQRE_S_BY_CO." hidden="1">#REF!</definedName>
    <definedName name="_110__123Graph_XCHART_4" hidden="1">#REF!</definedName>
    <definedName name="_110__123Graph_XCHART_5" hidden="1">#REF!</definedName>
    <definedName name="_1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1__123Graph_XCHART_5" hidden="1">#REF!</definedName>
    <definedName name="_111__123Graph_XCHART_6" hidden="1">#REF!</definedName>
    <definedName name="_111__123Graph_XQRE_S_BY_TYPE" hidden="1">#REF!</definedName>
    <definedName name="_1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2__123Graph_CCHART_1" hidden="1">#REF!</definedName>
    <definedName name="_112__123Graph_XCHART_6" hidden="1">#REF!</definedName>
    <definedName name="_112__123Graph_XCHART_7" hidden="1">#REF!</definedName>
    <definedName name="_1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3__123Graph_XCHART_7" hidden="1">#REF!</definedName>
    <definedName name="_113__123Graph_XCHART_8" hidden="1">#REF!</definedName>
    <definedName name="_1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4__123Graph_CSUPPLIES_BY_B_U" hidden="1">#REF!</definedName>
    <definedName name="_114__123Graph_ESUPPLIES_BY_B_U" hidden="1">#REF!</definedName>
    <definedName name="_114__123Graph_XCHART_8" hidden="1">#REF!</definedName>
    <definedName name="_114__123Graph_XCHART_9" hidden="1">#REF!</definedName>
    <definedName name="_114__123Graph_XSUPPLIES_BY_B_U" hidden="1">#REF!</definedName>
    <definedName name="_1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5__123Graph_CCHART_2" hidden="1">#REF!</definedName>
    <definedName name="_115__123Graph_XCHART_9" hidden="1">#REF!</definedName>
    <definedName name="_1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6__123Graph_CCHART_25" hidden="1">#REF!</definedName>
    <definedName name="_1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6_0__123Graph_ACHAR" hidden="1">#REF!</definedName>
    <definedName name="_11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7__123Graph_CCHART_26" hidden="1">#REF!</definedName>
    <definedName name="_117__123Graph_XTAX_CREDIT" hidden="1">#REF!</definedName>
    <definedName name="_1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8__123Graph_CCHART_27" hidden="1">#REF!</definedName>
    <definedName name="_118__123Graph_EWAGES_BY_B_U" hidden="1">#REF!</definedName>
    <definedName name="_1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9__123Graph_CCHART_28" hidden="1">#REF!</definedName>
    <definedName name="_1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9_0__123Grap" hidden="1">#REF!</definedName>
    <definedName name="_11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1GROSSTAX">#REF!</definedName>
    <definedName name="_11TR_33">#REF!</definedName>
    <definedName name="_12__123Graph_ACHART_15" hidden="1">#REF!</definedName>
    <definedName name="_12__123Graph_ACHART_18" hidden="1">#REF!</definedName>
    <definedName name="_12__123Graph_ACHART_4" hidden="1">#REF!</definedName>
    <definedName name="_12__123Graph_AQRE_S_BY_CO." hidden="1">#REF!</definedName>
    <definedName name="_12__123Graph_AQRE_S_BY_TYPE" hidden="1">#REF!</definedName>
    <definedName name="_12__123Graph_ATAX_CREDIT" hidden="1">#REF!</definedName>
    <definedName name="_12__123Graph_BSUPPLIES_BY_B_U" hidden="1">#REF!</definedName>
    <definedName name="_12__123Graph_X_FABP_L.WK1_FAB" hidden="1">#REF!</definedName>
    <definedName name="_12__FDSAUDITLINK__" hidden="1">{"fdsup://IBCentral/FAT Viewer?action=UPDATE&amp;creator=factset&amp;DOC_NAME=fat:reuters_qtrly_shs_src_window.fat&amp;display_string=Audit&amp;DYN_ARGS=TRUE&amp;VAR:ID1=B1DL5V&amp;VAR:RCODE=FDSSHSOUTDEPS&amp;VAR:SDATE=20080999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_11_00">#REF!</definedName>
    <definedName name="_12_31_2009">#REF!</definedName>
    <definedName name="_12_31_2010">#REF!</definedName>
    <definedName name="_120__123Graph_CCHART_29" hidden="1">#REF!</definedName>
    <definedName name="_120__123Graph_CWAGES_BY_B_U" hidden="1">#REF!</definedName>
    <definedName name="_1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0_0__123Grap" hidden="1">#REF!</definedName>
    <definedName name="_12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1.00000___Non_Utility_Property">#REF!</definedName>
    <definedName name="_121__123Graph_CCHART_30" hidden="1">#REF!</definedName>
    <definedName name="_1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1AND122">#REF!</definedName>
    <definedName name="_122__123Graph_FCONTRACT_BY_B_U" hidden="1">#REF!</definedName>
    <definedName name="_1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3Graph_B.1" hidden="1">#REF!</definedName>
    <definedName name="_123Graph_C" hidden="1">#REF!</definedName>
    <definedName name="_123Graph_CHART3" hidden="1">#REF!</definedName>
    <definedName name="_124__123Graph_DCHART_1" hidden="1">#REF!</definedName>
    <definedName name="_1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6__123Graph_DCONTRACT_BY_B_U" hidden="1">#REF!</definedName>
    <definedName name="_126__123Graph_FQRE_S_BY_CO." hidden="1">#REF!</definedName>
    <definedName name="_1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7__123Graph_DCHART_2" hidden="1">#REF!</definedName>
    <definedName name="_1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8__123Graph_DCHART_25" hidden="1">#REF!</definedName>
    <definedName name="_1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9__123Graph_DCHART_26" hidden="1">#REF!</definedName>
    <definedName name="_1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2FRANCTAX">#REF!</definedName>
    <definedName name="_12MO_NONUTL">#REF!</definedName>
    <definedName name="_12YR_33">#REF!</definedName>
    <definedName name="_13__123Graph_ACHART_16" hidden="1">#REF!</definedName>
    <definedName name="_13__123Graph_ACHART_2" hidden="1">#REF!</definedName>
    <definedName name="_13__123Graph_ACHART_5" hidden="1">#REF!</definedName>
    <definedName name="_13__123Graph_AWAGES_BY_B_U" hidden="1">#REF!</definedName>
    <definedName name="_13__123Graph_BTAX_CREDIT" hidden="1">#REF!</definedName>
    <definedName name="_13__FDSAUDITLINK__" hidden="1">{"fdsup://IBCentral/FAT Viewer?action=UPDATE&amp;creator=factset&amp;DOC_NAME=fat:reuters_qtrly_shs_src_window.fat&amp;display_string=Audit&amp;DYN_ARGS=TRUE&amp;VAR:ID1=49900510&amp;VAR:RCODE=FDSSHSOUTDEPS&amp;VAR:SDATE=20080999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0__123Graph_DCHART_27" hidden="1">#REF!</definedName>
    <definedName name="_130__123Graph_FSUPPLIES_BY_B_U" hidden="1">#REF!</definedName>
    <definedName name="_1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1__123Graph_DCHART_28" hidden="1">#REF!</definedName>
    <definedName name="_1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2__123Graph_DCHART_29" hidden="1">#REF!</definedName>
    <definedName name="_132__123Graph_DQRE_S_BY_CO." hidden="1">#REF!</definedName>
    <definedName name="_1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3__123Graph_DCHART_30" hidden="1">#REF!</definedName>
    <definedName name="_1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4__123Graph_FWAGES_BY_B_U" hidden="1">#REF!</definedName>
    <definedName name="_1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6__123Graph_LBL_ACHART_1" hidden="1">#REF!</definedName>
    <definedName name="_1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7__123Graph_LBL_ACHART_3" hidden="1">#REF!</definedName>
    <definedName name="_137__FDSAUDITLINK__" hidden="1">{"fdsup://directions/FAT Viewer?action=UPDATE&amp;creator=factset&amp;DYN_ARGS=TRUE&amp;DOC_NAME=FAT:FQL_AUDITING_CLIENT_TEMPLATE.FAT&amp;display_string=Audit&amp;VAR:KEY=RMRSLMTKLA&amp;VAR:QUERY=RkZfRUJJVERBX09QRVIoQU5OLDIwMTEp&amp;WINDOW=FIRST_POPUP&amp;HEIGHT=450&amp;WIDTH=450&amp;START_MAXIMI","ZED=FALSE&amp;VAR:CALENDAR=US&amp;VAR:SYMBOL=NI&amp;VAR:INDEX=0"}</definedName>
    <definedName name="_13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8__123Graph_DSUPPLIES_BY_B_U" hidden="1">#REF!</definedName>
    <definedName name="_138__123Graph_XCONTRACT_BY_B_U" hidden="1">#REF!</definedName>
    <definedName name="_1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3TAXFED">#REF!</definedName>
    <definedName name="_14__123Graph_ACHART_17" hidden="1">#REF!</definedName>
    <definedName name="_14__123Graph_ACHART_22" hidden="1">#REF!</definedName>
    <definedName name="_14__123Graph_ACHART_6" hidden="1">#REF!</definedName>
    <definedName name="_14__123Graph_ASENS_COMPARISON" hidden="1">#REF!</definedName>
    <definedName name="_14__123Graph_AWAGES_BY_B_U" hidden="1">#REF!</definedName>
    <definedName name="_14__123Graph_BWAGES_BY_B_U" hidden="1">#REF!</definedName>
    <definedName name="_14__FDSAUDITLINK__" hidden="1">{"fdsup://IBCentral/FAT Viewer?action=UPDATE&amp;creator=factset&amp;DOC_NAME=fat:reuters_qtrly_shs_src_window.fat&amp;display_string=Audit&amp;DYN_ARGS=TRUE&amp;VAR:ID1=59018810&amp;VAR:RCODE=FDSSHSOUTDEPS&amp;VAR:SDATE=20080999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0__123Graph_LBL_DCHART_1" hidden="1">#REF!</definedName>
    <definedName name="_1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1__123Graph_XCHART_1" hidden="1">#REF!</definedName>
    <definedName name="_1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2__123Graph_XCHART_10" hidden="1">#REF!</definedName>
    <definedName name="_142__123Graph_XQRE_S_BY_CO." hidden="1">#REF!</definedName>
    <definedName name="_1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3__123Graph_XCHART_11" hidden="1">#REF!</definedName>
    <definedName name="_1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4__123Graph_DWAGES_BY_B_U" hidden="1">#REF!</definedName>
    <definedName name="_144__123Graph_XCHART_12" hidden="1">#REF!</definedName>
    <definedName name="_1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5__123Graph_XCHART_13" hidden="1">#REF!</definedName>
    <definedName name="_1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6__123Graph_XCHART_14" hidden="1">#REF!</definedName>
    <definedName name="_146__123Graph_XQRE_S_BY_TYPE" hidden="1">#REF!</definedName>
    <definedName name="_1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7__123Graph_XCHART_15" hidden="1">#REF!</definedName>
    <definedName name="_1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8__123Graph_XCHART_16" hidden="1">#REF!</definedName>
    <definedName name="_14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9__123Graph_XCHART_2" hidden="1">#REF!</definedName>
    <definedName name="_14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4DEBTINTEREST">#REF!</definedName>
    <definedName name="_15" hidden="1">{#N/A,#N/A,TRUE,"Summary";#N/A,#N/A,TRUE,"Financials"}</definedName>
    <definedName name="_15__123Graph_ACHART_18" hidden="1">#REF!</definedName>
    <definedName name="_15__123Graph_ACHART_23" hidden="1">#REF!</definedName>
    <definedName name="_15__123Graph_ACHART_7" hidden="1">#REF!</definedName>
    <definedName name="_15__123Graph_BCONTRACT_BY_B_U" hidden="1">#REF!</definedName>
    <definedName name="_15__123Graph_CCONTRACT_BY_B_U" hidden="1">#REF!</definedName>
    <definedName name="_15__FDSAUDITLINK__" hidden="1">{"fdsup://IBCentral/FAT Viewer?action=UPDATE&amp;creator=factset&amp;DOC_NAME=fat:reuters_qtrly_shs_src_window.fat&amp;display_string=Audit&amp;DYN_ARGS=TRUE&amp;VAR:ID1=34958B10&amp;VAR:RCODE=FDSSHSOUTDEPS&amp;VAR:SDATE=20080999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_223">'[16]222'!#REF!</definedName>
    <definedName name="_150__123Graph_ECONTRACT_BY_B_U" hidden="1">#REF!</definedName>
    <definedName name="_150__123Graph_XCHART_3" hidden="1">#REF!</definedName>
    <definedName name="_150__123Graph_XSUPPLIES_BY_B_U" hidden="1">#REF!</definedName>
    <definedName name="_15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1__123Graph_XCHART_4" hidden="1">#REF!</definedName>
    <definedName name="_1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2__123Graph_XCHART_5" hidden="1">#REF!</definedName>
    <definedName name="_1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3__123Graph_XCHART_6" hidden="1">#REF!</definedName>
    <definedName name="_1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4__123Graph_XCHART_7" hidden="1">#REF!</definedName>
    <definedName name="_154__123Graph_XTAX_CREDIT" hidden="1">#REF!</definedName>
    <definedName name="_1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5__123Graph_XCHART_8" hidden="1">#REF!</definedName>
    <definedName name="_1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6__123Graph_EQRE_S_BY_CO." hidden="1">#REF!</definedName>
    <definedName name="_156__123Graph_XCHART_9" hidden="1">#REF!</definedName>
    <definedName name="_1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9_0__123Graph_ACHAR" hidden="1">#REF!</definedName>
    <definedName name="_15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59a_0__123Graph_BCHAR" hidden="1">#REF!</definedName>
    <definedName name="_16" hidden="1">{"Summary",#N/A,TRUE,"Sheet1";"Returns",#N/A,TRUE,"Sheet1";"IS",#N/A,TRUE,"Sheet1";"BS",#N/A,TRUE,"Sheet1";"CF",#N/A,TRUE,"Sheet1";"Cover6",#N/A,TRUE,"Sheet1";"WC7",#N/A,TRUE,"Sheet1";"Debt8",#N/A,TRUE,"Sheet1";"Tax9",#N/A,TRUE,"Sheet1"}</definedName>
    <definedName name="_16__123Graph_ACHART_2" hidden="1">#REF!</definedName>
    <definedName name="_16__123Graph_ACHART_24" hidden="1">#REF!</definedName>
    <definedName name="_16__123Graph_ACHART_8" hidden="1">#REF!</definedName>
    <definedName name="_16__123Graph_BCONTRACT_BY_B_U" hidden="1">#REF!</definedName>
    <definedName name="_16__123Graph_CQRE_S_BY_CO." hidden="1">#REF!</definedName>
    <definedName name="_16__FDSAUDITLINK__" hidden="1">{"fdsup://IBCentral/FAT Viewer?action=UPDATE&amp;creator=factset&amp;DOC_NAME=fat:reuters_qtrly_shs_src_window.fat&amp;display_string=Audit&amp;DYN_ARGS=TRUE&amp;VAR:ID1=61744644&amp;VAR:RCODE=FDSSHSOUTDEPS&amp;VAR:SDATE=20080899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0a_0__123Graph_BCHAR" hidden="1">#REF!</definedName>
    <definedName name="_160b_0__123Graph_CCHAR" hidden="1">#REF!</definedName>
    <definedName name="_1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1b_0__123Graph_CCHAR" hidden="1">#REF!</definedName>
    <definedName name="_161c_0__123Graph_DCHAR" hidden="1">#REF!</definedName>
    <definedName name="_162__123Graph_ESUPPLIES_BY_B_U" hidden="1">#REF!</definedName>
    <definedName name="_1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2c_0__123Graph_DCHAR" hidden="1">#REF!</definedName>
    <definedName name="_1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8__123Graph_EWAGES_BY_B_U" hidden="1">#REF!</definedName>
    <definedName name="_1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8_0__123Grap" hidden="1">#REF!</definedName>
    <definedName name="_16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6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" hidden="1">{#N/A,#N/A,TRUE,"Summary";#N/A,#N/A,TRUE,"Financials";#N/A,#N/A,TRUE,"Assumptions";#N/A,#N/A,TRUE,"Pro Forma";#N/A,#N/A,TRUE,"Debt";#N/A,#N/A,TRUE,"Amortization";#N/A,#N/A,TRUE,"GG Returns"}</definedName>
    <definedName name="_17__123Graph_ACHART_22" hidden="1">#REF!</definedName>
    <definedName name="_17__123Graph_ACHART_25" hidden="1">#REF!</definedName>
    <definedName name="_17__123Graph_ACHART_9" hidden="1">#REF!</definedName>
    <definedName name="_17__123Graph_ASUPPLIES_BY_B_U" hidden="1">#REF!</definedName>
    <definedName name="_17__123Graph_BQRE_S_BY_CO." hidden="1">#REF!</definedName>
    <definedName name="_17__123Graph_CQRE_S_BY_TYPE" hidden="1">#REF!</definedName>
    <definedName name="_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1">#REF!</definedName>
    <definedName name="_1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1_0__123Grap" hidden="1">#REF!</definedName>
    <definedName name="_17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4__123Graph_FCONTRACT_BY_B_U" hidden="1">#REF!</definedName>
    <definedName name="_1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7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" hidden="1">{#N/A,#N/A,TRUE,"Summary";#N/A,#N/A,TRUE,"Assumptions";#N/A,#N/A,TRUE,"Comparison";#N/A,#N/A,TRUE,"Financials";#N/A,#N/A,TRUE,"Plan v. Act"}</definedName>
    <definedName name="_18__123Graph_ACHART_23" hidden="1">#REF!</definedName>
    <definedName name="_18__123Graph_ACHART_26" hidden="1">#REF!</definedName>
    <definedName name="_18__123Graph_AQRE_S_BY_TYPE" hidden="1">#REF!</definedName>
    <definedName name="_18__123Graph_ASENS_COMPARISON" hidden="1">#REF!</definedName>
    <definedName name="_18__123Graph_BCHART_1" hidden="1">#REF!</definedName>
    <definedName name="_18__123Graph_BQRE_S_BY_CO." hidden="1">#REF!</definedName>
    <definedName name="_18__123Graph_BQRE_S_BY_TYPE" hidden="1">#REF!</definedName>
    <definedName name="_18__123Graph_CSENS_COMPARISON" hidden="1">#REF!</definedName>
    <definedName name="_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_7_0">#REF!,#REF!,#REF!,#REF!</definedName>
    <definedName name="_180__123Graph_FQRE_S_BY_CO." hidden="1">#REF!</definedName>
    <definedName name="_1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6">'[35]236-0011'!#REF!</definedName>
    <definedName name="_186__123Graph_FSUPPLIES_BY_B_U" hidden="1">#REF!</definedName>
    <definedName name="_1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8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__123Graph_ACHART_24" hidden="1">#REF!</definedName>
    <definedName name="_19__123Graph_ACHART_27" hidden="1">#REF!</definedName>
    <definedName name="_19__123Graph_BCHART_11" hidden="1">#REF!</definedName>
    <definedName name="_19__123Graph_CSUPPLIES_BY_B_U" hidden="1">#REF!</definedName>
    <definedName name="_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0">#REF!</definedName>
    <definedName name="_1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0_NON_CURRENT">#REF!</definedName>
    <definedName name="_19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0L">#REF!</definedName>
    <definedName name="_190LEFT">#REF!</definedName>
    <definedName name="_190PRINT">#REF!</definedName>
    <definedName name="_190T">#REF!</definedName>
    <definedName name="_190TITLE">#REF!</definedName>
    <definedName name="_1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2__123Graph_FWAGES_BY_B_U" hidden="1">#REF!</definedName>
    <definedName name="_1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8__123Graph_XCONTRACT_BY_B_U" hidden="1">#REF!</definedName>
    <definedName name="_1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91">#REF!</definedName>
    <definedName name="_19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91_1">#N/A</definedName>
    <definedName name="_1992">#REF!</definedName>
    <definedName name="_19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92_1">#N/A</definedName>
    <definedName name="_1993">#REF!</definedName>
    <definedName name="_19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93_1">#N/A</definedName>
    <definedName name="_1994">#REF!</definedName>
    <definedName name="_19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94_1">#N/A</definedName>
    <definedName name="_1995">#REF!</definedName>
    <definedName name="_19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95_1">#N/A</definedName>
    <definedName name="_1996">#REF!</definedName>
    <definedName name="_19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96_1">#N/A</definedName>
    <definedName name="_1997">#REF!</definedName>
    <definedName name="_19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97_1">#N/A</definedName>
    <definedName name="_1998">#N/A</definedName>
    <definedName name="_19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999">#REF!</definedName>
    <definedName name="_19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1E_1">#N/A</definedName>
    <definedName name="_1QTR">#REF!</definedName>
    <definedName name="_1QTR_PROPANE">#REF!</definedName>
    <definedName name="_2">#REF!</definedName>
    <definedName name="_2__123Graph_ACHART_2" hidden="1">#REF!</definedName>
    <definedName name="_2__123Graph_ACONTRACT_BY_B_U" hidden="1">#REF!</definedName>
    <definedName name="_2__123Graph_AQRE_S_BY_CO." hidden="1">#REF!</definedName>
    <definedName name="_2__123Graph_AQRE_S_BY_TYPE" hidden="1">#REF!</definedName>
    <definedName name="_2__123Graph_BQRE_S_BY_TYPE" hidden="1">#REF!</definedName>
    <definedName name="_2__FDSAUDITLINK__" hidden="1">{"fdsup://IBCentral/FAT Viewer?action=UPDATE&amp;creator=factset&amp;DOC_NAME=fat:reuters_qtrly_source_window.fat&amp;display_string=Audit&amp;DYN_ARGS=TRUE&amp;VAR:ID1=98389B10&amp;VAR:RCODE=STLD&amp;VAR:SDATE=20100699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_0__123Graph_XCHAR" hidden="1">#REF!</definedName>
    <definedName name="_2_223">'[16]222'!#REF!</definedName>
    <definedName name="_2_SUMMARY">#REF!</definedName>
    <definedName name="_2_SUMMARY10">#REF!</definedName>
    <definedName name="_20__123Graph_ACHART_25" hidden="1">#REF!</definedName>
    <definedName name="_20__123Graph_ACHART_28" hidden="1">#REF!</definedName>
    <definedName name="_20__123Graph_AChart_6" hidden="1">#REF!</definedName>
    <definedName name="_20__123Graph_ATAX_CREDIT" hidden="1">#REF!</definedName>
    <definedName name="_20__123Graph_BCHART_12" hidden="1">#REF!</definedName>
    <definedName name="_20__123Graph_BQRE_S_BY_TYPE" hidden="1">#REF!</definedName>
    <definedName name="_20__123Graph_BSENS_COMPARISON" hidden="1">#REF!</definedName>
    <definedName name="_20__123Graph_CWAGES_BY_B_U" hidden="1">#REF!</definedName>
    <definedName name="_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00">#REF!</definedName>
    <definedName name="_20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03">#REF!</definedName>
    <definedName name="_20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07_Co._59_Split_O___M">#REF!</definedName>
    <definedName name="_20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08_Totals">#REF!</definedName>
    <definedName name="_20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4__123Graph_XQRE_S_BY_CO." hidden="1">#REF!</definedName>
    <definedName name="_2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0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" hidden="1">{#N/A,#N/A,TRUE,"Summary";#N/A,#N/A,TRUE,"Financials"}</definedName>
    <definedName name="_21__123Graph_ACHART_26" hidden="1">#REF!</definedName>
    <definedName name="_21__123Graph_ACHART_29" hidden="1">#REF!</definedName>
    <definedName name="_21__123Graph_ATEILM_RKTE" hidden="1">#REF!</definedName>
    <definedName name="_21__123Graph_BCHART_13" hidden="1">#REF!</definedName>
    <definedName name="_21__123Graph_DCONTRACT_BY_B_U" hidden="1">#REF!</definedName>
    <definedName name="_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0__123Graph_XQRE_S_BY_TYPE" hidden="1">#REF!</definedName>
    <definedName name="_2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6__123Graph_XSUPPLIES_BY_B_U" hidden="1">#REF!</definedName>
    <definedName name="_2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1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" hidden="1">{"Summary",#N/A,TRUE,"Sheet1";"Returns",#N/A,TRUE,"Sheet1";"IS",#N/A,TRUE,"Sheet1";"BS",#N/A,TRUE,"Sheet1";"CF",#N/A,TRUE,"Sheet1";"Cover6",#N/A,TRUE,"Sheet1";"WC7",#N/A,TRUE,"Sheet1";"Debt8",#N/A,TRUE,"Sheet1";"Tax9",#N/A,TRUE,"Sheet1"}</definedName>
    <definedName name="_22__123Graph_ACHART_27" hidden="1">#REF!</definedName>
    <definedName name="_22__123Graph_ACHART_3" hidden="1">#REF!</definedName>
    <definedName name="_22__123Graph_ASUPPLIES_BY_B_U" hidden="1">#REF!</definedName>
    <definedName name="_22__123Graph_ATEILM_RKTE2" hidden="1">#REF!</definedName>
    <definedName name="_22__123Graph_BCHART_14" hidden="1">#REF!</definedName>
    <definedName name="_22__123Graph_BSENS_COMPARISON" hidden="1">#REF!</definedName>
    <definedName name="_22__123Graph_BSUPPLIES_BY_B_U" hidden="1">#REF!</definedName>
    <definedName name="_22__123Graph_DQRE_S_BY_CO." hidden="1">#REF!</definedName>
    <definedName name="_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2__123Graph_XTAX_CREDIT" hidden="1">#REF!</definedName>
    <definedName name="_2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3">'[16]222'!#REF!</definedName>
    <definedName name="_2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2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" hidden="1">{#N/A,#N/A,TRUE,"Summary";#N/A,#N/A,TRUE,"Financials";#N/A,#N/A,TRUE,"Assumptions";#N/A,#N/A,TRUE,"Pro Forma";#N/A,#N/A,TRUE,"Debt";#N/A,#N/A,TRUE,"Amortization";#N/A,#N/A,TRUE,"GG Returns"}</definedName>
    <definedName name="_23__123Graph_ACHART_28" hidden="1">#REF!</definedName>
    <definedName name="_23__123Graph_ACHART_30" hidden="1">#REF!</definedName>
    <definedName name="_23__123Graph_AWAGES_BY_B_U" hidden="1">#REF!</definedName>
    <definedName name="_23__123Graph_BCHART_15" hidden="1">#REF!</definedName>
    <definedName name="_23__123Graph_DSUPPLIES_BY_B_U" hidden="1">#REF!</definedName>
    <definedName name="_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_223">'[16]222'!#REF!</definedName>
    <definedName name="_2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5">#REF!</definedName>
    <definedName name="_2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6">#REF!</definedName>
    <definedName name="_2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6_2">#REF!</definedName>
    <definedName name="_236_5">#REF!</definedName>
    <definedName name="_23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7">#REF!</definedName>
    <definedName name="_2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3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" hidden="1">{#N/A,#N/A,TRUE,"Summary";#N/A,#N/A,TRUE,"Assumptions";#N/A,#N/A,TRUE,"Comparison";#N/A,#N/A,TRUE,"Financials";#N/A,#N/A,TRUE,"Plan v. Act"}</definedName>
    <definedName name="_24__123Graph_ACHART_29" hidden="1">#REF!</definedName>
    <definedName name="_24__123Graph_ACHART_4" hidden="1">#REF!</definedName>
    <definedName name="_24__123Graph_ASENS_COMPARISON" hidden="1">#REF!</definedName>
    <definedName name="_24__123Graph_BCHART_3" hidden="1">#REF!</definedName>
    <definedName name="_24__123Graph_BSUPPLIES_BY_B_U" hidden="1">#REF!</definedName>
    <definedName name="_24__123Graph_BTAX_CREDIT" hidden="1">#REF!</definedName>
    <definedName name="_24__123Graph_DWAGES_BY_B_U" hidden="1">#REF!</definedName>
    <definedName name="_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4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__123Graph_ACHART_3" hidden="1">#REF!</definedName>
    <definedName name="_25__123Graph_ACHART_5" hidden="1">#REF!</definedName>
    <definedName name="_25__123Graph_BCHART_4" hidden="1">#REF!</definedName>
    <definedName name="_25__123Graph_ECONTRACT_BY_B_U" hidden="1">#REF!</definedName>
    <definedName name="_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5">#REF!</definedName>
    <definedName name="_2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5LEFT">#REF!</definedName>
    <definedName name="_255TITLE">#REF!</definedName>
    <definedName name="_2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5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__123Graph_ACHART_30" hidden="1">#REF!</definedName>
    <definedName name="_26__123Graph_ACHART_6" hidden="1">#REF!</definedName>
    <definedName name="_26__123Graph_ATAX_CREDIT" hidden="1">#REF!</definedName>
    <definedName name="_26__123Graph_BCHART_5" hidden="1">#REF!</definedName>
    <definedName name="_26__123Graph_BCONTRACT_BY_B_U" hidden="1">#REF!</definedName>
    <definedName name="_26__123Graph_BTAX_CREDIT" hidden="1">#REF!</definedName>
    <definedName name="_26__123Graph_BWAGES_BY_B_U" hidden="1">#REF!</definedName>
    <definedName name="_26__123Graph_EQRE_S_BY_CO." hidden="1">#REF!</definedName>
    <definedName name="_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_0__123Graph_XCHAR" hidden="1">#REF!</definedName>
    <definedName name="_2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6A">#REF!</definedName>
    <definedName name="_266B">#REF!</definedName>
    <definedName name="_2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6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__123Graph_ACHART_1" hidden="1">#REF!</definedName>
    <definedName name="_27__123Graph_ACHART_10" hidden="1">#REF!</definedName>
    <definedName name="_27__123Graph_ACHART_4" hidden="1">#REF!</definedName>
    <definedName name="_27__123Graph_ACHART_7" hidden="1">#REF!</definedName>
    <definedName name="_27__123Graph_BCHART_6" hidden="1">#REF!</definedName>
    <definedName name="_27__123Graph_ESUPPLIES_BY_B_U" hidden="1">#REF!</definedName>
    <definedName name="_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_0_0_K" hidden="1">#REF!</definedName>
    <definedName name="_2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0A">#REF!</definedName>
    <definedName name="_270B">#REF!</definedName>
    <definedName name="_2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1A">#REF!</definedName>
    <definedName name="_271B">#REF!</definedName>
    <definedName name="_2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2A">#REF!</definedName>
    <definedName name="_272B">#REF!</definedName>
    <definedName name="_2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3A">#REF!</definedName>
    <definedName name="_273B">#REF!</definedName>
    <definedName name="_2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4A">#REF!</definedName>
    <definedName name="_274B">#REF!</definedName>
    <definedName name="_2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5A">#REF!</definedName>
    <definedName name="_275B">#REF!</definedName>
    <definedName name="_2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__123Graph_ACHART_10" hidden="1">#REF!</definedName>
    <definedName name="_28__123Graph_ACHART_11" hidden="1">#REF!</definedName>
    <definedName name="_28__123Graph_ACHART_5" hidden="1">#REF!</definedName>
    <definedName name="_28__123Graph_ACHART_8" hidden="1">#REF!</definedName>
    <definedName name="_28__123Graph_BCHART_7" hidden="1">#REF!</definedName>
    <definedName name="_28__123Graph_BWAGES_BY_B_U" hidden="1">#REF!</definedName>
    <definedName name="_28__123Graph_CCONTRACT_BY_B_U" hidden="1">#REF!</definedName>
    <definedName name="_28__123Graph_EWAGES_BY_B_U" hidden="1">#REF!</definedName>
    <definedName name="_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_0_0_S" hidden="1">#REF!</definedName>
    <definedName name="_2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A">#REF!</definedName>
    <definedName name="_280B">#REF!</definedName>
    <definedName name="_2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A">#REF!</definedName>
    <definedName name="_281B">#REF!</definedName>
    <definedName name="_282">#REF!</definedName>
    <definedName name="_2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A">#REF!</definedName>
    <definedName name="_282a_0__123Graph_BCHAR" hidden="1">#REF!</definedName>
    <definedName name="_282B">#REF!</definedName>
    <definedName name="_282L">#REF!</definedName>
    <definedName name="_282LEFT">#REF!</definedName>
    <definedName name="_282PRINT">#REF!</definedName>
    <definedName name="_282T">#REF!</definedName>
    <definedName name="_282TITLE">#REF!</definedName>
    <definedName name="_283">#REF!</definedName>
    <definedName name="_2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A">#REF!</definedName>
    <definedName name="_283B">#REF!</definedName>
    <definedName name="_283L">#REF!</definedName>
    <definedName name="_283LEFT">#REF!</definedName>
    <definedName name="_283PRINT">#REF!</definedName>
    <definedName name="_283T">#REF!</definedName>
    <definedName name="_283TITLE">#REF!</definedName>
    <definedName name="_2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A">#REF!</definedName>
    <definedName name="_284B">#REF!</definedName>
    <definedName name="_2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A">#REF!</definedName>
    <definedName name="_285B">#REF!</definedName>
    <definedName name="_285b_0__123Graph_CCHAR" hidden="1">#REF!</definedName>
    <definedName name="_2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c_0__123Graph_DCHAR" hidden="1">#REF!</definedName>
    <definedName name="_2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__123Graph_ACHART_11" hidden="1">#REF!</definedName>
    <definedName name="_29__123Graph_ACHART_12" hidden="1">#REF!</definedName>
    <definedName name="_29__123Graph_ACHART_6" hidden="1">#REF!</definedName>
    <definedName name="_29__123Graph_ACHART_9" hidden="1">#REF!</definedName>
    <definedName name="_29__123Graph_BCHART_8" hidden="1">#REF!</definedName>
    <definedName name="_29__123Graph_BQRE_S_BY_CO." hidden="1">#REF!</definedName>
    <definedName name="_29__123Graph_FCONTRACT_BY_B_U" hidden="1">#REF!</definedName>
    <definedName name="_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A">#REF!</definedName>
    <definedName name="_290B">#REF!</definedName>
    <definedName name="_2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A">#REF!</definedName>
    <definedName name="_291B">#REF!</definedName>
    <definedName name="_2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A">#REF!</definedName>
    <definedName name="_292B">#REF!</definedName>
    <definedName name="_2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A">#REF!</definedName>
    <definedName name="_293B">#REF!</definedName>
    <definedName name="_2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QTR">#REF!</definedName>
    <definedName name="_2QTR_PROPANE">#REF!</definedName>
    <definedName name="_2W">#REF!</definedName>
    <definedName name="_3">#REF!</definedName>
    <definedName name="_3__123Graph_ACHART_1" hidden="1">#REF!</definedName>
    <definedName name="_3__123Graph_ACONTRACT_BY_B_U" hidden="1">#REF!</definedName>
    <definedName name="_3__123Graph_AQRE_S_BY_TYPE" hidden="1">#REF!</definedName>
    <definedName name="_3__123Graph_BCHART_1" hidden="1">#REF!</definedName>
    <definedName name="_3__123Graph_CQRE_S_BY_TYPE" hidden="1">#REF!</definedName>
    <definedName name="_3__FDSAUDITLINK__" hidden="1">{"fdsup://IBCentral/FAT Viewer?action=UPDATE&amp;creator=factset&amp;DOC_NAME=fat:reuters_qtrly_source_window.fat&amp;display_string=Audit&amp;DYN_ARGS=TRUE&amp;VAR:ID1=02553710&amp;VAR:RCODE=STLD&amp;VAR:SDATE=20100699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_1_99">#REF!</definedName>
    <definedName name="_3_223">'[16]222'!#REF!</definedName>
    <definedName name="_3_33">#REF!</definedName>
    <definedName name="_3_REV_LAG">#REF!</definedName>
    <definedName name="_30__123Graph_ACHART_12" hidden="1">#REF!</definedName>
    <definedName name="_30__123Graph_ACHART_13" hidden="1">#REF!</definedName>
    <definedName name="_30__123Graph_ACHART_7" hidden="1">#REF!</definedName>
    <definedName name="_30__123Graph_ASUPPLIES_BY_B_U" hidden="1">#REF!</definedName>
    <definedName name="_30__123Graph_AWAGES_BY_B_U" hidden="1">#REF!</definedName>
    <definedName name="_30__123Graph_BCHART_1" hidden="1">#REF!</definedName>
    <definedName name="_30__123Graph_CCHART_13" hidden="1">#REF!</definedName>
    <definedName name="_30__123Graph_CCONTRACT_BY_B_U" hidden="1">#REF!</definedName>
    <definedName name="_30__123Graph_CQRE_S_BY_CO." hidden="1">#REF!</definedName>
    <definedName name="_30__123Graph_FQRE_S_BY_CO." hidden="1">#REF!</definedName>
    <definedName name="_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__123Graph_ACHART_13" hidden="1">#REF!</definedName>
    <definedName name="_31__123Graph_ACHART_14" hidden="1">#REF!</definedName>
    <definedName name="_31__123Graph_ACHART_8" hidden="1">#REF!</definedName>
    <definedName name="_31__123Graph_BCHART_10" hidden="1">#REF!</definedName>
    <definedName name="_31__123Graph_CCHART_15" hidden="1">#REF!</definedName>
    <definedName name="_31__123Graph_CQRE_S_BY_TYPE" hidden="1">#REF!</definedName>
    <definedName name="_31__123Graph_FSUPPLIES_BY_B_U" hidden="1">#REF!</definedName>
    <definedName name="_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__123Graph_ACHART_14" hidden="1">#REF!</definedName>
    <definedName name="_32__123Graph_ACHART_15" hidden="1">#REF!</definedName>
    <definedName name="_32__123Graph_ACHART_9" hidden="1">#REF!</definedName>
    <definedName name="_32__123Graph_BCHART_11" hidden="1">#REF!</definedName>
    <definedName name="_32__123Graph_BCHART_5" hidden="1">#REF!</definedName>
    <definedName name="_32__123Graph_BQRE_S_BY_TYPE" hidden="1">#REF!</definedName>
    <definedName name="_32__123Graph_CQRE_S_BY_CO." hidden="1">#REF!</definedName>
    <definedName name="_32__123Graph_DCHART_10" hidden="1">#REF!</definedName>
    <definedName name="_32__123Graph_FWAGES_BY_B_U" hidden="1">#REF!</definedName>
    <definedName name="_32__FDSAUDITLINK__" hidden="1">{"fdsup://Directions/FactSet Auditing Viewer?action=AUDIT_VALUE&amp;DB=129&amp;ID1=50559710&amp;VALUEID=01250&amp;SDATE=2010&amp;PERIODTYPE=ANN_STD&amp;SCFT=3&amp;window=popup_no_bar&amp;width=385&amp;height=120&amp;START_MAXIMIZED=FALSE&amp;creator=factset&amp;display_string=Audit"}</definedName>
    <definedName name="_3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__123Graph_ACHART_15" hidden="1">#REF!</definedName>
    <definedName name="_33__123Graph_ACHART_16" hidden="1">#REF!</definedName>
    <definedName name="_33__123Graph_BCHART_1" hidden="1">#REF!</definedName>
    <definedName name="_33__123Graph_BCHART_12" hidden="1">#REF!</definedName>
    <definedName name="_33__123Graph_CSENS_COMPARISON" hidden="1">#REF!</definedName>
    <definedName name="_33__123Graph_DCHART_15" hidden="1">#REF!</definedName>
    <definedName name="_33__123Graph_XCONTRACT_BY_B_U" hidden="1">#REF!</definedName>
    <definedName name="_33__FDSAUDITLINK__" hidden="1">{"fdsup://directions/FAT Viewer?action=UPDATE&amp;creator=factset&amp;DYN_ARGS=TRUE&amp;DOC_NAME=FAT:FQL_AUDITING_CLIENT_TEMPLATE.FAT&amp;display_string=Audit&amp;VAR:KEY=LMLURQZQLM&amp;VAR:QUERY=RkZfRUJJVF9PUEVSKEFOTiwyMDEwKQ==&amp;WINDOW=FIRST_POPUP&amp;HEIGHT=450&amp;WIDTH=450&amp;START_MAXIMI","ZED=FALSE&amp;VAR:CALENDAR=US&amp;VAR:SYMBOL=LNG&amp;VAR:INDEX=0"}</definedName>
    <definedName name="_3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__123Graph_ACHART_16" hidden="1">#REF!</definedName>
    <definedName name="_34__123Graph_ACHART_17" hidden="1">#REF!</definedName>
    <definedName name="_34__123Graph_BCHART_10" hidden="1">#REF!</definedName>
    <definedName name="_34__123Graph_BCHART_13" hidden="1">#REF!</definedName>
    <definedName name="_34__123Graph_BCONTRACT_BY_B_U" hidden="1">#REF!</definedName>
    <definedName name="_34__123Graph_CQRE_S_BY_TYPE" hidden="1">#REF!</definedName>
    <definedName name="_34__123Graph_DCHART_2" hidden="1">#REF!</definedName>
    <definedName name="_34__123Graph_XQRE_S_BY_CO." hidden="1">#REF!</definedName>
    <definedName name="_34__FDSAUDITLINK__" hidden="1">{"fdsup://Directions/FactSet Auditing Viewer?action=AUDIT_VALUE&amp;DB=129&amp;ID1=84756010&amp;VALUEID=01250&amp;SDATE=2010&amp;PERIODTYPE=ANN_STD&amp;SCFT=3&amp;window=popup_no_bar&amp;width=385&amp;height=120&amp;START_MAXIMIZED=FALSE&amp;creator=factset&amp;display_string=Audit"}</definedName>
    <definedName name="_3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__123Graph_ACHART_17" hidden="1">#REF!</definedName>
    <definedName name="_35__123Graph_ACHART_18" hidden="1">#REF!</definedName>
    <definedName name="_35__123Graph_BCHART_11" hidden="1">#REF!</definedName>
    <definedName name="_35__123Graph_BCHART_14" hidden="1">#REF!</definedName>
    <definedName name="_35__123Graph_CSUPPLIES_BY_B_U" hidden="1">#REF!</definedName>
    <definedName name="_35__123Graph_DCHART_9" hidden="1">#REF!</definedName>
    <definedName name="_35__123Graph_XQRE_S_BY_TYPE" hidden="1">#REF!</definedName>
    <definedName name="_35__FDSAUDITLINK__" hidden="1">{"fdsup://directions/FAT Viewer?action=UPDATE&amp;creator=factset&amp;DYN_ARGS=TRUE&amp;DOC_NAME=FAT:FQL_AUDITING_CLIENT_TEMPLATE.FAT&amp;display_string=Audit&amp;VAR:KEY=TQVUZOPUTM&amp;VAR:QUERY=RkZfRUJJVF9PUEVSKEFOTiwyMDEwKQ==&amp;WINDOW=FIRST_POPUP&amp;HEIGHT=450&amp;WIDTH=450&amp;START_MAXIMI","ZED=FALSE&amp;VAR:CALENDAR=US&amp;VAR:SYMBOL=STR&amp;VAR:INDEX=0"}</definedName>
    <definedName name="_3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__123Graph_ACHART_18" hidden="1">#REF!</definedName>
    <definedName name="_36__123Graph_ACHART_2" hidden="1">#REF!</definedName>
    <definedName name="_36__123Graph_ATAX_CREDIT" hidden="1">#REF!</definedName>
    <definedName name="_36__123Graph_BCHART_12" hidden="1">#REF!</definedName>
    <definedName name="_36__123Graph_BCHART_15" hidden="1">#REF!</definedName>
    <definedName name="_36__123Graph_CSENS_COMPARISON" hidden="1">#REF!</definedName>
    <definedName name="_36__123Graph_ECHART_15" hidden="1">#REF!</definedName>
    <definedName name="_36__123Graph_XSUPPLIES_BY_B_U" hidden="1">#REF!</definedName>
    <definedName name="_36__FDSAUDITLINK__" hidden="1">{"fdsup://directions/FAT Viewer?action=UPDATE&amp;creator=factset&amp;DYN_ARGS=TRUE&amp;DOC_NAME=FAT:FQL_AUDITING_CLIENT_TEMPLATE.FAT&amp;display_string=Audit&amp;VAR:KEY=VUNKRUXUPS&amp;VAR:QUERY=RkZfRUJJVF9PUEVSKEFOTiwyMDEwKQ==&amp;WINDOW=FIRST_POPUP&amp;HEIGHT=450&amp;WIDTH=450&amp;START_MAXIMI","ZED=FALSE&amp;VAR:CALENDAR=US&amp;VAR:SYMBOL=EGN&amp;VAR:INDEX=0"}</definedName>
    <definedName name="_3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7__123Graph_ACHART_2" hidden="1">#REF!</definedName>
    <definedName name="_37__123Graph_ACHART_22" hidden="1">#REF!</definedName>
    <definedName name="_37__123Graph_BCHART_13" hidden="1">#REF!</definedName>
    <definedName name="_37__123Graph_BCHART_16" hidden="1">#REF!</definedName>
    <definedName name="_37__123Graph_BSENS_COMPARISON" hidden="1">#REF!</definedName>
    <definedName name="_37__123Graph_CWAGES_BY_B_U" hidden="1">#REF!</definedName>
    <definedName name="_37__123Graph_FCHART_15" hidden="1">#REF!</definedName>
    <definedName name="_37__123Graph_XTAX_CREDIT" hidden="1">#REF!</definedName>
    <definedName name="_37__FDSAUDITLINK__" hidden="1">{"fdsup://Directions/FactSet Auditing Viewer?action=AUDIT_VALUE&amp;DB=129&amp;ID1=81685110&amp;VALUEID=01250&amp;SDATE=2010&amp;PERIODTYPE=ANN_STD&amp;SCFT=3&amp;window=popup_no_bar&amp;width=385&amp;height=120&amp;START_MAXIMIZED=FALSE&amp;creator=factset&amp;display_string=Audit"}</definedName>
    <definedName name="_3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8__123Graph_ACHART_22" hidden="1">#REF!</definedName>
    <definedName name="_38__123Graph_ACHART_23" hidden="1">#REF!</definedName>
    <definedName name="_38__123Graph_BCHART_14" hidden="1">#REF!</definedName>
    <definedName name="_38__123Graph_BCHART_17" hidden="1">#REF!</definedName>
    <definedName name="_38__123Graph_BQRE_S_BY_CO." hidden="1">#REF!</definedName>
    <definedName name="_38__123Graph_CSUPPLIES_BY_B_U" hidden="1">#REF!</definedName>
    <definedName name="_38__123Graph_XCHART_10" hidden="1">#REF!</definedName>
    <definedName name="_38__FDSAUDITLINK__" hidden="1">{"fdsup://directions/FAT Viewer?action=UPDATE&amp;creator=factset&amp;DYN_ARGS=TRUE&amp;DOC_NAME=FAT:FQL_AUDITING_CLIENT_TEMPLATE.FAT&amp;display_string=Audit&amp;VAR:KEY=RSJOVKLUFK&amp;VAR:QUERY=RkZfRUJJVF9PUEVSKEFOTiwyMDEwKQ==&amp;WINDOW=FIRST_POPUP&amp;HEIGHT=450&amp;WIDTH=450&amp;START_MAXIMI","ZED=FALSE&amp;VAR:CALENDAR=US&amp;VAR:SYMBOL=SUG&amp;VAR:INDEX=0"}</definedName>
    <definedName name="_3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9__123Graph_ACHART_23" hidden="1">#REF!</definedName>
    <definedName name="_39__123Graph_ACHART_24" hidden="1">#REF!</definedName>
    <definedName name="_39__123Graph_BCHART_15" hidden="1">#REF!</definedName>
    <definedName name="_39__123Graph_BCHART_18" hidden="1">#REF!</definedName>
    <definedName name="_39__123Graph_DCONTRACT_BY_B_U" hidden="1">#REF!</definedName>
    <definedName name="_39__123Graph_XCHART_11" hidden="1">#REF!</definedName>
    <definedName name="_39__FDSAUDITLINK__" hidden="1">{"fdsup://directions/FAT Viewer?action=UPDATE&amp;creator=factset&amp;DYN_ARGS=TRUE&amp;DOC_NAME=FAT:FQL_AUDITING_CLIENT_TEMPLATE.FAT&amp;display_string=Audit&amp;VAR:KEY=RSJABELENI&amp;VAR:QUERY=RkZfRUJJVF9PUEVSKEFOTiwyMDEwKQ==&amp;WINDOW=FIRST_POPUP&amp;HEIGHT=450&amp;WIDTH=450&amp;START_MAXIMI","ZED=FALSE&amp;VAR:CALENDAR=US&amp;VAR:SYMBOL=ENB&amp;VAR:INDEX=0"}</definedName>
    <definedName name="_3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A_COLLECTIONS">#REF!</definedName>
    <definedName name="_3B_ACC_REC">#REF!</definedName>
    <definedName name="_3C_ADJ_REV">#REF!</definedName>
    <definedName name="_3QTR">#REF!</definedName>
    <definedName name="_3QTR_PROPANE">#REF!</definedName>
    <definedName name="_4">#REF!</definedName>
    <definedName name="_4__123Graph_A_FABP_L.WK1_FAB" hidden="1">#REF!</definedName>
    <definedName name="_4__123Graph_ACHART_10" hidden="1">#REF!</definedName>
    <definedName name="_4__123Graph_ACONTRACT_BY_B_U" hidden="1">#REF!</definedName>
    <definedName name="_4__123Graph_AQRE_S_BY_CO." hidden="1">#REF!</definedName>
    <definedName name="_4__123Graph_ASENS_COMPARISON" hidden="1">#REF!</definedName>
    <definedName name="_4__123Graph_BCHART_2" hidden="1">#REF!</definedName>
    <definedName name="_4__123Graph_BQRE_S_BY_TYPE" hidden="1">#REF!</definedName>
    <definedName name="_4__FDSAUDITLINK__" hidden="1">{"fdsup://IBCentral/FAT Viewer?action=UPDATE&amp;creator=factset&amp;DOC_NAME=fat:reuters_qtrly_source_window.fat&amp;display_string=Audit&amp;DYN_ARGS=TRUE&amp;VAR:ID1=81685110&amp;VAR:RCODE=STLD&amp;VAR:SDATE=20100699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__123Graph_ACHART_24" hidden="1">#REF!</definedName>
    <definedName name="_40__123Graph_ACHART_25" hidden="1">#REF!</definedName>
    <definedName name="_40__123Graph_BCHART_16" hidden="1">#REF!</definedName>
    <definedName name="_40__123Graph_BCHART_2" hidden="1">#REF!</definedName>
    <definedName name="_40__123Graph_BSUPPLIES_BY_B_U" hidden="1">#REF!</definedName>
    <definedName name="_40__123Graph_CWAGES_BY_B_U" hidden="1">#REF!</definedName>
    <definedName name="_40__123Graph_XCHART_12" hidden="1">#REF!</definedName>
    <definedName name="_40__FDSAUDITLINK__" hidden="1">{"fdsup://Directions/FactSet Auditing Viewer?action=AUDIT_VALUE&amp;DB=129&amp;ID1=92924F10&amp;VALUEID=01250&amp;SDATE=2010&amp;PERIODTYPE=ANN_STD&amp;SCFT=3&amp;window=popup_no_bar&amp;width=385&amp;height=120&amp;START_MAXIMIZED=FALSE&amp;creator=factset&amp;display_string=Audit"}</definedName>
    <definedName name="_4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1__123Graph_ACHART_25" hidden="1">#REF!</definedName>
    <definedName name="_41__123Graph_ACHART_26" hidden="1">#REF!</definedName>
    <definedName name="_41__123Graph_BCHART_17" hidden="1">#REF!</definedName>
    <definedName name="_41__123Graph_BCHART_22" hidden="1">#REF!</definedName>
    <definedName name="_41__123Graph_DQRE_S_BY_CO." hidden="1">#REF!</definedName>
    <definedName name="_41__123Graph_XCHART_13" hidden="1">#REF!</definedName>
    <definedName name="_41__FDSAUDITLINK__" hidden="1">{"fdsup://directions/FAT Viewer?action=UPDATE&amp;creator=factset&amp;DYN_ARGS=TRUE&amp;DOC_NAME=FAT:FQL_AUDITING_CLIENT_TEMPLATE.FAT&amp;display_string=Audit&amp;VAR:KEY=LQXUTQFIXI&amp;VAR:QUERY=RkZfRUJJVF9PUEVSKEFOTiwyMDEwKQ==&amp;WINDOW=FIRST_POPUP&amp;HEIGHT=450&amp;WIDTH=450&amp;START_MAXIMI","ZED=FALSE&amp;VAR:CALENDAR=US&amp;VAR:SYMBOL=RGCO&amp;VAR:INDEX=0"}</definedName>
    <definedName name="_4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2__123Graph_ACHART_26" hidden="1">#REF!</definedName>
    <definedName name="_42__123Graph_ACHART_27" hidden="1">#REF!</definedName>
    <definedName name="_42__123Graph_AWAGES_BY_B_U" hidden="1">#REF!</definedName>
    <definedName name="_42__123Graph_BCHART_18" hidden="1">#REF!</definedName>
    <definedName name="_42__123Graph_BCHART_23" hidden="1">#REF!</definedName>
    <definedName name="_42__123Graph_BQRE_S_BY_TYPE" hidden="1">#REF!</definedName>
    <definedName name="_42__123Graph_DCONTRACT_BY_B_U" hidden="1">#REF!</definedName>
    <definedName name="_42__123Graph_XCHART_14" hidden="1">#REF!</definedName>
    <definedName name="_42__123Graph_XCHART_5" hidden="1">#REF!</definedName>
    <definedName name="_42__FDSAUDITLINK__" hidden="1">{"fdsup://directions/FAT Viewer?action=UPDATE&amp;creator=factset&amp;DYN_ARGS=TRUE&amp;DOC_NAME=FAT:FQL_AUDITING_CLIENT_TEMPLATE.FAT&amp;display_string=Audit&amp;VAR:KEY=JGXUBWHCFM&amp;VAR:QUERY=RkZfRUJJVF9PUEVSKEFOTiwyMDEwKQ==&amp;WINDOW=FIRST_POPUP&amp;HEIGHT=450&amp;WIDTH=450&amp;START_MAXIMI","ZED=FALSE&amp;VAR:CALENDAR=US&amp;VAR:SYMBOL=36720410&amp;VAR:INDEX=0"}</definedName>
    <definedName name="_4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201A">#REF!</definedName>
    <definedName name="_4201B">#REF!</definedName>
    <definedName name="_4202A">#REF!</definedName>
    <definedName name="_4202B">#REF!</definedName>
    <definedName name="_4203A">#REF!</definedName>
    <definedName name="_4203B">#REF!</definedName>
    <definedName name="_4204A">#REF!</definedName>
    <definedName name="_4204B">#REF!</definedName>
    <definedName name="_4206A">#REF!</definedName>
    <definedName name="_4206B">#REF!</definedName>
    <definedName name="_4207A">#REF!</definedName>
    <definedName name="_4207B">#REF!</definedName>
    <definedName name="_4208A">#REF!</definedName>
    <definedName name="_4208B">#REF!</definedName>
    <definedName name="_4209A">#REF!</definedName>
    <definedName name="_4209B">#REF!</definedName>
    <definedName name="_4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210A">#REF!</definedName>
    <definedName name="_4210B">#REF!</definedName>
    <definedName name="_4211A">#REF!</definedName>
    <definedName name="_4211B">#REF!</definedName>
    <definedName name="_4212A">#REF!</definedName>
    <definedName name="_4212B">#REF!</definedName>
    <definedName name="_4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221A">#REF!</definedName>
    <definedName name="_4221B">#REF!</definedName>
    <definedName name="_4222A">#REF!</definedName>
    <definedName name="_4222B">#REF!</definedName>
    <definedName name="_4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231A">#REF!</definedName>
    <definedName name="_4231B">#REF!</definedName>
    <definedName name="_4232A">#REF!</definedName>
    <definedName name="_4232B">#REF!</definedName>
    <definedName name="_4234A">#REF!</definedName>
    <definedName name="_4234B">#REF!</definedName>
    <definedName name="_4235A">#REF!</definedName>
    <definedName name="_4235B">#REF!</definedName>
    <definedName name="_4236A">#REF!</definedName>
    <definedName name="_4236B">#REF!</definedName>
    <definedName name="_4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240A">#REF!</definedName>
    <definedName name="_4240B">#REF!</definedName>
    <definedName name="_4243A">#REF!</definedName>
    <definedName name="_4245A">#REF!</definedName>
    <definedName name="_4245B">#REF!</definedName>
    <definedName name="_4246A">#REF!</definedName>
    <definedName name="_4246B">#REF!</definedName>
    <definedName name="_4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251A">#REF!</definedName>
    <definedName name="_4251B">#REF!</definedName>
    <definedName name="_4251C">#REF!</definedName>
    <definedName name="_4252A">#REF!</definedName>
    <definedName name="_4252B">#REF!</definedName>
    <definedName name="_4255A">#REF!</definedName>
    <definedName name="_4255B">#REF!</definedName>
    <definedName name="_4257A">#REF!</definedName>
    <definedName name="_4257B">#REF!</definedName>
    <definedName name="_4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262A">#REF!</definedName>
    <definedName name="_4262B">#REF!</definedName>
    <definedName name="_4265A">#REF!</definedName>
    <definedName name="_4265B">#REF!</definedName>
    <definedName name="_4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270A">#REF!</definedName>
    <definedName name="_4270B">#REF!</definedName>
    <definedName name="_4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283A">#REF!</definedName>
    <definedName name="_4283B">#REF!</definedName>
    <definedName name="_4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290A">#REF!</definedName>
    <definedName name="_4290B">#REF!</definedName>
    <definedName name="_4294A">#REF!</definedName>
    <definedName name="_4294B">#REF!</definedName>
    <definedName name="_4298A">#REF!</definedName>
    <definedName name="_4298B">#REF!</definedName>
    <definedName name="_43__123Graph_ACHART_27" hidden="1">#REF!</definedName>
    <definedName name="_43__123Graph_ACHART_28" hidden="1">#REF!</definedName>
    <definedName name="_43__123Graph_BCHART_2" hidden="1">#REF!</definedName>
    <definedName name="_43__123Graph_BCHART_24" hidden="1">#REF!</definedName>
    <definedName name="_43__123Graph_BTAX_CREDIT" hidden="1">#REF!</definedName>
    <definedName name="_43__123Graph_DSUPPLIES_BY_B_U" hidden="1">#REF!</definedName>
    <definedName name="_43__123Graph_XCHART_15" hidden="1">#REF!</definedName>
    <definedName name="_43__123Graph_XTEILM_RKTE2" hidden="1">#REF!</definedName>
    <definedName name="_43__FDSAUDITLINK__" hidden="1">{"fdsup://directions/FAT Viewer?action=UPDATE&amp;creator=factset&amp;DYN_ARGS=TRUE&amp;DOC_NAME=FAT:FQL_AUDITING_CLIENT_TEMPLATE.FAT&amp;display_string=Audit&amp;VAR:KEY=LUXYTWTENO&amp;VAR:QUERY=RkZfRUJJVF9PUEVSKEFOTiwyMDEwKQ==&amp;WINDOW=FIRST_POPUP&amp;HEIGHT=450&amp;WIDTH=450&amp;START_MAXIMI","ZED=FALSE&amp;VAR:CALENDAR=US&amp;VAR:SYMBOL=PNY&amp;VAR:INDEX=0"}</definedName>
    <definedName name="_4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4__123Graph_ACHART_28" hidden="1">#REF!</definedName>
    <definedName name="_44__123Graph_ACHART_29" hidden="1">#REF!</definedName>
    <definedName name="_44__123Graph_BCHART_22" hidden="1">#REF!</definedName>
    <definedName name="_44__123Graph_BCHART_25" hidden="1">#REF!</definedName>
    <definedName name="_44__123Graph_DQRE_S_BY_CO." hidden="1">#REF!</definedName>
    <definedName name="_44__123Graph_XCHART_2" hidden="1">#REF!</definedName>
    <definedName name="_44__FDSAUDITLINK__" hidden="1">{"fdsup://directions/FAT Viewer?action=UPDATE&amp;creator=factset&amp;DYN_ARGS=TRUE&amp;DOC_NAME=FAT:FQL_AUDITING_CLIENT_TEMPLATE.FAT&amp;display_string=Audit&amp;VAR:KEY=JOLSFMTAHS&amp;VAR:QUERY=RkZfRUJJVF9PUEVSKEFOTiwyMDEwKQ==&amp;WINDOW=FIRST_POPUP&amp;HEIGHT=450&amp;WIDTH=450&amp;START_MAXIMI","ZED=FALSE&amp;VAR:CALENDAR=US&amp;VAR:SYMBOL=NWN&amp;VAR:INDEX=0"}</definedName>
    <definedName name="_4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5__123Graph_ACHART_29" hidden="1">#REF!</definedName>
    <definedName name="_45__123Graph_BCHART_23" hidden="1">#REF!</definedName>
    <definedName name="_45__123Graph_BCHART_26" hidden="1">#REF!</definedName>
    <definedName name="_45__123Graph_DWAGES_BY_B_U" hidden="1">#REF!</definedName>
    <definedName name="_45__123Graph_XCHART_3" hidden="1">#REF!</definedName>
    <definedName name="_45__FDSAUDITLINK__" hidden="1">{"fdsup://directions/FAT Viewer?action=UPDATE&amp;creator=factset&amp;DYN_ARGS=TRUE&amp;DOC_NAME=FAT:FQL_AUDITING_CLIENT_TEMPLATE.FAT&amp;display_string=Audit&amp;VAR:KEY=VYHOZMZUDY&amp;VAR:QUERY=RkZfRUJJVF9PUEVSKEFOTiwyMDEwKQ==&amp;WINDOW=FIRST_POPUP&amp;HEIGHT=450&amp;WIDTH=450&amp;START_MAXIMI","ZED=FALSE&amp;VAR:CALENDAR=US&amp;VAR:SYMBOL=RGCO&amp;VAR:INDEX=0"}</definedName>
    <definedName name="_4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6__123Graph_ACHART_3" hidden="1">#REF!</definedName>
    <definedName name="_46__123Graph_ACHART_30" hidden="1">#REF!</definedName>
    <definedName name="_46__123Graph_BCHART_24" hidden="1">#REF!</definedName>
    <definedName name="_46__123Graph_BCHART_27" hidden="1">#REF!</definedName>
    <definedName name="_46__123Graph_BWAGES_BY_B_U" hidden="1">#REF!</definedName>
    <definedName name="_46__123Graph_DSUPPLIES_BY_B_U" hidden="1">#REF!</definedName>
    <definedName name="_46__123Graph_XCHART_4" hidden="1">#REF!</definedName>
    <definedName name="_4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7__123Graph_ACHART_30" hidden="1">#REF!</definedName>
    <definedName name="_47__123Graph_ACHART_4" hidden="1">#REF!</definedName>
    <definedName name="_47__123Graph_BCHART_25" hidden="1">#REF!</definedName>
    <definedName name="_47__123Graph_BCHART_28" hidden="1">#REF!</definedName>
    <definedName name="_47__123Graph_ECONTRACT_BY_B_U" hidden="1">#REF!</definedName>
    <definedName name="_47__123Graph_XCHART_5" hidden="1">#REF!</definedName>
    <definedName name="_47__FDSAUDITLINK__" hidden="1">{"fdsup://directions/FAT Viewer?action=UPDATE&amp;creator=factset&amp;DYN_ARGS=TRUE&amp;DOC_NAME=FAT:FQL_AUDITING_CLIENT_TEMPLATE.FAT&amp;display_string=Audit&amp;VAR:KEY=TIJUZUNILI&amp;VAR:QUERY=RkZfRUJJVERBX09QRVIoQU5OLDIwMTEp&amp;WINDOW=FIRST_POPUP&amp;HEIGHT=450&amp;WIDTH=450&amp;START_MAXIMI","ZED=FALSE&amp;VAR:CALENDAR=US&amp;VAR:SYMBOL=NI&amp;VAR:INDEX=0"}</definedName>
    <definedName name="_4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8__123Graph_ACHART_4" hidden="1">#REF!</definedName>
    <definedName name="_48__123Graph_ACHART_5" hidden="1">#REF!</definedName>
    <definedName name="_48__123Graph_BCHART_26" hidden="1">#REF!</definedName>
    <definedName name="_48__123Graph_BCHART_29" hidden="1">#REF!</definedName>
    <definedName name="_48__123Graph_BCONTRACT_BY_B_U" hidden="1">#REF!</definedName>
    <definedName name="_48__123Graph_BSENS_COMPARISON" hidden="1">#REF!</definedName>
    <definedName name="_48__123Graph_DWAGES_BY_B_U" hidden="1">#REF!</definedName>
    <definedName name="_48__123Graph_XCHART_6" hidden="1">#REF!</definedName>
    <definedName name="_48__FDSAUDITLINK__" hidden="1">{"fdsup://Directions/FactSet Auditing Viewer?action=AUDIT_VALUE&amp;DB=129&amp;ID1=64602510&amp;VALUEID=01250&amp;SDATE=2010&amp;PERIODTYPE=ANN_STD&amp;SCFT=3&amp;window=popup_no_bar&amp;width=385&amp;height=120&amp;START_MAXIMIZED=FALSE&amp;creator=factset&amp;display_string=Audit"}</definedName>
    <definedName name="_4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9__123Graph_ACHART_5" hidden="1">#REF!</definedName>
    <definedName name="_49__123Graph_ACHART_6" hidden="1">#REF!</definedName>
    <definedName name="_49__123Graph_BCHART_27" hidden="1">#REF!</definedName>
    <definedName name="_49__123Graph_BCHART_3" hidden="1">#REF!</definedName>
    <definedName name="_49__123Graph_CCONTRACT_BY_B_U" hidden="1">#REF!</definedName>
    <definedName name="_49__123Graph_EQRE_S_BY_CO." hidden="1">#REF!</definedName>
    <definedName name="_49__123Graph_XCHART_7" hidden="1">#REF!</definedName>
    <definedName name="_49__FDSAUDITLINK__" hidden="1">{"fdsup://Directions/FactSet Auditing Viewer?action=AUDIT_VALUE&amp;DB=129&amp;ID1=63618010&amp;VALUEID=01250&amp;SDATE=2010&amp;PERIODTYPE=ANN_STD&amp;SCFT=3&amp;window=popup_no_bar&amp;width=385&amp;height=120&amp;START_MAXIMIZED=FALSE&amp;creator=factset&amp;display_string=Audit"}</definedName>
    <definedName name="_4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4CO_33">#REF!</definedName>
    <definedName name="_4GASPURCHASES">#REF!</definedName>
    <definedName name="_4QTR">#REF!</definedName>
    <definedName name="_4QTR_PROPANE">#REF!</definedName>
    <definedName name="_5">#REF!</definedName>
    <definedName name="_5__123Graph_ACHART_11" hidden="1">#REF!</definedName>
    <definedName name="_5__123Graph_ACHART_3" hidden="1">#REF!</definedName>
    <definedName name="_5__123Graph_AQRE_S_BY_TYPE" hidden="1">#REF!</definedName>
    <definedName name="_5__123Graph_ASUPPLIES_BY_B_U" hidden="1">#REF!</definedName>
    <definedName name="_5__123Graph_CCHART_1" hidden="1">#REF!</definedName>
    <definedName name="_5__FDSAUDITLINK__" hidden="1">{"fdsup://IBCentral/FAT Viewer?action=UPDATE&amp;creator=factset&amp;DOC_NAME=fat:reuters_qtrly_source_window.fat&amp;display_string=Audit&amp;DYN_ARGS=TRUE&amp;VAR:ID1=84258710&amp;VAR:RCODE=STLD&amp;VAR:SDATE=20100699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_123Graph_XCHAR" hidden="1">#REF!</definedName>
    <definedName name="_50__123Graph_ACHART_6" hidden="1">#REF!</definedName>
    <definedName name="_50__123Graph_ACHART_7" hidden="1">#REF!</definedName>
    <definedName name="_50__123Graph_BCHART_28" hidden="1">#REF!</definedName>
    <definedName name="_50__123Graph_BCHART_30" hidden="1">#REF!</definedName>
    <definedName name="_50__123Graph_ECONTRACT_BY_B_U" hidden="1">#REF!</definedName>
    <definedName name="_50__123Graph_XCHART_8" hidden="1">#REF!</definedName>
    <definedName name="_50__FDSAUDITLINK__" hidden="1">{"fdsup://Directions/FactSet Auditing Viewer?action=AUDIT_VALUE&amp;DB=129&amp;ID1=266518&amp;VALUEID=03426&amp;SDATE=201202&amp;PERIODTYPE=QTR_STD&amp;SCFT=3&amp;window=popup_no_bar&amp;width=385&amp;height=120&amp;START_MAXIMIZED=FALSE&amp;creator=factset&amp;display_string=Audit"}</definedName>
    <definedName name="_5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1__123Graph_ACHART_7" hidden="1">#REF!</definedName>
    <definedName name="_51__123Graph_ACHART_8" hidden="1">#REF!</definedName>
    <definedName name="_51__123Graph_BCHART_29" hidden="1">#REF!</definedName>
    <definedName name="_51__123Graph_BCHART_4" hidden="1">#REF!</definedName>
    <definedName name="_51__123Graph_ESUPPLIES_BY_B_U" hidden="1">#REF!</definedName>
    <definedName name="_51__123Graph_XCHART_9" hidden="1">#REF!</definedName>
    <definedName name="_51__FDSAUDITLINK__" hidden="1">{"fdsup://Directions/FactSet Auditing Viewer?action=AUDIT_VALUE&amp;DB=129&amp;ID1=04956010&amp;VALUEID=01250&amp;SDATE=2010&amp;PERIODTYPE=ANN_STD&amp;SCFT=3&amp;window=popup_no_bar&amp;width=385&amp;height=120&amp;START_MAXIMIZED=FALSE&amp;creator=factset&amp;display_string=Audit"}</definedName>
    <definedName name="_51_0__123Graph_XCHAR" hidden="1">#REF!</definedName>
    <definedName name="_5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11Trkr1">#REF!</definedName>
    <definedName name="_511Trkr2">#REF!</definedName>
    <definedName name="_5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2__123Graph_ACHART_8" hidden="1">#REF!</definedName>
    <definedName name="_52__123Graph_ACHART_9" hidden="1">#REF!</definedName>
    <definedName name="_52__123Graph_BCHART_3" hidden="1">#REF!</definedName>
    <definedName name="_52__123Graph_BCHART_5" hidden="1">#REF!</definedName>
    <definedName name="_52__123Graph_BSUPPLIES_BY_B_U" hidden="1">#REF!</definedName>
    <definedName name="_52__123Graph_CQRE_S_BY_CO." hidden="1">#REF!</definedName>
    <definedName name="_52__123Graph_EQRE_S_BY_CO." hidden="1">#REF!</definedName>
    <definedName name="_52__FDSAUDITLINK__" hidden="1">{"fdsup://Directions/FactSet Auditing Viewer?action=AUDIT_VALUE&amp;DB=129&amp;ID1=00120410&amp;VALUEID=01250&amp;SDATE=2010&amp;PERIODTYPE=ANN_STD&amp;SCFT=3&amp;window=popup_no_bar&amp;width=385&amp;height=120&amp;START_MAXIMIZED=FALSE&amp;creator=factset&amp;display_string=Audit"}</definedName>
    <definedName name="_5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21Trkr1">#REF!</definedName>
    <definedName name="_521Trkr2">#REF!</definedName>
    <definedName name="_5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23Trkr1">#REF!</definedName>
    <definedName name="_523Trkr2">#REF!</definedName>
    <definedName name="_5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26Trkr1">#REF!</definedName>
    <definedName name="_526Trkr2">#REF!</definedName>
    <definedName name="_5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27Trkr1">#REF!</definedName>
    <definedName name="_527Trkr2">#REF!</definedName>
    <definedName name="_5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3__123Graph_ACHART_9" hidden="1">#REF!</definedName>
    <definedName name="_53__123Graph_BCHART_30" hidden="1">#REF!</definedName>
    <definedName name="_53__123Graph_BCHART_6" hidden="1">#REF!</definedName>
    <definedName name="_53__123Graph_EWAGES_BY_B_U" hidden="1">#REF!</definedName>
    <definedName name="_53__FDSAUDITLINK__" hidden="1">{"fdsup://directions/FAT Viewer?action=UPDATE&amp;creator=factset&amp;DYN_ARGS=TRUE&amp;DOC_NAME=FAT:FQL_AUDITING_CLIENT_TEMPLATE.FAT&amp;display_string=Audit&amp;VAR:KEY=LYLYBUDKPA&amp;VAR:QUERY=RkZfRUJJVF9PUEVSKEFOTiwyMDEwKQ==&amp;WINDOW=FIRST_POPUP&amp;HEIGHT=450&amp;WIDTH=450&amp;START_MAXIMI","ZED=FALSE&amp;VAR:CALENDAR=US&amp;VAR:SYMBOL=SJI&amp;VAR:INDEX=0"}</definedName>
    <definedName name="_5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33Trkr1">#REF!</definedName>
    <definedName name="_533Trkr2">#REF!</definedName>
    <definedName name="_5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34Trkr1">#REF!</definedName>
    <definedName name="_534Trkr2">#REF!</definedName>
    <definedName name="_5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36Trkr1">#REF!</definedName>
    <definedName name="_536Trkr2">#REF!</definedName>
    <definedName name="_5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4__123Graph_ACHART_1" hidden="1">#REF!</definedName>
    <definedName name="_54__123Graph_BCHART_1" hidden="1">#REF!</definedName>
    <definedName name="_54__123Graph_BCHART_10" hidden="1">#REF!</definedName>
    <definedName name="_54__123Graph_BCHART_4" hidden="1">#REF!</definedName>
    <definedName name="_54__123Graph_BCHART_7" hidden="1">#REF!</definedName>
    <definedName name="_54__123Graph_BQRE_S_BY_CO." hidden="1">#REF!</definedName>
    <definedName name="_54__123Graph_ESUPPLIES_BY_B_U" hidden="1">#REF!</definedName>
    <definedName name="_54__FDSAUDITLINK__" hidden="1">{"fdsup://directions/FAT Viewer?action=UPDATE&amp;creator=factset&amp;DYN_ARGS=TRUE&amp;DOC_NAME=FAT:FQL_AUDITING_CLIENT_TEMPLATE.FAT&amp;display_string=Audit&amp;VAR:KEY=BIJUDWPANI&amp;VAR:QUERY=RkZfRUJJVF9PUEVSKEFOTiwyMDEwKQ==&amp;WINDOW=FIRST_POPUP&amp;HEIGHT=450&amp;WIDTH=450&amp;START_MAXIMI","ZED=FALSE&amp;VAR:CALENDAR=US&amp;VAR:SYMBOL=NI&amp;VAR:INDEX=0"}</definedName>
    <definedName name="_5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41Trkr1">#REF!</definedName>
    <definedName name="_541Trkr2">#REF!</definedName>
    <definedName name="_5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44Trkr1">#REF!</definedName>
    <definedName name="_544Trkr2">#REF!</definedName>
    <definedName name="_5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45Trkr1">#REF!</definedName>
    <definedName name="_545Trkr2">#REF!</definedName>
    <definedName name="_5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5__123Graph_ACHART_10" hidden="1">#REF!</definedName>
    <definedName name="_55__123Graph_BCHART_10" hidden="1">#REF!</definedName>
    <definedName name="_55__123Graph_BCHART_11" hidden="1">#REF!</definedName>
    <definedName name="_55__123Graph_BCHART_5" hidden="1">#REF!</definedName>
    <definedName name="_55__123Graph_BCHART_8" hidden="1">#REF!</definedName>
    <definedName name="_55__123Graph_CQRE_S_BY_TYPE" hidden="1">#REF!</definedName>
    <definedName name="_55__123Graph_FCONTRACT_BY_B_U" hidden="1">#REF!</definedName>
    <definedName name="_55__FDSAUDITLINK__" hidden="1">{"fdsup://Directions/FactSet Auditing Viewer?action=AUDIT_VALUE&amp;DB=129&amp;ID1=65408610&amp;VALUEID=01250&amp;SDATE=2010&amp;PERIODTYPE=ANN_STD&amp;SCFT=3&amp;window=popup_no_bar&amp;width=385&amp;height=120&amp;START_MAXIMIZED=FALSE&amp;creator=factset&amp;display_string=Audit"}</definedName>
    <definedName name="_5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50Trkr1">#REF!</definedName>
    <definedName name="_550Trkr2">#REF!</definedName>
    <definedName name="_5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6__123Graph_ACHART_11" hidden="1">#REF!</definedName>
    <definedName name="_56__123Graph_BCHART_11" hidden="1">#REF!</definedName>
    <definedName name="_56__123Graph_BCHART_12" hidden="1">#REF!</definedName>
    <definedName name="_56__123Graph_BCHART_6" hidden="1">#REF!</definedName>
    <definedName name="_56__123Graph_BCHART_9" hidden="1">#REF!</definedName>
    <definedName name="_56__123Graph_BTAX_CREDIT" hidden="1">#REF!</definedName>
    <definedName name="_56__123Graph_EWAGES_BY_B_U" hidden="1">#REF!</definedName>
    <definedName name="_56__FDSAUDITLINK__" hidden="1">{"fdsup://Directions/FactSet Auditing Viewer?action=AUDIT_VALUE&amp;DB=129&amp;ID1=84756010&amp;VALUEID=01250&amp;SDATE=2011&amp;PERIODTYPE=ANN_STD&amp;SCFT=3&amp;window=popup_no_bar&amp;width=385&amp;height=120&amp;START_MAXIMIZED=FALSE&amp;creator=factset&amp;display_string=Audit"}</definedName>
    <definedName name="_5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60Trkr1">#REF!</definedName>
    <definedName name="_560Trkr2">#REF!</definedName>
    <definedName name="_5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7__123Graph_ACHART_12" hidden="1">#REF!</definedName>
    <definedName name="_57__123Graph_BCHART_12" hidden="1">#REF!</definedName>
    <definedName name="_57__123Graph_BCHART_13" hidden="1">#REF!</definedName>
    <definedName name="_57__123Graph_BCHART_7" hidden="1">#REF!</definedName>
    <definedName name="_57__123Graph_CCHART_1" hidden="1">#REF!</definedName>
    <definedName name="_57__123Graph_FQRE_S_BY_CO." hidden="1">#REF!</definedName>
    <definedName name="_57__FDSAUDITLINK__" hidden="1">{"fdsup://directions/FAT Viewer?action=UPDATE&amp;creator=factset&amp;DYN_ARGS=TRUE&amp;DOC_NAME=FAT:FQL_AUDITING_CLIENT_TEMPLATE.FAT&amp;display_string=Audit&amp;VAR:KEY=TWJOVGRYLY&amp;VAR:QUERY=RkZfRUJJVF9PUEVSKEFOTiwyMDEwKQ==&amp;WINDOW=FIRST_POPUP&amp;HEIGHT=450&amp;WIDTH=450&amp;START_MAXIMI","ZED=FALSE&amp;VAR:CALENDAR=US&amp;VAR:SYMBOL=SWN&amp;VAR:INDEX=0"}</definedName>
    <definedName name="_5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70Trkr1">#REF!</definedName>
    <definedName name="_570Trkr2">#REF!</definedName>
    <definedName name="_5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8__123Graph_ACHART_13" hidden="1">#REF!</definedName>
    <definedName name="_58__123Graph_BCHART_13" hidden="1">#REF!</definedName>
    <definedName name="_58__123Graph_BCHART_14" hidden="1">#REF!</definedName>
    <definedName name="_58__123Graph_BCHART_8" hidden="1">#REF!</definedName>
    <definedName name="_58__123Graph_CCHART_2" hidden="1">#REF!</definedName>
    <definedName name="_58__123Graph_FCONTRACT_BY_B_U" hidden="1">#REF!</definedName>
    <definedName name="_58__FDSAUDITLINK__" hidden="1">{"fdsup://directions/FAT Viewer?action=UPDATE&amp;creator=factset&amp;DYN_ARGS=TRUE&amp;DOC_NAME=FAT:FQL_AUDITING_CLIENT_TEMPLATE.FAT&amp;display_string=Audit&amp;VAR:KEY=VSDAPELUNG&amp;VAR:QUERY=RkZfRUJJVF9PUEVSKEFOTiwyMDEwKQ==&amp;WINDOW=FIRST_POPUP&amp;HEIGHT=450&amp;WIDTH=450&amp;START_MAXIMI","ZED=FALSE&amp;VAR:CALENDAR=US&amp;VAR:SYMBOL=KMI&amp;VAR:INDEX=0"}</definedName>
    <definedName name="_5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9__123Graph_ACHART_14" hidden="1">#REF!</definedName>
    <definedName name="_59__123Graph_BCHART_14" hidden="1">#REF!</definedName>
    <definedName name="_59__123Graph_BCHART_15" hidden="1">#REF!</definedName>
    <definedName name="_59__123Graph_BCHART_9" hidden="1">#REF!</definedName>
    <definedName name="_59__123Graph_CCHART_25" hidden="1">#REF!</definedName>
    <definedName name="_59__123Graph_FSUPPLIES_BY_B_U" hidden="1">#REF!</definedName>
    <definedName name="_59__FDSAUDITLINK__" hidden="1">{"fdsup://directions/FAT Viewer?action=UPDATE&amp;creator=factset&amp;DYN_ARGS=TRUE&amp;DOC_NAME=FAT:FQL_AUDITING_CLIENT_TEMPLATE.FAT&amp;display_string=Audit&amp;VAR:KEY=DYBSBWJODE&amp;VAR:QUERY=RkZfRUJJVF9PUEVSKEFOTiwyMDEwKQ==&amp;WINDOW=FIRST_POPUP&amp;HEIGHT=450&amp;WIDTH=450&amp;START_MAXIMI","ZED=FALSE&amp;VAR:CALENDAR=US&amp;VAR:SYMBOL=WMB&amp;VAR:INDEX=0"}</definedName>
    <definedName name="_5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5A_NON_APP_GAS">#REF!</definedName>
    <definedName name="_5CR_33">#REF!</definedName>
    <definedName name="_5GP_TCO">#REF!</definedName>
    <definedName name="_5GP_TCOINPUT">#REF!</definedName>
    <definedName name="_6">#REF!</definedName>
    <definedName name="_6__123Graph_ACHART_1" hidden="1">#REF!</definedName>
    <definedName name="_6__123Graph_ACHART_12" hidden="1">#REF!</definedName>
    <definedName name="_6__123Graph_ACONTRACT_BY_B_U" hidden="1">#REF!</definedName>
    <definedName name="_6__123Graph_ADEPREC" hidden="1">#REF!</definedName>
    <definedName name="_6__123Graph_AQRE_S_BY_CO." hidden="1">#REF!</definedName>
    <definedName name="_6__123Graph_AQRE_S_BY_TYPE" hidden="1">#REF!</definedName>
    <definedName name="_6__123Graph_ATAX_CREDIT" hidden="1">#REF!</definedName>
    <definedName name="_6__123Graph_CCHART_2" hidden="1">#REF!</definedName>
    <definedName name="_6__123Graph_CQRE_S_BY_TYPE" hidden="1">#REF!</definedName>
    <definedName name="_6__FDSAUDITLINK__" hidden="1">{"fdsup://IBCentral/FAT Viewer?action=UPDATE&amp;creator=factset&amp;DOC_NAME=fat:reuters_qtrly_source_window.fat&amp;display_string=Audit&amp;DYN_ARGS=TRUE&amp;VAR:ID1=23333110&amp;VAR:RCODE=STLD&amp;VAR:SDATE=20100699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_PAYROLL_COST">#REF!</definedName>
    <definedName name="_60__123Graph_ACHART_15" hidden="1">#REF!</definedName>
    <definedName name="_60__123Graph_BCHART_15" hidden="1">#REF!</definedName>
    <definedName name="_60__123Graph_BCHART_16" hidden="1">#REF!</definedName>
    <definedName name="_60__123Graph_BQRE_S_BY_TYPE" hidden="1">#REF!</definedName>
    <definedName name="_60__123Graph_BWAGES_BY_B_U" hidden="1">#REF!</definedName>
    <definedName name="_60__123Graph_CCHART_1" hidden="1">#REF!</definedName>
    <definedName name="_60__123Graph_CCHART_26" hidden="1">#REF!</definedName>
    <definedName name="_60__123Graph_CSENS_COMPARISON" hidden="1">#REF!</definedName>
    <definedName name="_60__123Graph_FQRE_S_BY_CO." hidden="1">#REF!</definedName>
    <definedName name="_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1__123Graph_ACHART_16" hidden="1">#REF!</definedName>
    <definedName name="_61__123Graph_BCHART_16" hidden="1">#REF!</definedName>
    <definedName name="_61__123Graph_BCHART_17" hidden="1">#REF!</definedName>
    <definedName name="_61__123Graph_CCHART_2" hidden="1">#REF!</definedName>
    <definedName name="_61__123Graph_CCHART_27" hidden="1">#REF!</definedName>
    <definedName name="_61__123Graph_FWAGES_BY_B_U" hidden="1">#REF!</definedName>
    <definedName name="_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13021">#REF!</definedName>
    <definedName name="_6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2__123Graph_ACHART_17" hidden="1">#REF!</definedName>
    <definedName name="_62__123Graph_BCHART_17" hidden="1">#REF!</definedName>
    <definedName name="_62__123Graph_BCHART_18" hidden="1">#REF!</definedName>
    <definedName name="_62__123Graph_CCHART_25" hidden="1">#REF!</definedName>
    <definedName name="_62__123Graph_CCHART_28" hidden="1">#REF!</definedName>
    <definedName name="_62__123Graph_FSUPPLIES_BY_B_U" hidden="1">#REF!</definedName>
    <definedName name="_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3__123Graph_ACHART_18" hidden="1">#REF!</definedName>
    <definedName name="_63__123Graph_BCHART_18" hidden="1">#REF!</definedName>
    <definedName name="_63__123Graph_BCHART_2" hidden="1">#REF!</definedName>
    <definedName name="_63__123Graph_CCHART_26" hidden="1">#REF!</definedName>
    <definedName name="_63__123Graph_CCHART_29" hidden="1">#REF!</definedName>
    <definedName name="_63__123Graph_CSUPPLIES_BY_B_U" hidden="1">#REF!</definedName>
    <definedName name="_63__123Graph_XCONTRACT_BY_B_U" hidden="1">#REF!</definedName>
    <definedName name="_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4__123Graph_ACHART_2" hidden="1">#REF!</definedName>
    <definedName name="_64__123Graph_BCHART_2" hidden="1">#REF!</definedName>
    <definedName name="_64__123Graph_BCHART_22" hidden="1">#REF!</definedName>
    <definedName name="_64__123Graph_CCHART_27" hidden="1">#REF!</definedName>
    <definedName name="_64__123Graph_CCHART_30" hidden="1">#REF!</definedName>
    <definedName name="_64__123Graph_CCONTRACT_BY_B_U" hidden="1">#REF!</definedName>
    <definedName name="_64__123Graph_FWAGES_BY_B_U" hidden="1">#REF!</definedName>
    <definedName name="_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5__123Graph_ACHART_22" hidden="1">#REF!</definedName>
    <definedName name="_65__123Graph_BCHART_22" hidden="1">#REF!</definedName>
    <definedName name="_65__123Graph_BCHART_23" hidden="1">#REF!</definedName>
    <definedName name="_65__123Graph_CCHART_28" hidden="1">#REF!</definedName>
    <definedName name="_65__123Graph_DCHART_1" hidden="1">#REF!</definedName>
    <definedName name="_65__123Graph_XQRE_S_BY_CO." hidden="1">#REF!</definedName>
    <definedName name="_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6__123Graph_ACHART_23" hidden="1">#REF!</definedName>
    <definedName name="_66__123Graph_BCHART_23" hidden="1">#REF!</definedName>
    <definedName name="_66__123Graph_BCHART_24" hidden="1">#REF!</definedName>
    <definedName name="_66__123Graph_BSENS_COMPARISON" hidden="1">#REF!</definedName>
    <definedName name="_66__123Graph_CCHART_29" hidden="1">#REF!</definedName>
    <definedName name="_66__123Graph_CWAGES_BY_B_U" hidden="1">#REF!</definedName>
    <definedName name="_66__123Graph_DCHART_2" hidden="1">#REF!</definedName>
    <definedName name="_66__123Graph_XCONTRACT_BY_B_U" hidden="1">#REF!</definedName>
    <definedName name="_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7__123Graph_ACHART_24" hidden="1">#REF!</definedName>
    <definedName name="_67__123Graph_BCHART_24" hidden="1">#REF!</definedName>
    <definedName name="_67__123Graph_BCHART_25" hidden="1">#REF!</definedName>
    <definedName name="_67__123Graph_CCHART_30" hidden="1">#REF!</definedName>
    <definedName name="_67__123Graph_DCHART_25" hidden="1">#REF!</definedName>
    <definedName name="_67__123Graph_XQRE_S_BY_TYPE" hidden="1">#REF!</definedName>
    <definedName name="_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8__123Graph_ACHART_25" hidden="1">#REF!</definedName>
    <definedName name="_68__123Graph_BCHART_25" hidden="1">#REF!</definedName>
    <definedName name="_68__123Graph_BCHART_26" hidden="1">#REF!</definedName>
    <definedName name="_68__123Graph_CQRE_S_BY_CO." hidden="1">#REF!</definedName>
    <definedName name="_68__123Graph_DCHART_1" hidden="1">#REF!</definedName>
    <definedName name="_68__123Graph_DCHART_26" hidden="1">#REF!</definedName>
    <definedName name="_68__123Graph_XQRE_S_BY_CO." hidden="1">#REF!</definedName>
    <definedName name="_68__FDSAUDITLINK__" hidden="1">{"fdsup://Directions/FactSet Auditing Viewer?action=AUDIT_VALUE&amp;DB=129&amp;ID1=24774810&amp;VALUEID=01250&amp;SDATE=2010&amp;PERIODTYPE=ANN_STD&amp;SCFT=3&amp;window=popup_no_bar&amp;width=385&amp;height=120&amp;START_MAXIMIZED=FALSE&amp;creator=factset&amp;display_string=Audit"}</definedName>
    <definedName name="_6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9__123Graph_ACHART_26" hidden="1">#REF!</definedName>
    <definedName name="_69__123Graph_BCHART_26" hidden="1">#REF!</definedName>
    <definedName name="_69__123Graph_BCHART_27" hidden="1">#REF!</definedName>
    <definedName name="_69__123Graph_DCHART_2" hidden="1">#REF!</definedName>
    <definedName name="_69__123Graph_DCHART_27" hidden="1">#REF!</definedName>
    <definedName name="_69__123Graph_DCONTRACT_BY_B_U" hidden="1">#REF!</definedName>
    <definedName name="_69__123Graph_XSUPPLIES_BY_B_U" hidden="1">#REF!</definedName>
    <definedName name="_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6DR_33">#REF!</definedName>
    <definedName name="_7">#REF!</definedName>
    <definedName name="_7__123Graph_ACHART_10" hidden="1">#REF!</definedName>
    <definedName name="_7__123Graph_ACHART_13" hidden="1">#REF!</definedName>
    <definedName name="_7__123Graph_ASENS_COMPARISON" hidden="1">#REF!</definedName>
    <definedName name="_7__123Graph_AWAGES_BY_B_U" hidden="1">#REF!</definedName>
    <definedName name="_7__123Graph_BCHART_3" hidden="1">#REF!</definedName>
    <definedName name="_7__123Graph_XCHART_2" hidden="1">#REF!</definedName>
    <definedName name="_7__FDSAUDITLINK__" hidden="1">{"fdsup://IBCentral/FAT Viewer?action=UPDATE&amp;creator=factset&amp;DOC_NAME=fat:reuters_qtrly_source_window.fat&amp;display_string=Audit&amp;DYN_ARGS=TRUE&amp;VAR:ID1=74326310&amp;VAR:RCODE=STLD&amp;VAR:SDATE=20100699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_I_3">#REF!</definedName>
    <definedName name="_70__123Graph_ACHART_27" hidden="1">#REF!</definedName>
    <definedName name="_70__123Graph_BCHART_27" hidden="1">#REF!</definedName>
    <definedName name="_70__123Graph_BCHART_28" hidden="1">#REF!</definedName>
    <definedName name="_70__123Graph_DCHART_25" hidden="1">#REF!</definedName>
    <definedName name="_70__123Graph_DCHART_28" hidden="1">#REF!</definedName>
    <definedName name="_70__123Graph_XQRE_S_BY_TYPE" hidden="1">#REF!</definedName>
    <definedName name="_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1__123Graph_ACHART_28" hidden="1">#REF!</definedName>
    <definedName name="_71__123Graph_BCHART_28" hidden="1">#REF!</definedName>
    <definedName name="_71__123Graph_BCHART_29" hidden="1">#REF!</definedName>
    <definedName name="_71__123Graph_DCHART_26" hidden="1">#REF!</definedName>
    <definedName name="_71__123Graph_DCHART_29" hidden="1">#REF!</definedName>
    <definedName name="_71__123Graph_XTAX_CREDIT" hidden="1">#REF!</definedName>
    <definedName name="_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2__123Graph_ACHART_29" hidden="1">#REF!</definedName>
    <definedName name="_72__123Graph_BCHART_29" hidden="1">#REF!</definedName>
    <definedName name="_72__123Graph_BSUPPLIES_BY_B_U" hidden="1">#REF!</definedName>
    <definedName name="_72__123Graph_CQRE_S_BY_TYPE" hidden="1">#REF!</definedName>
    <definedName name="_72__123Graph_DCHART_27" hidden="1">#REF!</definedName>
    <definedName name="_72__123Graph_DCHART_30" hidden="1">#REF!</definedName>
    <definedName name="_72__123Graph_DQRE_S_BY_CO." hidden="1">#REF!</definedName>
    <definedName name="_72__123Graph_XSUPPLIES_BY_B_U" hidden="1">#REF!</definedName>
    <definedName name="_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200">#REF!</definedName>
    <definedName name="_7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3__123Graph_ACHART_3" hidden="1">#REF!</definedName>
    <definedName name="_73__123Graph_BCHART_3" hidden="1">#REF!</definedName>
    <definedName name="_73__123Graph_BCHART_30" hidden="1">#REF!</definedName>
    <definedName name="_73__123Graph_DCHART_28" hidden="1">#REF!</definedName>
    <definedName name="_73__123Graph_LBL_ACHART_1" hidden="1">#REF!</definedName>
    <definedName name="_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4__123Graph_ACHART_30" hidden="1">#REF!</definedName>
    <definedName name="_74__123Graph_BCHART_30" hidden="1">#REF!</definedName>
    <definedName name="_74__123Graph_BCHART_4" hidden="1">#REF!</definedName>
    <definedName name="_74__123Graph_DCHART_29" hidden="1">#REF!</definedName>
    <definedName name="_74__123Graph_LBL_ACHART_3" hidden="1">#REF!</definedName>
    <definedName name="_74__123Graph_XTAX_CREDIT" hidden="1">#REF!</definedName>
    <definedName name="_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5__123Graph_ACHART_4" hidden="1">#REF!</definedName>
    <definedName name="_75__123Graph_BCHART_4" hidden="1">#REF!</definedName>
    <definedName name="_75__123Graph_BCHART_5" hidden="1">#REF!</definedName>
    <definedName name="_75__123Graph_DCHART_30" hidden="1">#REF!</definedName>
    <definedName name="_75__123Graph_DSUPPLIES_BY_B_U" hidden="1">#REF!</definedName>
    <definedName name="_75__123Graph_LBL_DCHART_1" hidden="1">#REF!</definedName>
    <definedName name="_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6__123Graph_ACHART_5" hidden="1">#REF!</definedName>
    <definedName name="_76__123Graph_BCHART_5" hidden="1">#REF!</definedName>
    <definedName name="_76__123Graph_BCHART_6" hidden="1">#REF!</definedName>
    <definedName name="_76__123Graph_LBL_ACHART_1" hidden="1">#REF!</definedName>
    <definedName name="_76__123Graph_XCHART_1" hidden="1">#REF!</definedName>
    <definedName name="_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7__123Graph_ACHART_6" hidden="1">#REF!</definedName>
    <definedName name="_77__123Graph_BCHART_6" hidden="1">#REF!</definedName>
    <definedName name="_77__123Graph_BCHART_7" hidden="1">#REF!</definedName>
    <definedName name="_77__123Graph_LBL_ACHART_3" hidden="1">#REF!</definedName>
    <definedName name="_77__123Graph_XCHART_10" hidden="1">#REF!</definedName>
    <definedName name="_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8__123Graph_ACHART_7" hidden="1">#REF!</definedName>
    <definedName name="_78__123Graph_BCHART_7" hidden="1">#REF!</definedName>
    <definedName name="_78__123Graph_BCHART_8" hidden="1">#REF!</definedName>
    <definedName name="_78__123Graph_BTAX_CREDIT" hidden="1">#REF!</definedName>
    <definedName name="_78__123Graph_CSENS_COMPARISON" hidden="1">#REF!</definedName>
    <definedName name="_78__123Graph_DWAGES_BY_B_U" hidden="1">#REF!</definedName>
    <definedName name="_78__123Graph_LBL_DCHART_1" hidden="1">#REF!</definedName>
    <definedName name="_78__123Graph_XCHART_11" hidden="1">#REF!</definedName>
    <definedName name="_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800">#REF!</definedName>
    <definedName name="_7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9__123Graph_ACHART_8" hidden="1">#REF!</definedName>
    <definedName name="_79__123Graph_BCHART_8" hidden="1">#REF!</definedName>
    <definedName name="_79__123Graph_BCHART_9" hidden="1">#REF!</definedName>
    <definedName name="_79__123Graph_XCHART_10" hidden="1">#REF!</definedName>
    <definedName name="_79__123Graph_XCHART_12" hidden="1">#REF!</definedName>
    <definedName name="_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7BENEFITS">#REF!</definedName>
    <definedName name="_7DV_33">#REF!</definedName>
    <definedName name="_8">#REF!</definedName>
    <definedName name="_8__123Graph_ACHART_11" hidden="1">#REF!</definedName>
    <definedName name="_8__123Graph_ACHART_14" hidden="1">#REF!</definedName>
    <definedName name="_8__123Graph_AQRE_S_BY_CO." hidden="1">#REF!</definedName>
    <definedName name="_8__123Graph_ASENS_COMPARISON" hidden="1">#REF!</definedName>
    <definedName name="_8__123Graph_B_FABP_L.WK1_FAB" hidden="1">#REF!</definedName>
    <definedName name="_8__123Graph_BCONTRACT_BY_B_U" hidden="1">#REF!</definedName>
    <definedName name="_8__FDSAUDITLINK__" hidden="1">{"fdsup://IBCentral/FAT Viewer?action=UPDATE&amp;creator=factset&amp;DOC_NAME=fat:reuters_qtrly_source_window.fat&amp;display_string=Audit&amp;DYN_ARGS=TRUE&amp;VAR:ID1=26441C10&amp;VAR:RCODE=STLD&amp;VAR:SDATE=20100699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__123Graph_ACHART_9" hidden="1">#REF!</definedName>
    <definedName name="_80__123Graph_BCHART_9" hidden="1">#REF!</definedName>
    <definedName name="_80__123Graph_XCHART_11" hidden="1">#REF!</definedName>
    <definedName name="_80__123Graph_XCHART_13" hidden="1">#REF!</definedName>
    <definedName name="_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1__123Graph_CCHART_1" hidden="1">#REF!</definedName>
    <definedName name="_81__123Graph_ECONTRACT_BY_B_U" hidden="1">#REF!</definedName>
    <definedName name="_81__123Graph_XCHART_12" hidden="1">#REF!</definedName>
    <definedName name="_81__123Graph_XCHART_14" hidden="1">#REF!</definedName>
    <definedName name="_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2__123Graph_CCHART_2" hidden="1">#REF!</definedName>
    <definedName name="_82__123Graph_CCHART_25" hidden="1">#REF!</definedName>
    <definedName name="_82__123Graph_CSUPPLIES_BY_B_U" hidden="1">#REF!</definedName>
    <definedName name="_82__123Graph_XCHART_13" hidden="1">#REF!</definedName>
    <definedName name="_82__123Graph_XCHART_15" hidden="1">#REF!</definedName>
    <definedName name="_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3__123Graph_BCHART_1" hidden="1">#REF!</definedName>
    <definedName name="_83__123Graph_CCHART_25" hidden="1">#REF!</definedName>
    <definedName name="_83__123Graph_CCHART_26" hidden="1">#REF!</definedName>
    <definedName name="_83__123Graph_XCHART_14" hidden="1">#REF!</definedName>
    <definedName name="_83__123Graph_XCHART_16" hidden="1">#REF!</definedName>
    <definedName name="_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4__123Graph_BCHART_10" hidden="1">#REF!</definedName>
    <definedName name="_84__123Graph_BWAGES_BY_B_U" hidden="1">#REF!</definedName>
    <definedName name="_84__123Graph_CCHART_26" hidden="1">#REF!</definedName>
    <definedName name="_84__123Graph_CCHART_27" hidden="1">#REF!</definedName>
    <definedName name="_84__123Graph_EQRE_S_BY_CO." hidden="1">#REF!</definedName>
    <definedName name="_84__123Graph_XCHART_15" hidden="1">#REF!</definedName>
    <definedName name="_84__123Graph_XCHART_2" hidden="1">#REF!</definedName>
    <definedName name="_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5__123Graph_BCHART_11" hidden="1">#REF!</definedName>
    <definedName name="_85__123Graph_CCHART_27" hidden="1">#REF!</definedName>
    <definedName name="_85__123Graph_CCHART_28" hidden="1">#REF!</definedName>
    <definedName name="_85__123Graph_XCHART_16" hidden="1">#REF!</definedName>
    <definedName name="_85__123Graph_XCHART_3" hidden="1">#REF!</definedName>
    <definedName name="_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500">#REF!</definedName>
    <definedName name="_8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6__123Graph_BCHART_12" hidden="1">#REF!</definedName>
    <definedName name="_86__123Graph_CCHART_28" hidden="1">#REF!</definedName>
    <definedName name="_86__123Graph_CCHART_29" hidden="1">#REF!</definedName>
    <definedName name="_86__123Graph_CWAGES_BY_B_U" hidden="1">#REF!</definedName>
    <definedName name="_86__123Graph_XCHART_2" hidden="1">#REF!</definedName>
    <definedName name="_86__123Graph_XCHART_4" hidden="1">#REF!</definedName>
    <definedName name="_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600">#REF!</definedName>
    <definedName name="_8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7__123Graph_BCHART_13" hidden="1">#REF!</definedName>
    <definedName name="_87__123Graph_CCHART_29" hidden="1">#REF!</definedName>
    <definedName name="_87__123Graph_CCHART_30" hidden="1">#REF!</definedName>
    <definedName name="_87__123Graph_ESUPPLIES_BY_B_U" hidden="1">#REF!</definedName>
    <definedName name="_87__123Graph_XCHART_3" hidden="1">#REF!</definedName>
    <definedName name="_87__123Graph_XCHART_5" hidden="1">#REF!</definedName>
    <definedName name="_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700">#REF!</definedName>
    <definedName name="_8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8__123Graph_BCHART_14" hidden="1">#REF!</definedName>
    <definedName name="_88__123Graph_CCHART_30" hidden="1">#REF!</definedName>
    <definedName name="_88__123Graph_XCHART_4" hidden="1">#REF!</definedName>
    <definedName name="_88__123Graph_XCHART_6" hidden="1">#REF!</definedName>
    <definedName name="_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9__123Graph_BCHART_15" hidden="1">#REF!</definedName>
    <definedName name="_89__123Graph_DCHART_1" hidden="1">#REF!</definedName>
    <definedName name="_89__123Graph_XCHART_5" hidden="1">#REF!</definedName>
    <definedName name="_89__123Graph_XCHART_7" hidden="1">#REF!</definedName>
    <definedName name="_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900">#REF!</definedName>
    <definedName name="_8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89CURRENT">#REF!</definedName>
    <definedName name="_8EX_33">#REF!</definedName>
    <definedName name="_8TAXPSC">#REF!</definedName>
    <definedName name="_9">#REF!</definedName>
    <definedName name="_9__123Graph_ACHART_12" hidden="1">#REF!</definedName>
    <definedName name="_9__123Graph_ACHART_15" hidden="1">#REF!</definedName>
    <definedName name="_9__123Graph_AQRE_S_BY_TYPE" hidden="1">#REF!</definedName>
    <definedName name="_9__123Graph_ASUPPLIES_BY_B_U" hidden="1">#REF!</definedName>
    <definedName name="_9__123Graph_BQRE_S_BY_CO." hidden="1">#REF!</definedName>
    <definedName name="_9__FDSAUDITLINK__" hidden="1">{"fdsup://IBCentral/FAT Viewer?action=UPDATE&amp;creator=factset&amp;DOC_NAME=fat:reuters_qtrly_source_window.fat&amp;display_string=Audit&amp;DYN_ARGS=TRUE&amp;VAR:ID1=61744644&amp;VAR:RCODE=STLD&amp;VAR:SDATE=20080899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_PAY_TAXES">#REF!</definedName>
    <definedName name="_90__123Graph_BCHART_16" hidden="1">#REF!</definedName>
    <definedName name="_90__123Graph_CCONTRACT_BY_B_U" hidden="1">#REF!</definedName>
    <definedName name="_90__123Graph_DCHART_2" hidden="1">#REF!</definedName>
    <definedName name="_90__123Graph_DCHART_25" hidden="1">#REF!</definedName>
    <definedName name="_90__123Graph_DCONTRACT_BY_B_U" hidden="1">#REF!</definedName>
    <definedName name="_90__123Graph_EWAGES_BY_B_U" hidden="1">#REF!</definedName>
    <definedName name="_90__123Graph_XCHART_6" hidden="1">#REF!</definedName>
    <definedName name="_90__123Graph_XCHART_8" hidden="1">#REF!</definedName>
    <definedName name="_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0CHANGES">#REF!</definedName>
    <definedName name="_90CURRENT">#REF!</definedName>
    <definedName name="_91__123Graph_BCHART_17" hidden="1">#REF!</definedName>
    <definedName name="_91__123Graph_DCHART_25" hidden="1">#REF!</definedName>
    <definedName name="_91__123Graph_DCHART_26" hidden="1">#REF!</definedName>
    <definedName name="_91__123Graph_XCHART_7" hidden="1">#REF!</definedName>
    <definedName name="_91__123Graph_XCHART_9" hidden="1">#REF!</definedName>
    <definedName name="_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11A">#REF!</definedName>
    <definedName name="_9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12099909">#REF!</definedName>
    <definedName name="_912A">#REF!</definedName>
    <definedName name="_9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2__123Graph_BCHART_18" hidden="1">#REF!</definedName>
    <definedName name="_92__123Graph_DCHART_26" hidden="1">#REF!</definedName>
    <definedName name="_92__123Graph_DCHART_27" hidden="1">#REF!</definedName>
    <definedName name="_92__123Graph_XCHART_8" hidden="1">#REF!</definedName>
    <definedName name="_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2_0__123Graph_ACHAR" hidden="1">#REF!</definedName>
    <definedName name="_9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21A">#REF!</definedName>
    <definedName name="_9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22A">#REF!</definedName>
    <definedName name="_9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3__123Graph_BCHART_2" hidden="1">#REF!</definedName>
    <definedName name="_93__123Graph_DCHART_27" hidden="1">#REF!</definedName>
    <definedName name="_93__123Graph_DCHART_28" hidden="1">#REF!</definedName>
    <definedName name="_93__123Graph_FCONTRACT_BY_B_U" hidden="1">#REF!</definedName>
    <definedName name="_93__123Graph_XCHART_9" hidden="1">#REF!</definedName>
    <definedName name="_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3_0__123Grap" hidden="1">#REF!</definedName>
    <definedName name="_9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4__123Graph_BCHART_22" hidden="1">#REF!</definedName>
    <definedName name="_94__123Graph_DCHART_28" hidden="1">#REF!</definedName>
    <definedName name="_94__123Graph_DCHART_29" hidden="1">#REF!</definedName>
    <definedName name="_94__123Graph_DQRE_S_BY_CO." hidden="1">#REF!</definedName>
    <definedName name="_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4_0__123Grap" hidden="1">#REF!</definedName>
    <definedName name="_94_123Graph_ACHAR" hidden="1">#REF!</definedName>
    <definedName name="_9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5__123Graph_BCHART_23" hidden="1">#REF!</definedName>
    <definedName name="_95__123Graph_DCHART_29" hidden="1">#REF!</definedName>
    <definedName name="_95__123Graph_DCHART_30" hidden="1">#REF!</definedName>
    <definedName name="_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5a_0__123Graph_BCHAR" hidden="1">#REF!</definedName>
    <definedName name="_96__123Graph_BCHART_24" hidden="1">#REF!</definedName>
    <definedName name="_96__123Graph_CQRE_S_BY_CO." hidden="1">#REF!</definedName>
    <definedName name="_96__123Graph_DCHART_30" hidden="1">#REF!</definedName>
    <definedName name="_96__123Graph_FQRE_S_BY_CO." hidden="1">#REF!</definedName>
    <definedName name="_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6b_0__123Graph_CCHAR" hidden="1">#REF!</definedName>
    <definedName name="_97__123Graph_BCHART_25" hidden="1">#REF!</definedName>
    <definedName name="_97__123Graph_LBL_ACHART_1" hidden="1">#REF!</definedName>
    <definedName name="_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7c_0__123Graph_DCHAR" hidden="1">#REF!</definedName>
    <definedName name="_98__123Graph_BCHART_26" hidden="1">#REF!</definedName>
    <definedName name="_98__123Graph_DSUPPLIES_BY_B_U" hidden="1">#REF!</definedName>
    <definedName name="_98__123Graph_LBL_ACHART_3" hidden="1">#REF!</definedName>
    <definedName name="_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8a____123Graph_BCHAR" hidden="1">#REF!</definedName>
    <definedName name="_99__123Graph_BCHART_27" hidden="1">#REF!</definedName>
    <definedName name="_99__123Graph_FSUPPLIES_BY_B_U" hidden="1">#REF!</definedName>
    <definedName name="_99__123Graph_LBL_DCHART_1" hidden="1">#REF!</definedName>
    <definedName name="_99__123Graph_XCHART_1" hidden="1">#REF!</definedName>
    <definedName name="_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9JE_33">#REF!</definedName>
    <definedName name="_a1" hidden="1">{"mgmt forecast",#N/A,FALSE,"Mgmt Forecast";"dcf table",#N/A,FALSE,"Mgmt Forecast";"sensitivity",#N/A,FALSE,"Mgmt Forecast";"table inputs",#N/A,FALSE,"Mgmt Forecast";"calculations",#N/A,FALSE,"Mgmt Forecast"}</definedName>
    <definedName name="_a2" hidden="1">{"mgmt forecast",#N/A,FALSE,"Mgmt Forecast";"dcf table",#N/A,FALSE,"Mgmt Forecast";"sensitivity",#N/A,FALSE,"Mgmt Forecast";"table inputs",#N/A,FALSE,"Mgmt Forecast";"calculations",#N/A,FALSE,"Mgmt Forecast"}</definedName>
    <definedName name="_a2_1" hidden="1">{#N/A,#N/A,FALSE,"Sheet1"}</definedName>
    <definedName name="_a3" hidden="1">{#N/A,#N/A,FALSE,"Sheet1"}</definedName>
    <definedName name="_a3_1" hidden="1">{#N/A,#N/A,FALSE,"Sheet1"}</definedName>
    <definedName name="_aaa1" hidden="1">{#N/A,#N/A,FALSE,"Antony Financials";#N/A,#N/A,FALSE,"Cowboy Financials";#N/A,#N/A,FALSE,"Combined";#N/A,#N/A,FALSE,"Valuematrix";#N/A,#N/A,FALSE,"DCFAntony";#N/A,#N/A,FALSE,"DCFCowboy";#N/A,#N/A,FALSE,"DCFCombined"}</definedName>
    <definedName name="_ABB1">#REF!</definedName>
    <definedName name="_ABB2">#REF!</definedName>
    <definedName name="_ABB3">#REF!</definedName>
    <definedName name="_ABB4">#REF!</definedName>
    <definedName name="_abc">{"page 1";"page 2";"notes";"summary";"source";"analys";"covrge";"roea"}</definedName>
    <definedName name="_ADD1">#REF!</definedName>
    <definedName name="_ADD2">#REF!</definedName>
    <definedName name="_ADD3">#REF!</definedName>
    <definedName name="_ADD4">#REF!</definedName>
    <definedName name="_ADD5">#REF!</definedName>
    <definedName name="_ADD6">#REF!</definedName>
    <definedName name="_ADD7">#REF!</definedName>
    <definedName name="_ADJ24">#REF!</definedName>
    <definedName name="_ADJ25">#REF!</definedName>
    <definedName name="_adj4">#REF!</definedName>
    <definedName name="_ADJ44">#REF!</definedName>
    <definedName name="_ADJ48">#REF!</definedName>
    <definedName name="_ADJ49">#REF!</definedName>
    <definedName name="_ADJ51">#REF!</definedName>
    <definedName name="_ALL2">'[7]Rate Calc'!#REF!</definedName>
    <definedName name="_AMO_ContentDefinition_299938498" hidden="1">"'Partitions:7'"</definedName>
    <definedName name="_AMO_ContentDefinition_299938498.0" hidden="1">"'&lt;ContentDefinition name=""Import Monthly Mapics Data for FD68"" rsid=""299938498"" type=""StoredProcess"" format=""REPORTXML"" imgfmt=""ACTIVEX"" created=""05/05/2009 23:28:47"" modifed=""05/05/2009 23:28:47"" user=""ANLGR"" apply=""False"" thread='"</definedName>
    <definedName name="_AMO_ContentDefinition_299938498.1" hidden="1">"'""BACKGROUND"" css=""C:\Program Files\SAS\Shared Files\BIClientStyles\AMODefault.css"" range=""Import_Monthly_Mapics_Data_for_FD68"" auto=""False"" rdc=""False"" mig=""False"" xTime=""00:01:04.3490775"" rTime=""00:00:00.4374300"" bgnew=""False"" nF'"</definedName>
    <definedName name="_AMO_ContentDefinition_299938498.2" hidden="1">"'mt=""False"" grphSet=""False"" imgY=""0"" imgX=""0""&gt;_x000D_
  &lt;files /&gt;_x000D_
  &lt;param n=""DisplayName"" v=""Import Monthly Mapics Data for FD68"" /&gt;_x000D_
  &lt;param n=""ServerName"" v=""SASMain"" /&gt;_x000D_
  &lt;param n=""ResultsOnServer"" v=""False"" /&gt;_x000D_
  &lt;param n=""AMO'"</definedName>
    <definedName name="_AMO_ContentDefinition_299938498.3" hidden="1">"'_Version"" v=""2.1"" /&gt;_x000D_
  &lt;param n=""UIParameter_0"" v=""analysis::ACTUAL"" /&gt;_x000D_
  &lt;param n=""UIParameter_1"" v=""period::200904"" /&gt;_x000D_
  &lt;param n=""UIParameter_2"" v=""cycle::Vestas2"" /&gt;_x000D_
  &lt;param n=""UIParameter_3"" v=""acttype::1"" /&gt;_x000D_
  &lt;param '"</definedName>
    <definedName name="_AMO_ContentDefinition_299938498.4" hidden="1">"'n=""UIParameter_4"" v=""fd::68"" /&gt;_x000D_
  &lt;param n=""UIParameter_5"" v=""country::GB"" /&gt;_x000D_
  &lt;param n=""UIParameter_6"" v=""currency::GBP"" /&gt;_x000D_
  &lt;param n=""UIParameter_7"" v=""schema::AMFLIBC"" /&gt;_x000D_
  &lt;param n=""UIParameter_8"" v=""butype::PBU"" /&gt;_x000D_
  &lt;'"</definedName>
    <definedName name="_AMO_ContentDefinition_299938498.5" hidden="1">"'param n=""UIParameters"" v=""9"" /&gt;_x000D_
  &lt;param n=""StoredProcessID"" v=""A5OM1V0E.AY0006ZW"" /&gt;_x000D_
  &lt;param n=""StoredProcessPath"" v=""Monthly Data Load/Vestas BU Tower/Import Monthly Mapics Data for FD68"" /&gt;_x000D_
  &lt;param n=""RepositoryName"" v=""Foundat'"</definedName>
    <definedName name="_AMO_ContentDefinition_299938498.6" hidden="1">"'ion"" /&gt;_x000D_
  &lt;param n=""ClassName"" v=""SAS.OfficeAddin.StoredProcess"" /&gt;_x000D_
  &lt;param n=""NoVisuals"" v=""1"" /&gt;_x000D_
&lt;/ContentDefinition&gt;'"</definedName>
    <definedName name="_AMO_ContentDefinition_307689594" hidden="1">"'Partitions:7'"</definedName>
    <definedName name="_AMO_ContentDefinition_307689594.0" hidden="1">"'&lt;ContentDefinition name=""CF Import (weekly) for Vestas Towers"" rsid=""307689594"" type=""StoredProcess"" format=""REPORTXML"" imgfmt=""ACTIVEX"" created=""07/28/2006 11:13:58"" modifed=""07/28/2006 11:13:58"" user=""trje"" apply=""False"" thread='"</definedName>
    <definedName name="_AMO_ContentDefinition_307689594.1" hidden="1">"'""BACKGROUND"" css=""C:\Program Files\SAS\Shared Files\BIClientStyles\AMODefault.css"" range=""CF_Import__weekly__for_Vestas_Towers"" auto=""False"" rdc=""False"" mig=""False"" xTime=""00:01:22.6932152"" rTime=""00:00:00.2658443"" bgnew=""False"" n'"</definedName>
    <definedName name="_AMO_ContentDefinition_307689594.2" hidden="1">"'Fmt=""False"" grphSet=""False"" imgY=""0"" imgX=""0""&gt;_x000D_
  &lt;files /&gt;_x000D_
  &lt;param n=""DisplayName"" v=""CF Import (weekly) for Vestas Towers"" /&gt;_x000D_
  &lt;param n=""ServerName"" v=""SASMain"" /&gt;_x000D_
  &lt;param n=""ResultsOnServer"" v=""False"" /&gt;_x000D_
  &lt;param n=""A'"</definedName>
    <definedName name="_AMO_ContentDefinition_307689594.3" hidden="1">"'MO_Version"" v=""2.1"" /&gt;_x000D_
  &lt;param n=""UIParameter_0"" v=""analysis::CFR"" /&gt;_x000D_
  &lt;param n=""UIParameter_1"" v=""period::w30-2006"" /&gt;_x000D_
  &lt;param n=""UIParameter_2"" v=""location::\\rifile\group\_Docs\Financial_reporting\Towers\Local Finance\"" /&gt;_x000D_
  '"</definedName>
    <definedName name="_AMO_ContentDefinition_307689594.4" hidden="1">"'&lt;param n=""UIParameter_3"" v=""cycle::Vestas_CF"" /&gt;_x000D_
  &lt;param n=""UIParameter_4"" v=""actiontype::1"" /&gt;_x000D_
  &lt;param n=""UIParameters"" v=""5"" /&gt;_x000D_
  &lt;param n=""StoredProcessID"" v=""A5GF11T9.AR0012L1"" /&gt;_x000D_
  &lt;param n=""StoredProcessPath"" v=""Cash Flo'"</definedName>
    <definedName name="_AMO_ContentDefinition_307689594.5" hidden="1">"'w Reporting/Vestas BU CF Towers/CF Import (weekly) for Vestas Towers"" /&gt;_x000D_
  &lt;param n=""RepositoryName"" v=""Detail Data Store"" /&gt;_x000D_
  &lt;param n=""ClassName"" v=""SAS.OfficeAddin.StoredProcess"" /&gt;_x000D_
  &lt;param n=""NoVisuals"" v=""1"" /&gt;_x000D_
&lt;/Conte'"</definedName>
    <definedName name="_AMO_ContentDefinition_307689594.6" hidden="1">"'ntDefinition&gt;'"</definedName>
    <definedName name="_AMO_ContentDefinition_437249378" hidden="1">"'Partitions:7'"</definedName>
    <definedName name="_AMO_ContentDefinition_437249378.0" hidden="1">"'&lt;ContentDefinition name=""Import Monthly Mapics Data for FD67"" rsid=""437249378"" type=""StoredProcess"" format=""REPORTXML"" imgfmt=""ACTIVEX"" created=""05/05/2009 23:27:27"" modifed=""05/05/2009 23:27:27"" user=""ANLGR"" apply=""False"" thread='"</definedName>
    <definedName name="_AMO_ContentDefinition_437249378.1" hidden="1">"'""BACKGROUND"" css=""C:\Program Files\SAS\Shared Files\BIClientStyles\AMODefault.css"" range=""Import_Monthly_Mapics_Data_for_FD67_2"" auto=""False"" rdc=""False"" mig=""False"" xTime=""00:01:10.6449450"" rTime=""00:00:00.6873900"" bgnew=""False"" n'"</definedName>
    <definedName name="_AMO_ContentDefinition_437249378.2" hidden="1">"'Fmt=""False"" grphSet=""False"" imgY=""0"" imgX=""0""&gt;_x000D_
  &lt;files /&gt;_x000D_
  &lt;param n=""DisplayName"" v=""Import Monthly Mapics Data for FD67"" /&gt;_x000D_
  &lt;param n=""ServerName"" v=""SASMain"" /&gt;_x000D_
  &lt;param n=""ResultsOnServer"" v=""False"" /&gt;_x000D_
  &lt;param n=""AM'"</definedName>
    <definedName name="_AMO_ContentDefinition_437249378.3" hidden="1">"'O_Version"" v=""2.1"" /&gt;_x000D_
  &lt;param n=""UIParameter_0"" v=""analysis::ACTUAL"" /&gt;_x000D_
  &lt;param n=""UIParameter_1"" v=""period::200904"" /&gt;_x000D_
  &lt;param n=""UIParameter_2"" v=""cycle::Vestas2"" /&gt;_x000D_
  &lt;param n=""UIParameter_3"" v=""acttype::1"" /&gt;_x000D_
  &lt;param'"</definedName>
    <definedName name="_AMO_ContentDefinition_437249378.4" hidden="1">"' n=""UIParameter_4"" v=""fd::67"" /&gt;_x000D_
  &lt;param n=""UIParameter_5"" v=""country::DK"" /&gt;_x000D_
  &lt;param n=""UIParameter_6"" v=""currency::DKK"" /&gt;_x000D_
  &lt;param n=""UIParameter_7"" v=""schema::AMFLIBL"" /&gt;_x000D_
  &lt;param n=""UIParameter_8"" v=""butype::PBU"" /&gt;_x000D_
  '"</definedName>
    <definedName name="_AMO_ContentDefinition_437249378.5" hidden="1">"'&lt;param n=""UIParameters"" v=""9"" /&gt;_x000D_
  &lt;param n=""StoredProcessID"" v=""A5OM1V0E.AY0006ZV"" /&gt;_x000D_
  &lt;param n=""StoredProcessPath"" v=""Monthly Data Load/Vestas BU Tower/Import Monthly Mapics Data for FD67"" /&gt;_x000D_
  &lt;param n=""RepositoryName"" v=""Founda'"</definedName>
    <definedName name="_AMO_ContentDefinition_437249378.6" hidden="1">"'tion"" /&gt;_x000D_
  &lt;param n=""ClassName"" v=""SAS.OfficeAddin.StoredProcess"" /&gt;_x000D_
  &lt;param n=""NoVisuals"" v=""1"" /&gt;_x000D_
&lt;/ContentDefinition&gt;'"</definedName>
    <definedName name="_AMO_ContentDefinition_448845425" hidden="1">"'Partitions:7'"</definedName>
    <definedName name="_AMO_ContentDefinition_448845425.0" hidden="1">"'&lt;ContentDefinition name=""Import RFC for Vestas Mediterranean"" rsid=""448845425"" type=""StoredProcess"" format=""REPORTXML"" imgfmt=""ACTIVEX"" created=""10/12/2008 15:09:57"" modifed=""10/12/2008 15:09:57"" user=""Zsuzsanna Fodor"" apply=""False""'"</definedName>
    <definedName name="_AMO_ContentDefinition_448845425.1" hidden="1">"' thread=""BACKGROUND"" css=""C:\Program Files\SAS\Shared Files\BIClientStyles\AMODefault.css"" range=""Import_RFC_for_Vestas_Mediterranean"" auto=""False"" rdc=""False"" mig=""False"" xTime=""00:01:32.0053340"" rTime=""00:00:00.2811708"" bgnew=""Fa'"</definedName>
    <definedName name="_AMO_ContentDefinition_448845425.2" hidden="1">"'lse"" nFmt=""False"" grphSet=""False"" imgY=""0"" imgX=""0""&gt;_x000D_
  &lt;files /&gt;_x000D_
  &lt;param n=""DisplayName"" v=""Import RFC for Vestas Mediterranean"" /&gt;_x000D_
  &lt;param n=""ServerName"" v=""SASMain"" /&gt;_x000D_
  &lt;param n=""ResultsOnServer"" v=""False"" /&gt;_x000D_
  &lt;para'"</definedName>
    <definedName name="_AMO_ContentDefinition_448845425.3" hidden="1">"'m n=""AMO_Version"" v=""2.1"" /&gt;_x000D_
  &lt;param n=""UIParameter_0"" v=""analysis::RFC3"" /&gt;_x000D_
  &lt;param n=""UIParameter_1"" v=""period::200808"" /&gt;_x000D_
  &lt;param n=""UIParameter_2"" v=""cycle::Vestas2"" /&gt;_x000D_
  &lt;param n=""UIParameter_3"" v=""acttype::1"" /&gt;_x000D_
  &lt;p'"</definedName>
    <definedName name="_AMO_ContentDefinition_448845425.4" hidden="1">"'aram n=""UIParameter_4"" v=""location::\\rifile\group\_Docs\Financial_reporting\Mediterranean\Local Finance\"" /&gt;_x000D_
  &lt;param n=""UIParameter_5"" v=""budgettype::FIN"" /&gt;_x000D_
  &lt;param n=""UIParameter_6"" v=""butype::SBU"" /&gt;_x000D_
  &lt;param n=""UIParameters"" '"</definedName>
    <definedName name="_AMO_ContentDefinition_448845425.5" hidden="1">"'v=""7"" /&gt;_x000D_
  &lt;param n=""StoredProcessID"" v=""A5OM1V0E.AY0035FM"" /&gt;_x000D_
  &lt;param n=""StoredProcessPath"" v=""Monthly Data Load/Vestas Mediterranean/Import RFC for Vestas Mediterranean"" /&gt;_x000D_
  &lt;param n=""RepositoryName"" v=""Foundation"" /&gt;_x000D_
  &lt;param '"</definedName>
    <definedName name="_AMO_ContentDefinition_448845425.6" hidden="1">"'n=""ClassName"" v=""SAS.OfficeAddin.StoredProcess"" /&gt;_x000D_
  &lt;param n=""NoVisuals"" v=""1"" /&gt;_x000D_
&lt;/ContentDefinition&gt;'"</definedName>
    <definedName name="_AMO_ContentDefinition_740954670" hidden="1">"'Partitions:7'"</definedName>
    <definedName name="_AMO_ContentDefinition_740954670.0" hidden="1">"'&lt;ContentDefinition name=""Import Estimate Package for Vestas BU Blades"" rsid=""740954670"" type=""StoredProcess"" format=""REPORTXML"" imgfmt=""ACTIVEX"" created=""10/18/2006 14:11:12"" modifed=""10/18/2006 14:11:12"" user=""Martin Holst Jacobsen""'"</definedName>
    <definedName name="_AMO_ContentDefinition_740954670.1" hidden="1">"' apply=""False"" thread=""BACKGROUND"" css=""C:\Program Files\SAS\Shared Files\BIClientStyles\AMODefault.css"" range=""Import_Estimate_Package_for_Vestas_BU_Blades"" auto=""False"" rdc=""False"" mig=""False"" xTime=""00:00:56.2067115"" rTime=""00:00:'"</definedName>
    <definedName name="_AMO_ContentDefinition_740954670.2" hidden="1">"'00.4404444"" bgnew=""False"" nFmt=""False"" grphSet=""False"" imgY=""0"" imgX=""0""&gt;_x000D_
  &lt;files /&gt;_x000D_
  &lt;param n=""DisplayName"" v=""Import Estimate Package for Vestas BU Blades"" /&gt;_x000D_
  &lt;param n=""ServerName"" v=""SASMain"" /&gt;_x000D_
  &lt;param n=""ResultsOnS'"</definedName>
    <definedName name="_AMO_ContentDefinition_740954670.3" hidden="1">"'erver"" v=""False"" /&gt;_x000D_
  &lt;param n=""AMO_Version"" v=""2.1"" /&gt;_x000D_
  &lt;param n=""UIParameter_0"" v=""analysis::EST1"" /&gt;_x000D_
  &lt;param n=""UIParameter_1"" v=""period_start::200609"" /&gt;_x000D_
  &lt;param n=""UIParameter_2"" v=""period_end::200612"" /&gt;_x000D_
  &lt;param n='"</definedName>
    <definedName name="_AMO_ContentDefinition_740954670.4" hidden="1">"'""UIParameter_3"" v=""location::\\rifile\group\_Docs\Financial_reporting\Blades\Local Finance\"" /&gt;_x000D_
  &lt;param n=""UIParameter_4"" v=""cycle::Vestas"" /&gt;_x000D_
  &lt;param n=""UIParameter_5"" v=""actiontype::1"" /&gt;_x000D_
  &lt;param n=""UIParameters"" v=""6"" /&gt;_x000D_
  &lt;'"</definedName>
    <definedName name="_AMO_ContentDefinition_740954670.5" hidden="1">"'param n=""StoredProcessID"" v=""A5GF11T9.AR000RS1"" /&gt;_x000D_
  &lt;param n=""StoredProcessPath"" v=""Monthly Data Load/Vestas BU Blades/Import Estimate Package for Vestas BU Blades"" /&gt;_x000D_
  &lt;param n=""RepositoryName"" v=""Detail Data Store"" /&gt;_x000D_
  &lt;param n='"</definedName>
    <definedName name="_AMO_ContentDefinition_740954670.6" hidden="1">"'""ClassName"" v=""SAS.OfficeAddin.StoredProcess"" /&gt;_x000D_
  &lt;param n=""NoVisuals"" v=""1"" /&gt;_x000D_
&lt;/ContentDefinition&gt;'"</definedName>
    <definedName name="_AMO_ContentDefinition_767791925" hidden="1">"'Partitions:7'"</definedName>
    <definedName name="_AMO_ContentDefinition_767791925.0" hidden="1">"'&lt;ContentDefinition name=""Import Monthly Mapics Data for FD67"" rsid=""767791925"" type=""StoredProcess"" format=""REPORTXML"" imgfmt=""ACTIVEX"" created=""07/07/2008 13:05:28"" modifed=""07/07/2008 13:05:28"" user=""ANLGR"" apply=""False"" thread='"</definedName>
    <definedName name="_AMO_ContentDefinition_767791925.1" hidden="1">"'""BACKGROUND"" css=""C:\Program Files\SAS\Shared Files\BIClientStyles\AMODefault.css"" range=""Import_Monthly_Mapics_Data_for_FD67"" auto=""False"" rdc=""False"" mig=""False"" xTime=""00:03:01.2112534"" rTime=""00:00:00.5158032"" bgnew=""False"" nF'"</definedName>
    <definedName name="_AMO_ContentDefinition_767791925.2" hidden="1">"'mt=""False"" grphSet=""False"" imgY=""0"" imgX=""0""&gt;_x000D_
  &lt;files /&gt;_x000D_
  &lt;param n=""DisplayName"" v=""Import Monthly Mapics Data for FD67"" /&gt;_x000D_
  &lt;param n=""ServerName"" v=""SASMain"" /&gt;_x000D_
  &lt;param n=""ResultsOnServer"" v=""False"" /&gt;_x000D_
  &lt;param n=""AMO'"</definedName>
    <definedName name="_AMO_ContentDefinition_767791925.3" hidden="1">"'_Version"" v=""2.1"" /&gt;_x000D_
  &lt;param n=""UIParameter_0"" v=""analysis::ACTUAL"" /&gt;_x000D_
  &lt;param n=""UIParameter_1"" v=""period::200806"" /&gt;_x000D_
  &lt;param n=""UIParameter_2"" v=""cycle::Vestas2"" /&gt;_x000D_
  &lt;param n=""UIParameter_3"" v=""acttype::1"" /&gt;_x000D_
  &lt;param '"</definedName>
    <definedName name="_AMO_ContentDefinition_767791925.4" hidden="1">"'n=""UIParameter_4"" v=""fd::67"" /&gt;_x000D_
  &lt;param n=""UIParameter_5"" v=""country::DK"" /&gt;_x000D_
  &lt;param n=""UIParameter_6"" v=""currency::DKK"" /&gt;_x000D_
  &lt;param n=""UIParameter_7"" v=""schema::AMFLIBL"" /&gt;_x000D_
  &lt;param n=""UIParameters"" v=""8"" /&gt;_x000D_
  &lt;param n=""'"</definedName>
    <definedName name="_AMO_ContentDefinition_767791925.5" hidden="1">"'StoredProcessID"" v=""A5OM1V0E.AY0006ZV"" /&gt;_x000D_
  &lt;param n=""StoredProcessPath"" v=""Monthly Data Load/Vestas BU Tower/Import Monthly Mapics Data for FD67"" /&gt;_x000D_
  &lt;param n=""RepositoryName"" v=""Foundation"" /&gt;_x000D_
  &lt;param n=""ClassName"" v=""SAS.OfficeAd'"</definedName>
    <definedName name="_AMO_ContentDefinition_767791925.6" hidden="1">"'din.StoredProcess"" /&gt;_x000D_
  &lt;param n=""NoVisuals"" v=""1"" /&gt;_x000D_
&lt;/ContentDefinition&gt;'"</definedName>
    <definedName name="_AMO_UniqueIdentifier" hidden="1">"'b619b631-6d75-4de9-b80d-1b4358d6e1d5'"</definedName>
    <definedName name="_AMO_XmlVersion" hidden="1">"'1'"</definedName>
    <definedName name="_App2">#REF!</definedName>
    <definedName name="_APR1">#REF!</definedName>
    <definedName name="_APR2">#REF!</definedName>
    <definedName name="_APR3">#REF!</definedName>
    <definedName name="_APR4">#REF!</definedName>
    <definedName name="_as1" hidden="1">{"FCB_ALL",#N/A,FALSE,"FCB"}</definedName>
    <definedName name="_AS2" hidden="1">{"FCB_ALL",#N/A,FALSE,"FCB"}</definedName>
    <definedName name="_as3" hidden="1">{"FCB_ALL",#N/A,FALSE,"FCB"}</definedName>
    <definedName name="_AS4" hidden="1">{"FCB_ALL",#N/A,FALSE,"FCB"}</definedName>
    <definedName name="_as6" hidden="1">{"FCB_ALL",#N/A,FALSE,"FCB"}</definedName>
    <definedName name="_AS7" hidden="1">{"FCB_ALL",#N/A,FALSE,"FCB"}</definedName>
    <definedName name="_ATPRegress_Dlg_Results" hidden="1">{2;#N/A;"R13C16:R17C16";#N/A;"R13C14:R17C15";FALSE;FALSE;FALSE;95;#N/A;#N/A;"R13C19";#N/A;FALSE;FALSE;FALSE;FALSE;#N/A;"";#N/A;FALSE;"";"";#N/A;#N/A;#N/A}</definedName>
    <definedName name="_ATPRegress_Dlg_Types" hidden="1">{"EXCELHLP.HLP!1802";5;10;5;10;13;13;13;8;5;5;10;14;13;13;13;13;5;10;14;13;5;10;1;2;24}</definedName>
    <definedName name="_ATPRegress_Range1" hidden="1">#REF!</definedName>
    <definedName name="_ATPRegress_Range2" hidden="1">#REF!</definedName>
    <definedName name="_ATPRegress_Range3" hidden="1">#REF!</definedName>
    <definedName name="_ATPRegress_Range4" hidden="1">"="</definedName>
    <definedName name="_ATPRegress_Range5" hidden="1">"="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OptionCustomItemsCount">0</definedName>
    <definedName name="_AtRisk_SimSetting_ReportOptionDataMode">1</definedName>
    <definedName name="_AtRisk_SimSetting_ReportOptionReportMultiSimType">0</definedName>
    <definedName name="_AtRisk_SimSetting_ReportOptionReportPlacement">1</definedName>
    <definedName name="_AtRisk_SimSetting_ReportOptionReportSelection">0</definedName>
    <definedName name="_AtRisk_SimSetting_ReportOptionReportsFileType">1</definedName>
    <definedName name="_AtRisk_SimSetting_ReportOptionSelectiveQR">FALSE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AUG1">#REF!</definedName>
    <definedName name="_AUG2">#REF!</definedName>
    <definedName name="_AUG3">#REF!</definedName>
    <definedName name="_AUG4">#REF!</definedName>
    <definedName name="_BAG1">#REF!</definedName>
    <definedName name="_BAG2">#REF!</definedName>
    <definedName name="_bb1" hidden="1">{#N/A,#N/A,FALSE,"Cover";#N/A,#N/A,FALSE,"Summary";#N/A,#N/A,FALSE,"P&amp;L";#N/A,#N/A,FALSE,"CF";#N/A,#N/A,FALSE,"BS";#N/A,#N/A,FALSE,"BS_Assumptions";#N/A,#N/A,FALSE,"GSM1800 - Revenues";#N/A,#N/A,FALSE,"Int'l - Revenues";#N/A,#N/A,FALSE,"Domestic Trunk - Revenues";#N/A,#N/A,FALSE,"Interconnection Charges";#N/A,#N/A,FALSE,"Cost of Service";#N/A,#N/A,FALSE,"Handset Cost";#N/A,#N/A,FALSE,"Op. Expenses";#N/A,#N/A,FALSE,"Debt Schedule";#N/A,#N/A,FALSE,"Fixed Assets &amp; Def. Exp.";#N/A,#N/A,FALSE,"Deprec. &amp; Amort.";#N/A,#N/A,FALSE,"Capital Allowance";#N/A,#N/A,FALSE,"Tax Schedule"}</definedName>
    <definedName name="_bb12" hidden="1">{#N/A,#N/A,FALSE,"Cover";#N/A,#N/A,FALSE,"Summary";#N/A,#N/A,FALSE,"P&amp;L";#N/A,#N/A,FALSE,"CF";#N/A,#N/A,FALSE,"BS";#N/A,#N/A,FALSE,"BS_Assumptions";#N/A,#N/A,FALSE,"GSM1800 - Revenues";#N/A,#N/A,FALSE,"Int'l - Revenues";#N/A,#N/A,FALSE,"Domestic Trunk - Revenues";#N/A,#N/A,FALSE,"Interconnection Charges";#N/A,#N/A,FALSE,"Cost of Service";#N/A,#N/A,FALSE,"Handset Cost";#N/A,#N/A,FALSE,"Op. Expenses";#N/A,#N/A,FALSE,"Debt Schedule";#N/A,#N/A,FALSE,"Fixed Assets &amp; Def. Exp.";#N/A,#N/A,FALSE,"Deprec. &amp; Amort.";#N/A,#N/A,FALSE,"Capital Allowance";#N/A,#N/A,FALSE,"Tax Schedule"}</definedName>
    <definedName name="_bb2" hidden="1">{#N/A,#N/A,FALSE,"Cover";#N/A,#N/A,FALSE,"Summary";#N/A,#N/A,FALSE,"P&amp;L";#N/A,#N/A,FALSE,"CF";#N/A,#N/A,FALSE,"BS";#N/A,#N/A,FALSE,"BS_Assumptions";#N/A,#N/A,FALSE,"GSM1800 - Revenues";#N/A,#N/A,FALSE,"Int'l - Revenues";#N/A,#N/A,FALSE,"Domestic Trunk - Revenues";#N/A,#N/A,FALSE,"Interconnection Charges";#N/A,#N/A,FALSE,"Cost of Service";#N/A,#N/A,FALSE,"Handset Cost";#N/A,#N/A,FALSE,"Op. Expenses";#N/A,#N/A,FALSE,"Debt Schedule";#N/A,#N/A,FALSE,"Fixed Assets &amp; Def. Exp.";#N/A,#N/A,FALSE,"Deprec. &amp; Amort.";#N/A,#N/A,FALSE,"Capital Allowance";#N/A,#N/A,FALSE,"Tax Schedule"}</definedName>
    <definedName name="_bdm.01CF5240E9E04D7F9928DC02D0C521B8.edm" hidden="1">#REF!</definedName>
    <definedName name="_bdm.0225B616AD3D43CA8A816F325CFCB74E.edm" hidden="1">#REF!</definedName>
    <definedName name="_bdm.0272E5D29F3841688927B7853C118F13.edm" hidden="1">#REF!</definedName>
    <definedName name="_bdm.0348306848F04A07A3FD7103F54375EA.edm" hidden="1">#REF!</definedName>
    <definedName name="_bdm.04807D853DDC44BA837332B72C5AC5EE.edm" hidden="1">#REF!</definedName>
    <definedName name="_bdm.05B10E1B61EA4E51941F5E1051EA7DE7.edm" hidden="1">#REF!</definedName>
    <definedName name="_bdm.0982ACC077214DD0BC2854055555C58E.edm" hidden="1">#REF!</definedName>
    <definedName name="_bdm.09CB7522F0D04E1F998186CEFA764942.edm" hidden="1">#REF!</definedName>
    <definedName name="_bdm.0B482C57414444A5BF5220278E6DA279.edm" hidden="1">#REF!</definedName>
    <definedName name="_bdm.0E918377774F4677868157FFFCD62CC6.edm" hidden="1">#REF!</definedName>
    <definedName name="_bdm.0FD7986D4F4D4CFC97761A6137B757C9.edm" hidden="1">#REF!</definedName>
    <definedName name="_bdm.1AE309B821484727BE36FD72BF5E54E1.edm" hidden="1">#REF!</definedName>
    <definedName name="_bdm.1B50BE0BB99B4AA1BBEBA371D518B04E.edm" hidden="1">#REF!</definedName>
    <definedName name="_bdm.1D5CD872E38F4A0F82DD38C4BE0F052D.edm" hidden="1">#REF!</definedName>
    <definedName name="_bdm.1DD42BE8A3654C3788EFAA01E17A511E.edm" hidden="1">#REF!</definedName>
    <definedName name="_bdm.20D79C7E3F7A4FE69E3AFD703A4BF885.edm" hidden="1">#REF!</definedName>
    <definedName name="_bdm.217C65D69C78481BA4683A5D92A94AE2.edm" hidden="1">#REF!</definedName>
    <definedName name="_bdm.2243D93D77A345AA980B0186AA96EC9C.edm" hidden="1">#REF!</definedName>
    <definedName name="_bdm.2270121F1A8B48B5BF06BB7B22222FBB.edm" hidden="1">#REF!</definedName>
    <definedName name="_bdm.23087FD0E85742EFB956C0065A9CEC1A.edm" hidden="1">#REF!</definedName>
    <definedName name="_bdm.23E2993D15274BD7A9E8E6A3EA837C4A.edm" hidden="1">#REF!</definedName>
    <definedName name="_bdm.24979DF8CC714AA49B236A8A8C228482.edm" hidden="1">#REF!</definedName>
    <definedName name="_bdm.251179502ED0465ABA84CCCFB14FE48D.edm" hidden="1">#REF!</definedName>
    <definedName name="_bdm.25127037C8B54691BA400DD7D9980357.edm" hidden="1">#REF!</definedName>
    <definedName name="_bdm.25C57FF40EB74E4F85106FE18E908138.edm" hidden="1">#REF!</definedName>
    <definedName name="_bdm.264F748E059743DC8DBD00783845AD45.edm" hidden="1">#REF!</definedName>
    <definedName name="_bdm.27A21636301E42D58676DB61C039AD83.edm" hidden="1">#REF!</definedName>
    <definedName name="_bdm.2CA5FAE39B9545AA9F696BE733C89728.edm" hidden="1">#REF!</definedName>
    <definedName name="_bdm.2D129DD5104046A181588752E2F853B4.edm" hidden="1">#REF!</definedName>
    <definedName name="_bdm.2FBEFDE5ED9C44C5B38A44B4949637A4.edm" hidden="1">#REF!</definedName>
    <definedName name="_bdm.3078B81E04414D6D861D1A85AD1AA390.edm" hidden="1">#REF!</definedName>
    <definedName name="_bdm.31F2723EA6124F949E3EBEB8475315F0.edm" hidden="1">#REF!</definedName>
    <definedName name="_bdm.3877CBB6FDE545DE884211776EAF3DCD.edm" hidden="1">#REF!</definedName>
    <definedName name="_bdm.3A8009903AD643DCBCFE8B8AAF581DAA.edm" hidden="1">#REF!</definedName>
    <definedName name="_bdm.3BE5EBE4DC1A48D8B6AA0C0D6C74BFCC.edm" hidden="1">#REF!</definedName>
    <definedName name="_bdm.3E9C1F21D22342C7B27EED14B4C7B5A5.edm" hidden="1">#REF!</definedName>
    <definedName name="_bdm.4055A9CEF3954FDDA1079C59EDE9E318.edm" hidden="1">#REF!</definedName>
    <definedName name="_bdm.41A9F18493BD41E9B683364CAB185B81.edm" hidden="1">#REF!</definedName>
    <definedName name="_bdm.43D7B5C1080D4CECBE3CCFAD7A39F3C4.edm" hidden="1">#REF!</definedName>
    <definedName name="_bdm.4530A1174CE54958A889582A636D3A9C.edm" hidden="1">#REF!</definedName>
    <definedName name="_bdm.453A552F4B4945748B93DD53A2D37933.edm" hidden="1">#REF!</definedName>
    <definedName name="_bdm.453EF5F9D060448CA778698FA5378017.edm" hidden="1">#REF!</definedName>
    <definedName name="_bdm.46E398A475704416ACC2BC5A20BD492B.edm" hidden="1">#REF!</definedName>
    <definedName name="_bdm.4BDA883020EF4B069ECCF20EA8764A74.edm" hidden="1">#REF!</definedName>
    <definedName name="_bdm.4DD488710A8744F0BDD68202B3F68130.edm" hidden="1">#REF!</definedName>
    <definedName name="_bdm.4ECADF446B7B4F22A655B24374987EDB.edm" hidden="1">#REF!</definedName>
    <definedName name="_bdm.4F43498648F44F0A9464C58D0FA35971.edm" hidden="1">#REF!</definedName>
    <definedName name="_bdm.4F8099728E79423485CA8AFE55723F1E.edm" hidden="1">#REF!</definedName>
    <definedName name="_bdm.50F06684D5894561A535A8B8D84AF8D8.edm" hidden="1">#REF!</definedName>
    <definedName name="_bdm.5B5D1C6C4565438FA44C10C6C8630162.edm" hidden="1">#REF!</definedName>
    <definedName name="_bdm.5C229BA65F374B6A8E6CC3906207114A.edm" hidden="1">#REF!</definedName>
    <definedName name="_bdm.5E188C6575694594B20A1E0EA92F63EC.edm" hidden="1">#REF!</definedName>
    <definedName name="_bdm.60DF172058354AA7804706F87326F814.edm" hidden="1">#REF!</definedName>
    <definedName name="_bdm.616F9B0D33364065A2F91A5173F8C098.edm" hidden="1">#REF!</definedName>
    <definedName name="_bdm.619C31CC9D8D492296EAEA07A71AE4BE.edm" hidden="1">#REF!</definedName>
    <definedName name="_bdm.6353F2ECCE5D4DDBA4EC1810100999B5.edm" hidden="1">#REF!</definedName>
    <definedName name="_bdm.64B732FACC9C451981A21AC6BA46D463.edm" hidden="1">#REF!</definedName>
    <definedName name="_bdm.69ac8a639c954e978537dde2815564ef.edm" hidden="1">#REF!</definedName>
    <definedName name="_bdm.6DD7B86391174830BB7AC87FDF3B0286.edm" hidden="1">#REF!</definedName>
    <definedName name="_bdm.6FB36639CE21492BA6310F76BD58C60F.edm" hidden="1">#REF!</definedName>
    <definedName name="_bdm.7004DE4D031F4511A5BB9776A10C4936.edm" hidden="1">#REF!</definedName>
    <definedName name="_bdm.72271B12D94749F6B8A749E8DF8E2FEE.edm" hidden="1">#REF!</definedName>
    <definedName name="_bdm.74A271E6619F4FB68D8B47E184BEFE77.edm" hidden="1">#REF!</definedName>
    <definedName name="_bdm.7569FE6B70CE4E5F96E0DE5CAD8D550B.edm" hidden="1">#REF!</definedName>
    <definedName name="_bdm.76E61ED7D74D4AE08C28B592371EC463.edm" hidden="1">#REF!</definedName>
    <definedName name="_bdm.7B232D6C887C418B9BF2BA7BBEC77E7F.edm" hidden="1">#REF!</definedName>
    <definedName name="_bdm.7CBB48DBE96C4AD384979F977EDAC380.edm" hidden="1">#REF!</definedName>
    <definedName name="_bdm.7D78817CA02040D29B3CEDA2E2E57B34.edm" hidden="1">#REF!</definedName>
    <definedName name="_bdm.7DB66E6D642B4BE384F8BABF3F37D9BB.edm" hidden="1">#REF!</definedName>
    <definedName name="_bdm.7EEEEF1911A6461491A9B33E3AE56831.edm" hidden="1">#REF!</definedName>
    <definedName name="_bdm.80BB08524CEE4AA2A4B92BE95731EC6A.edm" hidden="1">#REF!</definedName>
    <definedName name="_bdm.810A9D01F6E843D5BFE4B307955AF612.edm" hidden="1">#REF!</definedName>
    <definedName name="_bdm.82D113DEA5F64541BDCC0E92A6AF1FC2.edm" hidden="1">#REF!</definedName>
    <definedName name="_bdm.85C389B5A59543B1A5EB8FB6BC84B798.edm" hidden="1">#REF!</definedName>
    <definedName name="_bdm.883FAE53D3DB4A08B4C9210262E91D04.edm" hidden="1">#REF!</definedName>
    <definedName name="_bdm.88D83A55CB2340C7879FCDF24C5160AF.edm" hidden="1">#REF!</definedName>
    <definedName name="_bdm.89428d379499453b95112143384d9aae.edm" hidden="1">#REF!</definedName>
    <definedName name="_bdm.89CA0225EC7049139E4AB2F58D167A3C.edm" hidden="1">#REF!</definedName>
    <definedName name="_bdm.8C0F38183FE246AE87B30061ECF7D902.edm" hidden="1">#REF!</definedName>
    <definedName name="_bdm.8CBD6D6B300B4098A88B2EB83D828283.edm" hidden="1">#REF!</definedName>
    <definedName name="_bdm.8D845BAE73294E1ABBE1A761E7E3623A.edm" hidden="1">#REF!</definedName>
    <definedName name="_bdm.92A4AC67EB3547C384C85F08441CC653.edm" hidden="1">#REF!</definedName>
    <definedName name="_bdm.95B859F0827C4FE2B458E038B9E1A515.edm" hidden="1">#REF!</definedName>
    <definedName name="_bdm.9612D26993FD4756B9CFCC3C74E82485.edm" hidden="1">#REF!</definedName>
    <definedName name="_bdm.986A9B3143B34B4DA53E842BFF4EB04D.edm" hidden="1">#REF!</definedName>
    <definedName name="_bdm.98779533909B4B4DBAD9F4057487738E.edm" hidden="1">#REF!</definedName>
    <definedName name="_bdm.9C46C88F3AF64137ADD314C5C68CD139.edm" hidden="1">#REF!</definedName>
    <definedName name="_bdm.9C6DEE9DAB3F47F0B001335AE411966E.edm" hidden="1">#REF!</definedName>
    <definedName name="_bdm.9DC77FC8155C4C24A3B12937D9637104.edm" hidden="1">#REF!</definedName>
    <definedName name="_bdm.A16403FCF1814305951A0C029FABC675.edm" hidden="1">#REF!</definedName>
    <definedName name="_bdm.A3247A57DE81449CB67B1C1EB7F9F915.edm" hidden="1">#REF!</definedName>
    <definedName name="_bdm.A50503122C74412295FF0949A8903CAA.edm" hidden="1">#REF!</definedName>
    <definedName name="_bdm.A8B240D6C1924A08B3DE3DC89ACD1500.edm" hidden="1">#REF!</definedName>
    <definedName name="_bdm.A9FBEE8E70CB4EC1AC2C9C03FCCF3D4D.edm" hidden="1">#REF!</definedName>
    <definedName name="_bdm.AC820F4601484935BF7B7F17B6B94C26.edm" hidden="1">#REF!</definedName>
    <definedName name="_bdm.ACA61A9465844C61B3792F44BC5A733E.edm" hidden="1">#REF!</definedName>
    <definedName name="_bdm.AED20114E27540A798EF06CF622D6CC6.edm" hidden="1">#REF!</definedName>
    <definedName name="_bdm.AF4E3D3639934A118652D0573EFA4DE2.edm" hidden="1">#REF!</definedName>
    <definedName name="_bdm.B0E431C16ABF4E3EBE329D64CE048747.edm" hidden="1">#REF!</definedName>
    <definedName name="_bdm.B51D6C9FD3DB41438C5139B160ED4942.edm" hidden="1">#REF!</definedName>
    <definedName name="_bdm.B7ADAF57779046FB98D92575D88EA052.edm" hidden="1">#REF!</definedName>
    <definedName name="_bdm.B9AD4FB9E2A845C3B0DF6F43554553C9.edm" hidden="1">#REF!</definedName>
    <definedName name="_bdm.B9C0D0AEBD57426AAB5BFC8C441A39EB.edm" hidden="1">#REF!</definedName>
    <definedName name="_bdm.BAD21C4467C843FB892F63AED6C605CB.edm" hidden="1">#REF!</definedName>
    <definedName name="_bdm.BB2E1C0D321544B5A1C7D62DC84B4EA6.edm" hidden="1">#REF!</definedName>
    <definedName name="_bdm.BBAF6578693542629CB038E2A4BA0362.edm" hidden="1">#REF!</definedName>
    <definedName name="_bdm.BD79F177F4164195968D7701E9B57302.edm" hidden="1">#REF!</definedName>
    <definedName name="_bdm.BDA159C57BEC4022BDAAFCA1766B89E7.edm" hidden="1">#REF!</definedName>
    <definedName name="_bdm.C59EC5CB050F464DBDB04FF3D1010B0B.edm" hidden="1">#REF!</definedName>
    <definedName name="_bdm.C5AC018A279D483298003025616B4EF1.edm" hidden="1">#REF!</definedName>
    <definedName name="_bdm.C7672BC9056F43C9AECE251E3BDB8726.edm" hidden="1">#REF!</definedName>
    <definedName name="_bdm.CA66586372034CC3BCD72605944BD478.edm" hidden="1">#REF!</definedName>
    <definedName name="_bdm.caadb683619d4a84ab79b40283e4b76a.edm" hidden="1">#REF!</definedName>
    <definedName name="_bdm.CAF4FB6FAE7D4F6DB04ED90FC5F56A8A.edm" hidden="1">#REF!</definedName>
    <definedName name="_bdm.CB0F155705894C65815F100BE3CFAD31.edm" hidden="1">#REF!</definedName>
    <definedName name="_bdm.CD7D609B025544E3B3A88C09674E0329.edm" hidden="1">#REF!</definedName>
    <definedName name="_bdm.CE23C6F88D26404C880BA35B40BE5DAD.edm" hidden="1">#REF!</definedName>
    <definedName name="_bdm.D19BF510A2984AA3A1EA07591FC6BDF3.edm" hidden="1">#REF!</definedName>
    <definedName name="_bdm.d26fa5e2e50f4f669e631ac8c890a59b.edm" hidden="1">#REF!</definedName>
    <definedName name="_bdm.D3EB7A444596416BAF60EEB3C5444DDC.edm" hidden="1">#REF!</definedName>
    <definedName name="_bdm.D48A158F488F418F83A0C79563FD6715.edm" hidden="1">#REF!</definedName>
    <definedName name="_bdm.D6CD828EFA8E498CB33F91BCC0805109.edm" hidden="1">#REF!</definedName>
    <definedName name="_bdm.DB12BF5B6A1A4283A594B2C215A088F4.edm" hidden="1">#REF!</definedName>
    <definedName name="_bdm.DCEE16BC544248C8A7CAF2E8648C1D72.edm" hidden="1">#REF!</definedName>
    <definedName name="_bdm.DF9C7C400D7D44458F0253251EE25E62.edm" hidden="1">#REF!</definedName>
    <definedName name="_bdm.E15C2D454269426082D4A2F3F466F654.edm" hidden="1">#REF!</definedName>
    <definedName name="_bdm.E1FA8A6900064F9C923DC4211533E11E.edm" hidden="1">#REF!</definedName>
    <definedName name="_bdm.E56AFB58807E45D8AF1D7130046887E3.edm" hidden="1">#REF!</definedName>
    <definedName name="_bdm.E5B320B586F34B9CB42B7DD793820168.edm" hidden="1">#REF!</definedName>
    <definedName name="_bdm.E6B2889843E54D0EAA897F04A38E7176.edm" hidden="1">#REF!</definedName>
    <definedName name="_bdm.E7CE5ACCD81646408BDEBDBC5B92B2F0.edm" hidden="1">#REF!</definedName>
    <definedName name="_bdm.EA8010E81FE54A67B3821382AD886894.edm" hidden="1">#REF!</definedName>
    <definedName name="_bdm.EECF8D91BD5F4EB3B41A62D0AA178BE3.edm" hidden="1">#REF!</definedName>
    <definedName name="_bdm.EFC38C2C4CC5420188FC635A65B0D4A1.edm" hidden="1">#REF!</definedName>
    <definedName name="_bdm.F045BD0ABDB244CD863BA20BF612F9BA.edm" hidden="1">#REF!</definedName>
    <definedName name="_bdm.F37B5F76223747CC89D0E8BBE6E06CB8.edm" hidden="1">#REF!</definedName>
    <definedName name="_bdm.F3C05384A8404623BC6A837E9476B6A1.edm" hidden="1">#REF!</definedName>
    <definedName name="_bdm.F59D97D1C92044D0AA74EB5B0514B623.edm" hidden="1">#REF!</definedName>
    <definedName name="_bdm.F7129281E1414C6B99FB812F4610818D.edm" hidden="1">#REF!</definedName>
    <definedName name="_bdm.FastTrackBookmark.12_14_2005_3_58_56_PM.edm" hidden="1">#REF!</definedName>
    <definedName name="_BIS22" hidden="1">#REF!</definedName>
    <definedName name="_BPA1">#REF!</definedName>
    <definedName name="_BPA2">#REF!</definedName>
    <definedName name="_BPA3">#REF!</definedName>
    <definedName name="_BPA4">#REF!</definedName>
    <definedName name="_BRANCH_\C_">#REF!</definedName>
    <definedName name="_BRANCH_\H_">#REF!</definedName>
    <definedName name="_BRANCH_\S_">#REF!</definedName>
    <definedName name="_BUD012">#REF!</definedName>
    <definedName name="_BUD06">#REF!</definedName>
    <definedName name="_c" hidden="1">{#N/A,#N/A,FALSE,"SUMMARY";#N/A,#N/A,FALSE,"PAGE 1";#N/A,#N/A,FALSE,"PAGE 2";#N/A,#N/A,FALSE,"PAGE 3";#N/A,#N/A,FALSE,"PAGE 4";#N/A,#N/A,FALSE,"PAGE 5";#N/A,#N/A,FALSE,"PAGE 6";#N/A,#N/A,FALSE,"PAGE 7";#N/A,#N/A,FALSE,"PAGE 8";#N/A,#N/A,FALSE,"PAGE 9";#N/A,#N/A,FALSE,"PAGE 10";#N/A,#N/A,FALSE,"PAGE 11";#N/A,#N/A,FALSE,"PAGE 12";#N/A,#N/A,FALSE,"PAGE 13";#N/A,#N/A,FALSE,"PAGE 14";#N/A,#N/A,FALSE,"PAGE 15";#N/A,#N/A,FALSE,"PAGE 16"}</definedName>
    <definedName name="_Cal02">#REF!</definedName>
    <definedName name="_Cal03">#REF!</definedName>
    <definedName name="_Cal04">#REF!</definedName>
    <definedName name="_Cal05">#REF!</definedName>
    <definedName name="_Cal06">#REF!</definedName>
    <definedName name="_Cat3">#REF!</definedName>
    <definedName name="_Cat4">#REF!</definedName>
    <definedName name="_Check_Input">#REF!</definedName>
    <definedName name="_Checks">#REF!</definedName>
    <definedName name="_CJ_200">#REF!</definedName>
    <definedName name="_CO_100">#REF!</definedName>
    <definedName name="_co_120">#REF!</definedName>
    <definedName name="_CO_200">#REF!</definedName>
    <definedName name="_col1998">#REF!</definedName>
    <definedName name="_col1999">#REF!</definedName>
    <definedName name="_col2000">#REF!</definedName>
    <definedName name="_col2001">#REF!</definedName>
    <definedName name="_col2002">#REF!</definedName>
    <definedName name="_COS97">#REF!</definedName>
    <definedName name="_CPK1">#REF!</definedName>
    <definedName name="_CPK2">#REF!</definedName>
    <definedName name="_CPK3">#REF!</definedName>
    <definedName name="_CR_100">#REF!</definedName>
    <definedName name="_cr_120">#REF!</definedName>
    <definedName name="_CR_200">#REF!</definedName>
    <definedName name="_CurrCase">[36]DANDE!#REF!</definedName>
    <definedName name="_Dat1">[37]Retrieve!$B$2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3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#REF!</definedName>
    <definedName name="_DAT42">#REF!</definedName>
    <definedName name="_DAT43">#REF!</definedName>
    <definedName name="_DAT44">#REF!</definedName>
    <definedName name="_DAT45">#REF!</definedName>
    <definedName name="_DAT46">#REF!</definedName>
    <definedName name="_DAT47">#REF!</definedName>
    <definedName name="_DAT48">#REF!</definedName>
    <definedName name="_DAT49">#REF!</definedName>
    <definedName name="_DAT5">#REF!</definedName>
    <definedName name="_DAT50">#REF!</definedName>
    <definedName name="_DAT51">#REF!</definedName>
    <definedName name="_DAT52">#REF!</definedName>
    <definedName name="_DAT53">#REF!</definedName>
    <definedName name="_DAT54">#REF!</definedName>
    <definedName name="_DAT55">#REF!</definedName>
    <definedName name="_DAT56">#REF!</definedName>
    <definedName name="_DAT57">#REF!</definedName>
    <definedName name="_DAT58">#REF!</definedName>
    <definedName name="_DAT59">#REF!</definedName>
    <definedName name="_DAT6">#REF!</definedName>
    <definedName name="_DAT60">#REF!</definedName>
    <definedName name="_DAT61">#REF!</definedName>
    <definedName name="_DAT7">#REF!</definedName>
    <definedName name="_DAT8">#REF!</definedName>
    <definedName name="_DAT9">#REF!</definedName>
    <definedName name="_Data_Query">#REF!</definedName>
    <definedName name="_Data_Query2">#REF!</definedName>
    <definedName name="_DATE_87__?___?">#REF!</definedName>
    <definedName name="_dcf01">#REF!</definedName>
    <definedName name="_dcf02">#REF!</definedName>
    <definedName name="_DCF2">#REF!</definedName>
    <definedName name="_dcf96">#REF!</definedName>
    <definedName name="_dcf97">#REF!</definedName>
    <definedName name="_dcf98">#REF!</definedName>
    <definedName name="_dcf99">#REF!</definedName>
    <definedName name="_DEC1">#REF!</definedName>
    <definedName name="_DEC2">#REF!</definedName>
    <definedName name="_DEC3">#REF!</definedName>
    <definedName name="_DEC4">#REF!</definedName>
    <definedName name="_del1" hidden="1">{"Page1",#N/A,FALSE,"7979";"Page2",#N/A,FALSE,"7979";"Page3",#N/A,FALSE,"7979"}</definedName>
    <definedName name="_det1997">#REF!</definedName>
    <definedName name="_det1998">#REF!</definedName>
    <definedName name="_det1999">#REF!</definedName>
    <definedName name="_det2000">#REF!</definedName>
    <definedName name="_det2001">#REF!</definedName>
    <definedName name="_det2002">#REF!</definedName>
    <definedName name="_Dist_Bin" hidden="1">#REF!</definedName>
    <definedName name="_Dist_Values" hidden="1">#REF!</definedName>
    <definedName name="_DIV2">#REF!</definedName>
    <definedName name="_dlj2" hidden="1">{"cap_structure",#N/A,FALSE,"Graph-Mkt Cap";"price",#N/A,FALSE,"Graph-Price";"ebit",#N/A,FALSE,"Graph-EBITDA";"ebitda",#N/A,FALSE,"Graph-EBITDA"}</definedName>
    <definedName name="_DOWN_2_">#REF!</definedName>
    <definedName name="_DOWN_5_">#REF!</definedName>
    <definedName name="_DOWN_7__UP_1_">#REF!</definedName>
    <definedName name="_DR_100">#REF!</definedName>
    <definedName name="_dr_120">#REF!</definedName>
    <definedName name="_DR_200">#REF!</definedName>
    <definedName name="_ds2" hidden="1">{#N/A,#N/A,FALSE,"R&amp;D Quick Calc";#N/A,#N/A,FALSE,"DOE Fee Schedule"}</definedName>
    <definedName name="_DV_100">#REF!</definedName>
    <definedName name="_dv_120">#REF!</definedName>
    <definedName name="_DV_200">#REF!</definedName>
    <definedName name="_eap08">#REF!</definedName>
    <definedName name="_eap09">#REF!</definedName>
    <definedName name="_eap10">#REF!</definedName>
    <definedName name="_eap11">#REF!</definedName>
    <definedName name="_EGR1">#N/A</definedName>
    <definedName name="_EGR2">#N/A</definedName>
    <definedName name="_EGR3">#N/A</definedName>
    <definedName name="_EMP11">#REF!</definedName>
    <definedName name="_EMP12">#REF!</definedName>
    <definedName name="_EMP14">#REF!</definedName>
    <definedName name="_EMP15">#REF!</definedName>
    <definedName name="_EMP16">#REF!</definedName>
    <definedName name="_EMP17">#REF!</definedName>
    <definedName name="_EMP18">#REF!</definedName>
    <definedName name="_EMP20">#REF!</definedName>
    <definedName name="_EMP22">#REF!</definedName>
    <definedName name="_EMP32">#REF!</definedName>
    <definedName name="_EMP34">#REF!</definedName>
    <definedName name="_EMP35">#REF!</definedName>
    <definedName name="_EMP37">#REF!</definedName>
    <definedName name="_EMP38">#REF!</definedName>
    <definedName name="_EMP43">#REF!</definedName>
    <definedName name="_EMP48">#REF!</definedName>
    <definedName name="_EMP51">#REF!</definedName>
    <definedName name="_EMP52">#REF!</definedName>
    <definedName name="_EMP53">#REF!</definedName>
    <definedName name="_End_Yr">#REF!</definedName>
    <definedName name="_EndYr2">#REF!</definedName>
    <definedName name="_ent1">#REF!</definedName>
    <definedName name="_eps01">#REF!</definedName>
    <definedName name="_eps02">#REF!</definedName>
    <definedName name="_EPS1">#REF!</definedName>
    <definedName name="_EPS2">#REF!</definedName>
    <definedName name="_EPS3">#REF!</definedName>
    <definedName name="_eps98">#REF!</definedName>
    <definedName name="_eps99">#REF!</definedName>
    <definedName name="_ev1" hidden="1">{"DCF",#N/A,FALSE,"CF"}</definedName>
    <definedName name="_EVA1" hidden="1">{"DCF",#N/A,FALSE,"CF"}</definedName>
    <definedName name="_eva2" hidden="1">{"DCF",#N/A,FALSE,"CF"}</definedName>
    <definedName name="_EX_100">#REF!</definedName>
    <definedName name="_ex_120">#REF!</definedName>
    <definedName name="_EX_200">#REF!</definedName>
    <definedName name="_EXH1">#REF!</definedName>
    <definedName name="_EXH2">#REF!</definedName>
    <definedName name="_EXH3">#REF!</definedName>
    <definedName name="_Expenses" hidden="1">#REF!</definedName>
    <definedName name="_FBC1">#REF!</definedName>
    <definedName name="_FBC2">#REF!</definedName>
    <definedName name="_FBC3">#REF!</definedName>
    <definedName name="_FC_ID">#REF!</definedName>
    <definedName name="_FC_Query">#REF!</definedName>
    <definedName name="_FC_Table">#REF!</definedName>
    <definedName name="_fds2" hidden="1">{"comps",#N/A,FALSE,"comps";"notes",#N/A,FALSE,"comps"}</definedName>
    <definedName name="_FEB1">#REF!</definedName>
    <definedName name="_FEB2">#REF!</definedName>
    <definedName name="_FEB3">#REF!</definedName>
    <definedName name="_FEB4">#REF!</definedName>
    <definedName name="_FED410">[38]FedPage4!$F$106</definedName>
    <definedName name="_FED411">[38]FedPage4!$H$106</definedName>
    <definedName name="_Fil1" hidden="1">#REF!</definedName>
    <definedName name="_Fill" hidden="1">#REF!</definedName>
    <definedName name="_Fill.1" hidden="1">#REF!</definedName>
    <definedName name="_xlnm._FilterDatabase" hidden="1">#REF!</definedName>
    <definedName name="_FIN01001">#REF!</definedName>
    <definedName name="_fin0101">#REF!</definedName>
    <definedName name="_FIN03001">'[9]New g-p-08-401-save on this tab'!#REF!</definedName>
    <definedName name="_FLL2" hidden="1">#REF!</definedName>
    <definedName name="_FOR05">#REF!</definedName>
    <definedName name="_FPC1">#REF!</definedName>
    <definedName name="_FPC2">#REF!</definedName>
    <definedName name="_FPC3">#REF!</definedName>
    <definedName name="_FPG1">#REF!</definedName>
    <definedName name="_FS_?__">'[39]Journal Entries'!#REF!</definedName>
    <definedName name="_FS_ESC_3_X_\TA">'[5]E-2'!#REF!</definedName>
    <definedName name="_FS_R">#REF!</definedName>
    <definedName name="_FXD0111">#REF!</definedName>
    <definedName name="_FXD0151">#REF!</definedName>
    <definedName name="_FXD0212">#REF!</definedName>
    <definedName name="_FXD0214">#REF!</definedName>
    <definedName name="_FXD0234">#REF!</definedName>
    <definedName name="_FXD0235">#REF!</definedName>
    <definedName name="_FXD0237">#REF!</definedName>
    <definedName name="_FXD0238">#REF!</definedName>
    <definedName name="_FXD0251">#REF!</definedName>
    <definedName name="_FXD0612">#REF!</definedName>
    <definedName name="_FXD0614">#REF!</definedName>
    <definedName name="_FXD0615">#REF!</definedName>
    <definedName name="_FXD0616">#REF!</definedName>
    <definedName name="_FXD0617">#REF!</definedName>
    <definedName name="_FXD0618">#REF!</definedName>
    <definedName name="_FXD0632">#REF!</definedName>
    <definedName name="_FXD0634">#REF!</definedName>
    <definedName name="_FXD0635">#REF!</definedName>
    <definedName name="_FXD0637">#REF!</definedName>
    <definedName name="_FXD0638">#REF!</definedName>
    <definedName name="_FXD0643">#REF!</definedName>
    <definedName name="_FXD0651">#REF!</definedName>
    <definedName name="_FXD0653">#REF!</definedName>
    <definedName name="_FXD0814">#REF!</definedName>
    <definedName name="_FXD0832">#REF!</definedName>
    <definedName name="_FXD0834">#REF!</definedName>
    <definedName name="_FXD0835">#REF!</definedName>
    <definedName name="_FXD0837">#REF!</definedName>
    <definedName name="_FXD0838">#REF!</definedName>
    <definedName name="_FXD0851">#REF!</definedName>
    <definedName name="_FXD0932">#REF!</definedName>
    <definedName name="_FXD0934">#REF!</definedName>
    <definedName name="_FXD0935">#REF!</definedName>
    <definedName name="_FXD0937">#REF!</definedName>
    <definedName name="_FXD0938">#REF!</definedName>
    <definedName name="_FXD0951">#REF!</definedName>
    <definedName name="_FXD7032">#REF!</definedName>
    <definedName name="_FXD7034">#REF!</definedName>
    <definedName name="_FXD7035">#REF!</definedName>
    <definedName name="_FXD7037">#REF!</definedName>
    <definedName name="_FXD7038">#REF!</definedName>
    <definedName name="_FXD8614">#REF!</definedName>
    <definedName name="_FXD8615">#REF!</definedName>
    <definedName name="_FXD8616">#REF!</definedName>
    <definedName name="_FXD8617">#REF!</definedName>
    <definedName name="_FXD8618">#REF!</definedName>
    <definedName name="_FXD8632">#REF!</definedName>
    <definedName name="_FXD8634">#REF!</definedName>
    <definedName name="_FXD8635">#REF!</definedName>
    <definedName name="_FXD8637">#REF!</definedName>
    <definedName name="_FXD8638">#REF!</definedName>
    <definedName name="_FXD8651">#REF!</definedName>
    <definedName name="_FYE2">#REF!</definedName>
    <definedName name="_g2" hidden="1">{#N/A,"DR",FALSE,"increm pf";#N/A,"MAMSI",FALSE,"increm pf";#N/A,"MAXI",FALSE,"increm pf";#N/A,"PCAM",FALSE,"increm pf";#N/A,"PHSV",FALSE,"increm pf";#N/A,"SIE",FALSE,"increm pf"}</definedName>
    <definedName name="_GAS1">#REF!</definedName>
    <definedName name="_GAS2">#REF!</definedName>
    <definedName name="_GAS3">#REF!</definedName>
    <definedName name="_GAS4">#REF!</definedName>
    <definedName name="_GOTO_AB162_">'[39]Journal Entries'!#REF!</definedName>
    <definedName name="_GOTO_AB211_">#REF!</definedName>
    <definedName name="_GOTO_AB221_">#REF!</definedName>
    <definedName name="_GOTO_AB221__DO">'[39]Journal Entries'!#REF!</definedName>
    <definedName name="_GOTO_AB221__WT">#REF!</definedName>
    <definedName name="_GOTO_AB524__RI">#REF!</definedName>
    <definedName name="_GOTO_MSG_CELL_">#REF!</definedName>
    <definedName name="_GOTO_MSG_FINIS">#REF!</definedName>
    <definedName name="_GOTO_MSG_OPEN_">#REF!</definedName>
    <definedName name="_gp2" hidden="1">{#N/A,#N/A,FALSE,"TOT GP $";#N/A,#N/A,FALSE,"HWARE GP $";#N/A,#N/A,FALSE,"CONS GP $";#N/A,#N/A,FALSE,"TOTAL GP %";#N/A,#N/A,FALSE,"HWARE GP %";#N/A,#N/A,FALSE,"CONS GP % "}</definedName>
    <definedName name="_GSRATES_1" hidden="1">"CT300001Latest          "</definedName>
    <definedName name="_GSRATES_10" hidden="1">"CF50000120020630        "</definedName>
    <definedName name="_GSRATES_11" hidden="1">"CT30000120021219        "</definedName>
    <definedName name="_GSRATES_12" hidden="1">"CF3000012002063020010630"</definedName>
    <definedName name="_GSRATES_13" hidden="1">"CF3000012002063020010630"</definedName>
    <definedName name="_GSRATES_14" hidden="1">"CT300001Latest          "</definedName>
    <definedName name="_GSRATES_15" hidden="1">"CT30000120030415        "</definedName>
    <definedName name="_GSRATES_16" hidden="1">"CT30000120030331        "</definedName>
    <definedName name="_GSRATES_17" hidden="1">"CF3000012002123120020101"</definedName>
    <definedName name="_GSRATES_18" hidden="1">"CF3000012003033120030101"</definedName>
    <definedName name="_GSRATES_19" hidden="1">"CF3000012002033120020101"</definedName>
    <definedName name="_GSRATES_2" hidden="1">"CT30000120020630        "</definedName>
    <definedName name="_GSRATES_20" hidden="1">"HY1      Latest  GBPUSD1000001"</definedName>
    <definedName name="_GSRATES_21" hidden="1">"H2001123120031231USDGBP5000001"</definedName>
    <definedName name="_GSRATES_22" hidden="1">"H2001123120031231USDGBP5000001"</definedName>
    <definedName name="_GSRATES_23" hidden="1">"H2002093020020930USDGBP1000001"</definedName>
    <definedName name="_GSRATES_24" hidden="1">"HD1      20021231CADUSD1500001"</definedName>
    <definedName name="_GSRATES_3" hidden="1">"CF3000122002063020010630"</definedName>
    <definedName name="_GSRATES_4" hidden="1">"CF3000012001063020020630"</definedName>
    <definedName name="_GSRATES_5" hidden="1">"CF3000012001123120010630"</definedName>
    <definedName name="_GSRATES_6" hidden="1">"CT30000120020703        "</definedName>
    <definedName name="_GSRATES_7" hidden="1">"CT30000120020703        "</definedName>
    <definedName name="_GSRATES_8" hidden="1">"CT30000120020703        "</definedName>
    <definedName name="_GSRATES_9" hidden="1">"CF5000012001063020020630"</definedName>
    <definedName name="_GSRATES_COUNT" hidden="1">13</definedName>
    <definedName name="_GSRATES_COUNT1" hidden="1">13</definedName>
    <definedName name="_h2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_h5" hidden="1">{#N/A,"DR",FALSE,"increm pf";#N/A,"MAMSI",FALSE,"increm pf";#N/A,"MAXI",FALSE,"increm pf";#N/A,"PCAM",FALSE,"increm pf";#N/A,"PHSV",FALSE,"increm pf";#N/A,"SIE",FALSE,"increm pf"}</definedName>
    <definedName name="_h6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_HOME__APP1__LP">#REF!</definedName>
    <definedName name="_HOME__APP1__PC">'[5]E-2'!#REF!</definedName>
    <definedName name="_HOME__FS_ESC_3">'[5]E-2'!#REF!</definedName>
    <definedName name="_HOME__GOTO_AA1">'[39]Journal Entries'!#REF!</definedName>
    <definedName name="_HOME__GOTO_AA2">#REF!</definedName>
    <definedName name="_hq1" hidden="1">{#N/A,#N/A,FALSE,"6405";#N/A,#N/A,FALSE,"6406";#N/A,#N/A,FALSE,"6409";#N/A,#N/A,FALSE,"6425";#N/A,#N/A,FALSE,"6426";#N/A,#N/A,FALSE,"6427";#N/A,#N/A,FALSE,"6440";#N/A,#N/A,FALSE,"6441";#N/A,#N/A,FALSE,"6442";#N/A,#N/A,FALSE,"6443"}</definedName>
    <definedName name="_I001_Discounted_Cash_Flow">#REF!</definedName>
    <definedName name="_i00All_Inputs">#REF!</definedName>
    <definedName name="_I00Assumptions">#REF!</definedName>
    <definedName name="_I03Summary_Valuation">#REF!</definedName>
    <definedName name="_I04Purchase_Price_Ratios">#REF!</definedName>
    <definedName name="_i482_Assumptions">#REF!</definedName>
    <definedName name="_I56All_Inputs">#REF!</definedName>
    <definedName name="_IDA1">#REF!</definedName>
    <definedName name="_IDA2">#REF!</definedName>
    <definedName name="_IDA3">#REF!</definedName>
    <definedName name="_IDA4">#REF!</definedName>
    <definedName name="_IDA5">#REF!</definedName>
    <definedName name="_INV1">#REF!</definedName>
    <definedName name="_INV2">#REF!</definedName>
    <definedName name="_INV3">#REF!</definedName>
    <definedName name="_INV4">#REF!</definedName>
    <definedName name="_j2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_JAN1">#REF!</definedName>
    <definedName name="_JAN2">#REF!</definedName>
    <definedName name="_JAN3">#REF!</definedName>
    <definedName name="_JAN4">#REF!</definedName>
    <definedName name="_JE_100">#REF!</definedName>
    <definedName name="_je_120">#REF!</definedName>
    <definedName name="_JE_200">#REF!</definedName>
    <definedName name="_je1">#REF!</definedName>
    <definedName name="_JE200">#REF!</definedName>
    <definedName name="_je4">#REF!</definedName>
    <definedName name="_jjj2" hidden="1">{"summary1",#N/A,TRUE,"Comps";"summary2",#N/A,TRUE,"Comps";"summary3",#N/A,TRUE,"Comps"}</definedName>
    <definedName name="_JUL1">#REF!</definedName>
    <definedName name="_JUL2">#REF!</definedName>
    <definedName name="_JUL3">#REF!</definedName>
    <definedName name="_JUL4">#REF!</definedName>
    <definedName name="_JUN1">#REF!</definedName>
    <definedName name="_JUN2">#REF!</definedName>
    <definedName name="_JUN3">#REF!</definedName>
    <definedName name="_JUN4">#REF!</definedName>
    <definedName name="_Key.1" hidden="1">#REF!</definedName>
    <definedName name="_Key1" hidden="1">#REF!</definedName>
    <definedName name="_Key10" hidden="1">#REF!</definedName>
    <definedName name="_Key2" hidden="1">#REF!</definedName>
    <definedName name="_Key5" hidden="1">#REF!</definedName>
    <definedName name="_Key6" hidden="1">#REF!</definedName>
    <definedName name="_Key8" hidden="1">#REF!</definedName>
    <definedName name="_Key9" hidden="1">#REF!</definedName>
    <definedName name="_LEFT_1__WTB_">#REF!</definedName>
    <definedName name="_LEFT_2__DOWN_2">#REF!</definedName>
    <definedName name="_LEFT_2__WTB_">'[39]Journal Entries'!#REF!</definedName>
    <definedName name="_LEFT_5_">#REF!</definedName>
    <definedName name="_leg1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_leg100" hidden="1">{#N/A,#N/A,TRUE,"Assumptions";#N/A,#N/A,TRUE,"Financial  Statements";#N/A,#N/A,TRUE,"ISP_Scenarios";#N/A,#N/A,TRUE,"Interline_Scenario";#N/A,#N/A,TRUE,"OzTelco_Scenarios";#N/A,#N/A,TRUE,"Domestic Fibre";#N/A,#N/A,TRUE,"CBD Loop";#N/A,#N/A,TRUE,"Data_Scenarios";#N/A,#N/A,TRUE,"data use projections";#N/A,#N/A,TRUE,"CommsCosts";#N/A,#N/A,TRUE,"Unl. Free CF Valuation ";#N/A,#N/A,TRUE,"Funding Schedule";#N/A,#N/A,TRUE,"High Yield &amp; Equity Schedule";#N/A,#N/A,TRUE,"Depreciation Schedule";#N/A,#N/A,TRUE,"Tax Schedule"}</definedName>
    <definedName name="_leg102" hidden="1">{"IS",#N/A,FALSE,"IS";"RPTIS",#N/A,FALSE,"RPTIS";"STATS",#N/A,FALSE,"STATS";"BS",#N/A,FALSE,"BS"}</definedName>
    <definedName name="_leg2" hidden="1">{"orixcsc",#N/A,FALSE,"ORIX CSC";"orixcsc2",#N/A,FALSE,"ORIX CSC"}</definedName>
    <definedName name="_leg3" hidden="1">{#N/A,#N/A,FALSE,"ORIX CSC"}</definedName>
    <definedName name="_leg4" hidden="1">{"mgmt forecast",#N/A,FALSE,"Mgmt Forecast";"dcf table",#N/A,FALSE,"Mgmt Forecast";"sensitivity",#N/A,FALSE,"Mgmt Forecast";"table inputs",#N/A,FALSE,"Mgmt Forecast";"calculations",#N/A,FALSE,"Mgmt Forecast"}</definedName>
    <definedName name="_leg6" hidden="1">{#N/A,#N/A,TRUE,"Assumptions";#N/A,#N/A,TRUE,"Financial  Statements";#N/A,#N/A,TRUE,"Unl. Free CF Valuation ";#N/A,#N/A,TRUE,"Funding Schedule";#N/A,#N/A,TRUE,"High Yield &amp; Equity Schedule"}</definedName>
    <definedName name="_leg7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_leg8" hidden="1">{"BS",#N/A,FALSE,"USA"}</definedName>
    <definedName name="_leg99" hidden="1">{"test2",#N/A,TRUE,"Prices"}</definedName>
    <definedName name="_lookup1">#REF!</definedName>
    <definedName name="_lookup2">#REF!</definedName>
    <definedName name="_lookup3">#REF!</definedName>
    <definedName name="_Low1">#REF!</definedName>
    <definedName name="_Low2">#REF!</definedName>
    <definedName name="_Low3">#REF!</definedName>
    <definedName name="_Low4">#REF!</definedName>
    <definedName name="_Low5">#REF!</definedName>
    <definedName name="_Low6">#REF!</definedName>
    <definedName name="_Low7">#REF!</definedName>
    <definedName name="_Low8">#REF!</definedName>
    <definedName name="_Low9">#REF!</definedName>
    <definedName name="_lp08">#REF!</definedName>
    <definedName name="_lp09">#REF!</definedName>
    <definedName name="_lp10">#REF!</definedName>
    <definedName name="_lp11">#REF!</definedName>
    <definedName name="_lsp08">#REF!</definedName>
    <definedName name="_lsp09">#REF!</definedName>
    <definedName name="_lsp10">#REF!</definedName>
    <definedName name="_lsp11">#REF!</definedName>
    <definedName name="_LWK1" hidden="1">{"'NPL @ 30 June 00'!$B$22"}</definedName>
    <definedName name="_MA1">#REF!</definedName>
    <definedName name="_MA2">#REF!</definedName>
    <definedName name="_MA3">#REF!</definedName>
    <definedName name="_MAR1">#REF!</definedName>
    <definedName name="_MAR2">#REF!</definedName>
    <definedName name="_MAR3">#REF!</definedName>
    <definedName name="_MAR4">#REF!</definedName>
    <definedName name="_MatInverse_In" hidden="1">#REF!</definedName>
    <definedName name="_MatInverse_Out" hidden="1">#REF!</definedName>
    <definedName name="_MatMult_A" hidden="1">#REF!</definedName>
    <definedName name="_MatMult_AxB" hidden="1">#REF!</definedName>
    <definedName name="_MatMult_B" hidden="1">#REF!</definedName>
    <definedName name="_MAY1">#REF!</definedName>
    <definedName name="_MAY2">#REF!</definedName>
    <definedName name="_MAY3">#REF!</definedName>
    <definedName name="_MAY4">#REF!</definedName>
    <definedName name="_MENUBRANCH_MEN">#REF!</definedName>
    <definedName name="_Meter_Pt">#REF!</definedName>
    <definedName name="_min1">[40]Sheet1!$D$310</definedName>
    <definedName name="_min10">[40]Sheet1!$AX$308</definedName>
    <definedName name="_min11">[40]Sheet1!$AT$308</definedName>
    <definedName name="_min12">[40]Sheet1!$AV$308</definedName>
    <definedName name="_min13">[40]Sheet1!$AZ$308</definedName>
    <definedName name="_min14">[40]Sheet1!$BB$308</definedName>
    <definedName name="_min15">[40]Sheet1!$BD$308</definedName>
    <definedName name="_min16">[40]Sheet1!$BF$308</definedName>
    <definedName name="_min17">[40]Sheet1!$BL$308</definedName>
    <definedName name="_min18">[40]Sheet1!$BN$308</definedName>
    <definedName name="_min2">[40]Sheet1!$F$308</definedName>
    <definedName name="_min3">[40]Sheet1!$H$308</definedName>
    <definedName name="_min4">[40]Sheet1!$J$308</definedName>
    <definedName name="_min5">[40]Sheet1!$T$308</definedName>
    <definedName name="_min6">[40]Sheet1!$V$308</definedName>
    <definedName name="_min7">[40]Sheet1!$X$308</definedName>
    <definedName name="_min8">[40]Sheet1!$Z$308</definedName>
    <definedName name="_min9">[40]Sheet1!$AR$308</definedName>
    <definedName name="_MM03">"Text Box 1386"</definedName>
    <definedName name="_MM1">"Text Box 1384"</definedName>
    <definedName name="_MM2">"Text Box 1385"</definedName>
    <definedName name="_MM4">"Text Box 1387"</definedName>
    <definedName name="_MO_100">#REF!</definedName>
    <definedName name="_mo_120">#REF!</definedName>
    <definedName name="_MO_200">#REF!</definedName>
    <definedName name="_mw2" hidden="1">{"consolidated",#N/A,FALSE,"Sheet1";"cms",#N/A,FALSE,"Sheet1";"fse",#N/A,FALSE,"Sheet1"}</definedName>
    <definedName name="_ngp08">#REF!</definedName>
    <definedName name="_ngp09">#REF!</definedName>
    <definedName name="_ngp10">#REF!</definedName>
    <definedName name="_ngp11">#REF!</definedName>
    <definedName name="_NOS1" hidden="1">{#N/A,#N/A,FALSE,"Assessment";#N/A,#N/A,FALSE,"Staffing";#N/A,#N/A,FALSE,"Hires";#N/A,#N/A,FALSE,"Assumptions"}</definedName>
    <definedName name="_NOV1">#REF!</definedName>
    <definedName name="_NOV2">#REF!</definedName>
    <definedName name="_NOV3">#REF!</definedName>
    <definedName name="_NOV4">#REF!</definedName>
    <definedName name="_NYR1">#REF!</definedName>
    <definedName name="_NYR2">'[41]COH Changes'!#REF!</definedName>
    <definedName name="_OCT1">#REF!</definedName>
    <definedName name="_OCT2">#REF!</definedName>
    <definedName name="_OCT3">#REF!</definedName>
    <definedName name="_OCT4">#REF!</definedName>
    <definedName name="_ok1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ok2" hidden="1">{#N/A,#N/A,FALSE,"Applesauce";#N/A,#N/A,FALSE,"Apricots";#N/A,#N/A,FALSE,"Cherries";#N/A,#N/A,FALSE,"Cocktail";#N/A,#N/A,FALSE,"YC Peach";#N/A,#N/A,FALSE,"Spiced Peach";#N/A,#N/A,FALSE,"Freestones";#N/A,#N/A,FALSE,"Pears";#N/A,#N/A,FALSE,"Plums";#N/A,#N/A,FALSE,"Prunes";#N/A,#N/A,FALSE,"Grapes";#N/A,#N/A,FALSE,"Cups"}</definedName>
    <definedName name="_Order.1" hidden="1">255</definedName>
    <definedName name="_Order1" hidden="1">255</definedName>
    <definedName name="_Order1_1" hidden="1">0</definedName>
    <definedName name="_Order2" hidden="1">255</definedName>
    <definedName name="_P">'[42]82-93 ACRS-MACRS'!#REF!</definedName>
    <definedName name="_P00A__Assumptions">#REF!</definedName>
    <definedName name="_P00B__Sources_and_Uses">#REF!</definedName>
    <definedName name="_P00bal">#REF!</definedName>
    <definedName name="_P00baladj">#REF!</definedName>
    <definedName name="_P00balassum">#REF!</definedName>
    <definedName name="_P00C__Capitalization">#REF!</definedName>
    <definedName name="_P00cash">#REF!</definedName>
    <definedName name="_P00D__Balance_Sheet">#REF!</definedName>
    <definedName name="_P00E__Income_Statement">#REF!</definedName>
    <definedName name="_P00F__Mulitiples">#REF!</definedName>
    <definedName name="_P00facts">#REF!</definedName>
    <definedName name="_P00feeamort">#REF!</definedName>
    <definedName name="_P00fees">#REF!</definedName>
    <definedName name="_P00G__Cash_Flow">#REF!</definedName>
    <definedName name="_P00H__Reserves">#REF!</definedName>
    <definedName name="_P00inc">#REF!</definedName>
    <definedName name="_P00incassum">#REF!</definedName>
    <definedName name="_P00irr">#REF!</definedName>
    <definedName name="_P00model">#REF!</definedName>
    <definedName name="_P00Page_1">#REF!</definedName>
    <definedName name="_P00Page_12">#REF!</definedName>
    <definedName name="_P00Page_2">#REF!</definedName>
    <definedName name="_P00Page_3">#REF!</definedName>
    <definedName name="_P00Page_4">#REF!</definedName>
    <definedName name="_P00Page_5">#REF!</definedName>
    <definedName name="_P00Page_6">#REF!</definedName>
    <definedName name="_P00page1">#REF!</definedName>
    <definedName name="_P00page2">#REF!</definedName>
    <definedName name="_P00Print_All">#REF!</definedName>
    <definedName name="_P00sources">#REF!</definedName>
    <definedName name="_P00srsubdebt">#REF!</definedName>
    <definedName name="_P00summary">#REF!</definedName>
    <definedName name="_P00Summary_Valuation">#REF!</definedName>
    <definedName name="_P00supl">#REF!</definedName>
    <definedName name="_P00tax">#REF!</definedName>
    <definedName name="_P00wholemodel">#REF!</definedName>
    <definedName name="_P04Purchase_Price_Ratios">#REF!</definedName>
    <definedName name="_P70Restaurants">#REF!</definedName>
    <definedName name="_Parse_In" hidden="1">#REF!</definedName>
    <definedName name="_Parse_Out" hidden="1">#REF!</definedName>
    <definedName name="_pb1" hidden="1">{#N/A,#N/A,TRUE,"Vectren Consolidated";#N/A,#N/A,TRUE,"Consolidated by Portfolio";#N/A,#N/A,TRUE,"Power Supply";#N/A,#N/A,TRUE,"Energy Delivery";#N/A,#N/A,TRUE,"Margins";#N/A,#N/A,TRUE,"Non-Reg Consol";#N/A,#N/A,TRUE,"Communications";#N/A,#N/A,TRUE,"Energy Services";#N/A,#N/A,TRUE,"Utility Services";#N/A,#N/A,TRUE,"Other Business";#N/A,#N/A,TRUE,"Service Alloc";#N/A,#N/A,TRUE,"Analysts";#N/A,#N/A,TRUE,"Capital";#N/A,#N/A,TRUE,"SIG Delivery";#N/A,#N/A,TRUE,"IGC Delivery";#N/A,#N/A,TRUE,"Vedo Delivery"}</definedName>
    <definedName name="_pb2" hidden="1">{#N/A,#N/A,TRUE,"Net Income Summary";#N/A,#N/A,TRUE,"Highlights";#N/A,#N/A,TRUE,"VVV BS";#N/A,#N/A,TRUE,"VUHI Consolidated";#N/A,#N/A,TRUE,"Interest Detail";#N/A,#N/A,TRUE,"Margins";#N/A,#N/A,TRUE,"Margin Recon";#N/A,#N/A,TRUE,"Margin Recon (p2)";#N/A,#N/A,TRUE,"WPM";#N/A,#N/A,TRUE,"VUHI O&amp;M YTD Recon";#N/A,#N/A,TRUE,"VUHI Projected O&amp;M Recon";#N/A,#N/A,TRUE,"Reserve Analysis";#N/A,#N/A,TRUE,"Provision Analysis";#N/A,#N/A,TRUE,"Corporate O&amp;M YTD";#N/A,#N/A,TRUE,"Corporate O&amp;M Projected";#N/A,#N/A,TRUE,"Clearings-Revised Format";#N/A,#N/A,TRUE,"03 Benefits Recon";#N/A,#N/A,TRUE,"Fleet Clearing";#N/A,#N/A,TRUE,"Stores Clearing";#N/A,#N/A,TRUE,"Capital - Actual";#N/A,#N/A,TRUE,"Capital - Projected";#N/A,#N/A,TRUE,"Enterprises (2)";#N/A,#N/A,TRUE,"Enterprises Cap Ex";#N/A,#N/A,TRUE,"Corporate &amp; Other";#N/A,#N/A,TRUE,"Analysts";#N/A,#N/A,TRUE,"Annual";#N/A,#N/A,TRUE,"Weather Calc.";#N/A,#N/A,TRUE,"YTD Consolidating";#N/A,#N/A,TRUE,"VUHI Consolidating";#N/A,#N/A,TRUE,"Projected Consolidating";#N/A,#N/A,TRUE,"VUHI BS";#N/A,#N/A,TRUE,"Unrecov Gas Costs"}</definedName>
    <definedName name="_pb3" hidden="1">{#N/A,#N/A,TRUE,"Vectren Consolidated";#N/A,#N/A,TRUE,"Consolidated by Portfolio";#N/A,#N/A,TRUE,"Power Supply";#N/A,#N/A,TRUE,"Energy Delivery";#N/A,#N/A,TRUE,"Margins";#N/A,#N/A,TRUE,"Non-Reg Consol";#N/A,#N/A,TRUE,"Communications";#N/A,#N/A,TRUE,"Energy Services";#N/A,#N/A,TRUE,"Utility Services";#N/A,#N/A,TRUE,"Other Business";#N/A,#N/A,TRUE,"Service Alloc";#N/A,#N/A,TRUE,"Analysts";#N/A,#N/A,TRUE,"Capital";#N/A,#N/A,TRUE,"SIG Delivery";#N/A,#N/A,TRUE,"IGC Delivery";#N/A,#N/A,TRUE,"Vedo Delivery"}</definedName>
    <definedName name="_PE1">#REF!</definedName>
    <definedName name="_PE2">#REF!</definedName>
    <definedName name="_PE3">#REF!</definedName>
    <definedName name="_PFY1">#REF!</definedName>
    <definedName name="_PFY2">#REF!</definedName>
    <definedName name="_PFY3">#REF!</definedName>
    <definedName name="_PFY4">#REF!</definedName>
    <definedName name="_pg1">'[13]Income Stmt wout C&amp;I'!$A$1:$P$83</definedName>
    <definedName name="_pg2">'[13]Income Stmt wout C&amp;I'!$A$133:$M$143</definedName>
    <definedName name="_PGD1">#REF!</definedName>
    <definedName name="_PGD2">#REF!</definedName>
    <definedName name="_PGD3">#REF!</definedName>
    <definedName name="_PGD4">#REF!</definedName>
    <definedName name="_PGD5">#REF!</definedName>
    <definedName name="_PGE1">#REF!</definedName>
    <definedName name="_PGE2">#REF!</definedName>
    <definedName name="_PPL1">#REF!</definedName>
    <definedName name="_PPL2">#REF!</definedName>
    <definedName name="_ppp2">F_INCOME,F_BALANCE,f_free_cash_flow,f_ratios,f_valuation</definedName>
    <definedName name="_PPR_?__AGAQ">#REF!</definedName>
    <definedName name="_pr6">#REF!</definedName>
    <definedName name="_PRCRSA148..O17">'[5]E-2'!#REF!</definedName>
    <definedName name="_PRCRSAC1..AK46">#REF!</definedName>
    <definedName name="_PRCRSO1..Y60_G">#REF!</definedName>
    <definedName name="_PRCRSQ148..AE1">'[5]E-2'!#REF!</definedName>
    <definedName name="_Q2" hidden="1">{"COREKINETICS",#N/A,FALSE,"CORE KINETICS"}</definedName>
    <definedName name="_Qallcmps">{"page 1";"page 2";"notes";"summary";"source";"analys";"covrge";"roea"}</definedName>
    <definedName name="_Qcmpsplus">{"page 1";"page 2";"summary";"notes";"source"}</definedName>
    <definedName name="_QD2">#REF!</definedName>
    <definedName name="_Qprescomps">{"page 1";"page 2";"notes";"summary"}</definedName>
    <definedName name="_Query1a">#REF!</definedName>
    <definedName name="_Query1b">#REF!</definedName>
    <definedName name="_Query2a">#REF!</definedName>
    <definedName name="_Query2b">#REF!</definedName>
    <definedName name="_QYY">'[39]Journal Entries'!#REF!</definedName>
    <definedName name="_ran1">#REF!</definedName>
    <definedName name="_RAN10">#REF!</definedName>
    <definedName name="_RAN11">#REF!</definedName>
    <definedName name="_RAN12">#REF!</definedName>
    <definedName name="_RAN13">#REF!</definedName>
    <definedName name="_RAN14">#REF!</definedName>
    <definedName name="_RAN15">#REF!</definedName>
    <definedName name="_RAN16">#REF!</definedName>
    <definedName name="_RAN17">#REF!</definedName>
    <definedName name="_RAN18">#REF!</definedName>
    <definedName name="_ran19">#REF!</definedName>
    <definedName name="_ran2">#REF!</definedName>
    <definedName name="_ran20">#REF!</definedName>
    <definedName name="_ran21">#REF!</definedName>
    <definedName name="_ran3">#REF!</definedName>
    <definedName name="_ran4">#REF!</definedName>
    <definedName name="_ran5">#REF!</definedName>
    <definedName name="_ran6">#REF!</definedName>
    <definedName name="_ran7">#REF!</definedName>
    <definedName name="_ran8">#REF!</definedName>
    <definedName name="_ran9">#REF!</definedName>
    <definedName name="_RE_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eport">{"A  Assumptions";"B  Sources and Uses";"C  Capitalization";"D  Balance Sheet";"E  Income Statement";"F  Mulitiples";"G  Cash Flow";"H  Reserves"}</definedName>
    <definedName name="_RFD1__WCS10_">#REF!</definedName>
    <definedName name="_RIGHT__UP_2_\_">#REF!</definedName>
    <definedName name="_RIGHT_1__">#REF!</definedName>
    <definedName name="_RIGHT_1__DOWN_">#REF!</definedName>
    <definedName name="_RIGHT_10__">#REF!</definedName>
    <definedName name="_RIGHT_13_">'[39]Journal Entries'!#REF!</definedName>
    <definedName name="_RIGHT_14_">#REF!</definedName>
    <definedName name="_RIGHT_2__UP_2_">#REF!</definedName>
    <definedName name="_RIGHT_6__">'[39]Journal Entries'!#REF!</definedName>
    <definedName name="_row1">[26]tbbs!$A$1:$A$5</definedName>
    <definedName name="_row1998">#REF!</definedName>
    <definedName name="_row1999">#REF!</definedName>
    <definedName name="_row2000">#REF!</definedName>
    <definedName name="_row2001">#REF!</definedName>
    <definedName name="_row2002">#REF!</definedName>
    <definedName name="_RunCase">[36]DANDE!#REF!</definedName>
    <definedName name="_S">#REF!</definedName>
    <definedName name="_S_Base">{0.1;0;0.382758620689655;0;0;0;0.258620689655172;0;0.258620689655172}</definedName>
    <definedName name="_S_new_case">{0.1;0;0.45;0;0;0;0;0;0.45}</definedName>
    <definedName name="_s1" hidden="1">{"DCF",#N/A,FALSE,"CF"}</definedName>
    <definedName name="_sal2" hidden="1">{"SALARIOS",#N/A,FALSE,"Hoja3";"SUELDOS EMPLEADOS",#N/A,FALSE,"Hoja4";"SUELDOS EJECUTIVOS",#N/A,FALSE,"Hoja5"}</definedName>
    <definedName name="_sam1">#REF!</definedName>
    <definedName name="_sap08">#REF!</definedName>
    <definedName name="_sap09">#REF!</definedName>
    <definedName name="_sap10">#REF!</definedName>
    <definedName name="_sap11">#REF!</definedName>
    <definedName name="_SCH10">'[43]Rev Def Sum'!#REF!</definedName>
    <definedName name="_sch17">#REF!</definedName>
    <definedName name="_SCH33">'[44]SCHEDULE 33 A REV.'!$A$1:$H$67</definedName>
    <definedName name="_SCH6">#N/A</definedName>
    <definedName name="_sdf2" hidden="1">{#N/A,#N/A,FALSE,"Calc";#N/A,#N/A,FALSE,"Sensitivity";#N/A,#N/A,FALSE,"LT Earn.Dil.";#N/A,#N/A,FALSE,"Dil. AVP"}</definedName>
    <definedName name="_SEP1">#REF!</definedName>
    <definedName name="_SEP2">#REF!</definedName>
    <definedName name="_SEP3">#REF!</definedName>
    <definedName name="_SEP4">#REF!</definedName>
    <definedName name="_set1">#REF!</definedName>
    <definedName name="_set2">#REF!</definedName>
    <definedName name="_set3">#REF!</definedName>
    <definedName name="_SNO1">#REF!</definedName>
    <definedName name="_SNO2">#REF!</definedName>
    <definedName name="_Sort" hidden="1">#REF!</definedName>
    <definedName name="_Sort.1" hidden="1">#REF!</definedName>
    <definedName name="_Split_Mthd">#REF!</definedName>
    <definedName name="_ss1">#REF!</definedName>
    <definedName name="_ST410">[38]STPage4!$F$102</definedName>
    <definedName name="_ST411">[38]STPage4!$H$102</definedName>
    <definedName name="_Start_Yr">#REF!</definedName>
    <definedName name="_StartYr2">#REF!</definedName>
    <definedName name="_SUM_AMOUNT1__">#REF!</definedName>
    <definedName name="_SUM_AMOUNT2__">#REF!</definedName>
    <definedName name="_SUM_FERC__">#REF!</definedName>
    <definedName name="_SUM_GAAP__">#REF!</definedName>
    <definedName name="_SUM0111">#REF!</definedName>
    <definedName name="_SUM0113">#REF!</definedName>
    <definedName name="_SUM0210">#REF!</definedName>
    <definedName name="_SUM0213">#REF!</definedName>
    <definedName name="_SUM0401">#REF!</definedName>
    <definedName name="_SUM0402">#REF!</definedName>
    <definedName name="_SUM0408">#REF!</definedName>
    <definedName name="_SUM0409">#REF!</definedName>
    <definedName name="_SUM0411">#REF!</definedName>
    <definedName name="_SUM0501">#REF!</definedName>
    <definedName name="_SUM0502">#REF!</definedName>
    <definedName name="_SUM0508">#REF!</definedName>
    <definedName name="_SUM0509">#REF!</definedName>
    <definedName name="_SUM0510">#REF!</definedName>
    <definedName name="_SUM0511">#REF!</definedName>
    <definedName name="_SUM0613">#REF!</definedName>
    <definedName name="_SUM0701">#REF!</definedName>
    <definedName name="_SUM0702">#REF!</definedName>
    <definedName name="_SUM0708">#REF!</definedName>
    <definedName name="_SUM0709">#REF!</definedName>
    <definedName name="_SUM0813">#REF!</definedName>
    <definedName name="_SUM0901">#REF!</definedName>
    <definedName name="_SUM0902">#REF!</definedName>
    <definedName name="_SUM0908">#REF!</definedName>
    <definedName name="_SUM0911">#REF!</definedName>
    <definedName name="_SUM0913">#REF!</definedName>
    <definedName name="_SUM5701">#REF!</definedName>
    <definedName name="_SUM5702">#REF!</definedName>
    <definedName name="_SUM5708">#REF!</definedName>
    <definedName name="_SUM5709">#REF!</definedName>
    <definedName name="_SUM5711">#REF!</definedName>
    <definedName name="_SUM5801">#REF!</definedName>
    <definedName name="_SUM5802">#REF!</definedName>
    <definedName name="_SUM5811">#REF!</definedName>
    <definedName name="_SUM6001">#REF!</definedName>
    <definedName name="_SUM6002">#REF!</definedName>
    <definedName name="_SUM6008">#REF!</definedName>
    <definedName name="_sum6009">#REF!</definedName>
    <definedName name="_SUM6011">#REF!</definedName>
    <definedName name="_SUM6101">#REF!</definedName>
    <definedName name="_SUM6102">#REF!</definedName>
    <definedName name="_SUM6108">#REF!</definedName>
    <definedName name="_SUM6109">#REF!</definedName>
    <definedName name="_SUM6111">#REF!</definedName>
    <definedName name="_SUM6201">#REF!</definedName>
    <definedName name="_SUM6202">#REF!</definedName>
    <definedName name="_SUM6301">#REF!</definedName>
    <definedName name="_SUM6302">#REF!</definedName>
    <definedName name="_SUM6308">#REF!</definedName>
    <definedName name="_SUM6309">#REF!</definedName>
    <definedName name="_SUM6311">#REF!</definedName>
    <definedName name="_SUM6401">#REF!</definedName>
    <definedName name="_SUM6402">#REF!</definedName>
    <definedName name="_SUM6408">#REF!</definedName>
    <definedName name="_SUM6409">#REF!</definedName>
    <definedName name="_SUM6411">#REF!</definedName>
    <definedName name="_SUM6413">#REF!</definedName>
    <definedName name="_SUM6501">#REF!</definedName>
    <definedName name="_SUM6502">#REF!</definedName>
    <definedName name="_SUM6508">#REF!</definedName>
    <definedName name="_SUM6509">#REF!</definedName>
    <definedName name="_SUM6510">#REF!</definedName>
    <definedName name="_SUM6511">#REF!</definedName>
    <definedName name="_SUM6601">#REF!</definedName>
    <definedName name="_SUM6602">#REF!</definedName>
    <definedName name="_SUM6608">#REF!</definedName>
    <definedName name="_SUM6609">#REF!</definedName>
    <definedName name="_SUM6611">#REF!</definedName>
    <definedName name="_SUM6701">#REF!</definedName>
    <definedName name="_SUM6702">#REF!</definedName>
    <definedName name="_SUM6708">#REF!</definedName>
    <definedName name="_SUM6709">#REF!</definedName>
    <definedName name="_SUM6710">#REF!</definedName>
    <definedName name="_SUM6711">#REF!</definedName>
    <definedName name="_SUM6718">#REF!</definedName>
    <definedName name="_SUM6801">#REF!</definedName>
    <definedName name="_SUM6802">#REF!</definedName>
    <definedName name="_SUM7013">#REF!</definedName>
    <definedName name="_SUM7201">#REF!</definedName>
    <definedName name="_SUM7202">#REF!</definedName>
    <definedName name="_SUM7208">#REF!</definedName>
    <definedName name="_SUM7209">#REF!</definedName>
    <definedName name="_SUM7210">#REF!</definedName>
    <definedName name="_SUM7211">#REF!</definedName>
    <definedName name="_SUM7301">#REF!</definedName>
    <definedName name="_SUM7302">#REF!</definedName>
    <definedName name="_SUM7308">#REF!</definedName>
    <definedName name="_SUM7309">#REF!</definedName>
    <definedName name="_SUM7311">#REF!</definedName>
    <definedName name="_SUM7401">#REF!</definedName>
    <definedName name="_SUM7402">#REF!</definedName>
    <definedName name="_SUM7408">#REF!</definedName>
    <definedName name="_SUM7409">#REF!</definedName>
    <definedName name="_SUM7411">#REF!</definedName>
    <definedName name="_SUM7501">#REF!</definedName>
    <definedName name="_SUM7502">#REF!</definedName>
    <definedName name="_SUM7508">#REF!</definedName>
    <definedName name="_SUM7509">#REF!</definedName>
    <definedName name="_SUM7511">#REF!</definedName>
    <definedName name="_SUM7811">#REF!</definedName>
    <definedName name="_SUM7920">#REF!</definedName>
    <definedName name="_SUM8001">#REF!</definedName>
    <definedName name="_SUM8002">#REF!</definedName>
    <definedName name="_SUM8008">#REF!</definedName>
    <definedName name="_SUM8009">#REF!</definedName>
    <definedName name="_SUM8011">#REF!</definedName>
    <definedName name="_SUM8301">#REF!</definedName>
    <definedName name="_SUM8302">#REF!</definedName>
    <definedName name="_SUM8308">#REF!</definedName>
    <definedName name="_SUM8309">#REF!</definedName>
    <definedName name="_SUM8311">#REF!</definedName>
    <definedName name="_SUM8401">#REF!</definedName>
    <definedName name="_SUM8402">#REF!</definedName>
    <definedName name="_SUM8408">#REF!</definedName>
    <definedName name="_SUM8409">#REF!</definedName>
    <definedName name="_SUM8411">#REF!</definedName>
    <definedName name="_SUM8511">#REF!</definedName>
    <definedName name="_SUM8613">#REF!</definedName>
    <definedName name="_SUM8701">#REF!</definedName>
    <definedName name="_SUM8702">#REF!</definedName>
    <definedName name="_SUM8708">#REF!</definedName>
    <definedName name="_SUM8709">#REF!</definedName>
    <definedName name="_SUM8710">#REF!</definedName>
    <definedName name="_SUM8711">#REF!</definedName>
    <definedName name="_SUM8713">#REF!</definedName>
    <definedName name="_SUM8714">#REF!</definedName>
    <definedName name="_SUM8715">#REF!</definedName>
    <definedName name="_SUM8716">#REF!</definedName>
    <definedName name="_SUM8717">#REF!</definedName>
    <definedName name="_SUM8719">#REF!</definedName>
    <definedName name="_SYN1">#REF!</definedName>
    <definedName name="_SYN2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TAC1">#REF!</definedName>
    <definedName name="_TAC2">#REF!</definedName>
    <definedName name="_tax1">#REF!</definedName>
    <definedName name="_tax2">#REF!</definedName>
    <definedName name="_tax3">#REF!</definedName>
    <definedName name="_tax4">#REF!</definedName>
    <definedName name="_TB05">#REF!</definedName>
    <definedName name="_tb2" hidden="1">OFFSET(TB,1,)</definedName>
    <definedName name="_temp" hidden="1">#REF!</definedName>
    <definedName name="_tet1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_tet12" hidden="1">{"assumptions",#N/A,FALSE,"Scenario 1";"valuation",#N/A,FALSE,"Scenario 1"}</definedName>
    <definedName name="_tet5" hidden="1">{"assumptions",#N/A,FALSE,"Scenario 1";"valuation",#N/A,FALSE,"Scenario 1"}</definedName>
    <definedName name="_TK1">#REF!</definedName>
    <definedName name="_TK2">#REF!</definedName>
    <definedName name="_TK3">#REF!</definedName>
    <definedName name="_TK4">#REF!</definedName>
    <definedName name="_TOT1">#REF!</definedName>
    <definedName name="_TOT2">#REF!</definedName>
    <definedName name="_TOT3">#REF!</definedName>
    <definedName name="_TOT4">#REF!</definedName>
    <definedName name="_TR_100">#REF!</definedName>
    <definedName name="_tr_120">#REF!</definedName>
    <definedName name="_TR_200">#REF!</definedName>
    <definedName name="_TY1994">#REF!</definedName>
    <definedName name="_UB1" hidden="1">{"'Feb 99'!$A$1:$G$30"}</definedName>
    <definedName name="_UB2" hidden="1">{"'Feb 99'!$A$1:$G$30"}</definedName>
    <definedName name="_UP_6_">#REF!</definedName>
    <definedName name="_usd1" hidden="1">{"COREKINETICS",#N/A,FALSE,"CORE KINETICS"}</definedName>
    <definedName name="_usd2" hidden="1">{"PRODUCTGROUP",#N/A,FALSE,"PRODUCT GROUP"}</definedName>
    <definedName name="_usd3" hidden="1">{"USFGROUP",#N/A,FALSE,"USF GROUP CONSOL"}</definedName>
    <definedName name="_usd4" hidden="1">{"INTLGROUP",#N/A,FALSE,"INTL GROUP"}</definedName>
    <definedName name="_v1">39673.6156365741</definedName>
    <definedName name="_w2" hidden="1">{"SourcesUses",#N/A,TRUE,"CFMODEL";"TransOverview",#N/A,TRUE,"CFMODEL"}</definedName>
    <definedName name="_wcp08">#REF!</definedName>
    <definedName name="_wcp09">#REF!</definedName>
    <definedName name="_wcp10">#REF!</definedName>
    <definedName name="_wcp11">#REF!</definedName>
    <definedName name="_WCS_?__">#REF!</definedName>
    <definedName name="_WGS4">#REF!</definedName>
    <definedName name="_WIC_">#REF!</definedName>
    <definedName name="_WIR_">#REF!</definedName>
    <definedName name="_WIT1">[45]LOGO!$E$15</definedName>
    <definedName name="_WIT6">[45]LOGO!$E$20</definedName>
    <definedName name="_wrn.Aging._.and._.Trend._.Analysis" hidden="1">{#N/A,#N/A,FALSE,"Aging Summary";#N/A,#N/A,FALSE,"Ratio Analysis";#N/A,#N/A,FALSE,"Test 120 Day Accts";#N/A,#N/A,FALSE,"Tickmarks"}</definedName>
    <definedName name="_wrn1" hidden="1">{"mgmt forecast",#N/A,FALSE,"Mgmt Forecast";"dcf table",#N/A,FALSE,"Mgmt Forecast";"sensitivity",#N/A,FALSE,"Mgmt Forecast";"table inputs",#N/A,FALSE,"Mgmt Forecast";"calculations",#N/A,FALSE,"Mgmt Forecast"}</definedName>
    <definedName name="_wrn2" hidden="1">{#N/A,#N/A,FALSE,"Calc";#N/A,#N/A,FALSE,"Sensitivity";#N/A,#N/A,FALSE,"LT Earn.Dil.";#N/A,#N/A,FALSE,"Dil. AVP"}</definedName>
    <definedName name="_wrn3" hidden="1">{#N/A,#N/A,FALSE,"Aging Summary";#N/A,#N/A,FALSE,"Ratio Analysis";#N/A,#N/A,FALSE,"Test 120 Day Accts";#N/A,#N/A,FALSE,"Tickmarks"}</definedName>
    <definedName name="_wrn4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_wrn45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_WTB">#REF!</definedName>
    <definedName name="_WTC">#REF!</definedName>
    <definedName name="_WTC_">#REF!</definedName>
    <definedName name="_WTC__BRANCH_\I">'[39]Journal Entries'!#REF!</definedName>
    <definedName name="_WTC__GOTO_A65_">#REF!</definedName>
    <definedName name="_WTC__GOTO_AA21">#REF!</definedName>
    <definedName name="_WTC__GOTO_AB16">'[39]Journal Entries'!#REF!</definedName>
    <definedName name="_WTC__GOTO_AB21">#REF!</definedName>
    <definedName name="_WTC__GOTO_AB22">#REF!</definedName>
    <definedName name="_WTC__GOTO_M111">#REF!</definedName>
    <definedName name="_WTC__GOTO_M50_">'[39]Journal Entries'!#REF!</definedName>
    <definedName name="_WTC__GOTO_MSG_">#REF!</definedName>
    <definedName name="_WTC__HOME_">'[39]Journal Entries'!#REF!</definedName>
    <definedName name="_WTC__HOME__GOT">#REF!</definedName>
    <definedName name="_WTC__PF_?__">'[39]Journal Entries'!#REF!</definedName>
    <definedName name="_WTC__PF_R">'[39]Journal Entries'!#REF!</definedName>
    <definedName name="_WTC_GOTO_AB219">#REF!</definedName>
    <definedName name="_wtf1" hidden="1">{"act_prior_YTD",#N/A,FALSE,"H";"grpact_prior_YTD",#N/A,FALSE,"I"}</definedName>
    <definedName name="_wtf2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_wtf3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_wtf4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_wtf5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_wtf6" hidden="1">{"Assets",#N/A,FALSE,"Actual"}</definedName>
    <definedName name="_wtf8" hidden="1">{"assets",#N/A,FALSE,"IFE";"liabilities",#N/A,FALSE,"IFE";"assets",#N/A,FALSE,"SER";"liabilities",#N/A,FALSE,"SER";"assets",#N/A,FALSE,"PTC";"liabilities",#N/A,FALSE,"PTC";"assets",#N/A,FALSE,"DEL";"liabilities",#N/A,FALSE,"DEL";"assets",#N/A,FALSE,"NORD";"liabilities",#N/A,FALSE,"NORD";"assets",#N/A,FALSE,"ACRX";"liabilities",#N/A,FALSE,"ACRX";"assets",#N/A,FALSE,"INV";"liabilities",#N/A,FALSE,"INV";"assets",#N/A,FALSE,"TVS";"liabilities",#N/A,FALSE,"TVS";"assets",#N/A,FALSE,"FEEL";"liabilities",#N/A,FALSE,"FEEL";"assets",#N/A,FALSE,"CORP";"liabilities",#N/A,FALSE,"CORP";"assets",#N/A,FALSE,"CONS";"liabilities",#N/A,FALSE,"CONS"}</definedName>
    <definedName name="_WWP1">#REF!</definedName>
    <definedName name="_WWP2">#REF!</definedName>
    <definedName name="_WWP3">#REF!</definedName>
    <definedName name="_WWP4">#REF!</definedName>
    <definedName name="_WWP5">#REF!</definedName>
    <definedName name="_Ycomps">{0;0;0;0;1;#N/A;0.5;0.25;0.75;0.5;2;FALSE;FALSE;FALSE;FALSE;FALSE;#N/A;1;#N/A;1;1;"";"&amp;L&amp;""Arial,Italic""&amp;8&amp;F Page &amp;P of &amp;N &amp;D &amp;T "}</definedName>
    <definedName name="_Ycomps2">{0;0;0;0;1;#N/A;0.5;0.25;0.75;0.5;2;FALSE;FALSE;FALSE;FALSE;FALSE;#N/A;1;#N/A;1;1;"";"&amp;L&amp;""Arial,Italic""&amp;8&amp;F Page &amp;P of &amp;N &amp;D &amp;T "}</definedName>
    <definedName name="_Ydealcomp">{0;0;0;0;1;#N/A;0.5;0.25;0.75;0.5;2;FALSE;FALSE;FALSE;FALSE;FALSE;#N/A;1;#N/A;1;1;"";"&amp;L&amp;""Arial,Italic""&amp;8&amp;F Page &amp;P of &amp;N &amp;D &amp;T "}</definedName>
    <definedName name="_Ydealcomp2">{0;0;0;0;1;#N/A;0.5;0.25;0.75;0.5;2;FALSE;FALSE;FALSE;FALSE;FALSE;#N/A;1;#N/A;1;1;"";"&amp;L&amp;""Arial,Italic""&amp;8&amp;F Page &amp;P of &amp;N &amp;D &amp;T "}</definedName>
    <definedName name="_YE02">#REF!</definedName>
    <definedName name="_YE03">#REF!</definedName>
    <definedName name="_YE04">#REF!</definedName>
    <definedName name="_YE05">#REF!</definedName>
    <definedName name="_YE06">#REF!</definedName>
    <definedName name="_YE07">#REF!</definedName>
    <definedName name="_YE08">#REF!</definedName>
    <definedName name="_YE09">#REF!</definedName>
    <definedName name="_YE10">#REF!</definedName>
    <definedName name="_YR_100">#REF!</definedName>
    <definedName name="_yr_120">#REF!</definedName>
    <definedName name="_YR_200">#REF!</definedName>
    <definedName name="_YR02">#REF!</definedName>
    <definedName name="_YR03">#REF!</definedName>
    <definedName name="_YR04">#REF!</definedName>
    <definedName name="_YR05">#REF!</definedName>
    <definedName name="_YR06">#REF!</definedName>
    <definedName name="_YR07">#REF!</definedName>
    <definedName name="_YR08">#REF!</definedName>
    <definedName name="_YR09">#REF!</definedName>
    <definedName name="_YR10">#REF!</definedName>
    <definedName name="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Z5.5_Discounted_Cash_Flow_2">{0;0;0;0;1;#N/A;0;0;0.3;0.3;2;FALSE;FALSE;FALSE;FALSE;FALSE;#N/A;1;#N/A;1;1;"";""}</definedName>
    <definedName name="_ZA__Assumptions">{0;0;0;0;1;1;0.25;0.25;0.25;0.25;2;FALSE;FALSE;FALSE;FALSE;FALSE;#N/A;1;#N/A;1;1;"";""}</definedName>
    <definedName name="_Zanalys">{0;0;0;0;1;1;0.65;0.65;0.75;0.75;2;FALSE;FALSE;FALSE;FALSE;FALSE;#N/A;1;#N/A;1;1;"";""}</definedName>
    <definedName name="_ZAssumptions_1">{0;0;0;0;1;1;0.25;0.25;0.25;0.25;2;FALSE;FALSE;FALSE;FALSE;FALSE;#N/A;1;#N/A;1;1;"";""}</definedName>
    <definedName name="_ZB__Sources_and_Uses">{0;0;0;0;1;1;0.25;0.25;0.25;0.25;2;FALSE;FALSE;FALSE;FALSE;FALSE;#N/A;1;#N/A;1;1;"";""}</definedName>
    <definedName name="_Zbaladj">{0;0;0;0;1;1;0;0;0;0;2;FALSE;FALSE;FALSE;FALSE;FALSE;#N/A;1;#N/A;1;1;"";""}</definedName>
    <definedName name="_Zbalancesheet">{0;0;0;0;1;1;0.25;0.25;0.25;0.25;2;TRUE;FALSE;FALSE;FALSE;FALSE;#N/A;1;#N/A;1;1;"";""}</definedName>
    <definedName name="_ZBreak_Even_Earnings">{0;0;0;0;5;1;0.5;0.5;1;0.5;2;TRUE;FALSE;FALSE;FALSE;FALSE;#N/A;1;#N/A;1;1;"&amp;L&amp;7 16B\PS3:GROUPS\PUB_UTIL\ALLEN\FPL\&amp;F -- &amp;D, &amp;T -- Page &amp;P of &amp;N
&amp;R&amp;8&amp;BLEHMAN BROTHERS";""}</definedName>
    <definedName name="_Zbs_model">{0;0;0;0;1;#N/A;0.5;0.5;0.5;0.5;2;FALSE;FALSE;FALSE;FALSE;FALSE;#N/A;1;#N/A;1;1;"";""}</definedName>
    <definedName name="_ZC__Capitalization">{0;0;0;0;1;1;0.25;0.25;0.25;0.25;2;FALSE;FALSE;FALSE;FALSE;FALSE;#N/A;1;#N/A;1;1;"";""}</definedName>
    <definedName name="_Zcomp">{0;0;0;0;1;#N/A;0.31;0.52;0.44;0.17;2;FALSE;FALSE;FALSE;FALSE;TRUE;#N/A;1;80;#N/A;#N/A;"";""}</definedName>
    <definedName name="_Zcomp1">{0;0;0;0;1;#N/A;0.31;0.16;0.74;0.2;2;FALSE;FALSE;FALSE;FALSE;TRUE;#N/A;1;61;#N/A;#N/A;"";""}</definedName>
    <definedName name="_Zcomps">{0;0;0;0;1;#N/A;0.5;0.25;0.75;0.5;2;FALSE;FALSE;FALSE;FALSE;FALSE;#N/A;1;#N/A;1;1;"";"&amp;L&amp;""Arial,Italic""&amp;8&amp;F Page &amp;P of &amp;N &amp;D &amp;T "}</definedName>
    <definedName name="_Zcomps1">{0;0;0;0;5;#N/A;0.31;0.16;0.74;0.2;2;FALSE;FALSE;FALSE;FALSE;TRUE;#N/A;1;#N/A;1;1;"";""}</definedName>
    <definedName name="_Zcomps2">{0;0;0;0;1;#N/A;0.5;0.25;0.75;0.5;2;FALSE;FALSE;FALSE;FALSE;FALSE;#N/A;1;#N/A;1;1;"";"&amp;L&amp;""Arial,Italic""&amp;8&amp;F Page &amp;P of &amp;N &amp;D &amp;T "}</definedName>
    <definedName name="_Zcovrge">{0;0;0;0;1;1;0.9;0.9;1;1;2;FALSE;FALSE;FALSE;FALSE;FALSE;#N/A;1;#N/A;1;1;"";""}</definedName>
    <definedName name="_ZD__Balance_Sheet">{0;0;0;0;1;1;0.25;0.25;0.25;0.25;2;FALSE;FALSE;FALSE;FALSE;FALSE;#N/A;1;#N/A;1;1;"";""}</definedName>
    <definedName name="_Zdealcomp">{0;0;0;0;1;#N/A;0.5;0.25;0.75;0.5;2;FALSE;FALSE;FALSE;FALSE;FALSE;#N/A;1;#N/A;1;1;"";"&amp;L&amp;""Arial,Italic""&amp;8&amp;F Page &amp;P of &amp;N &amp;D &amp;T "}</definedName>
    <definedName name="_Zdealcomp2">{0;0;0;0;1;#N/A;0.5;0.25;0.75;0.5;2;FALSE;FALSE;FALSE;FALSE;FALSE;#N/A;1;#N/A;1;1;"";"&amp;L&amp;""Arial,Italic""&amp;8&amp;F Page &amp;P of &amp;N &amp;D &amp;T "}</definedName>
    <definedName name="_Zdeals">{0;0;0;0;1;#N/A;0.5;0.25;0.75;0.5;2;FALSE;FALSE;FALSE;FALSE;FALSE;#N/A;1;#N/A;1;1;"";"&amp;L&amp;""Arial,Italic""&amp;8&amp;F Page &amp;P of &amp;N &amp;D &amp;T "}</definedName>
    <definedName name="_Zdeals2">{0;0;0;0;1;#N/A;0.5;0.25;0.75;0.5;2;FALSE;FALSE;FALSE;FALSE;FALSE;#N/A;1;#N/A;1;1;"";"&amp;L&amp;""Arial,Italic""&amp;8&amp;F Page &amp;P of &amp;N &amp;D &amp;T "}</definedName>
    <definedName name="_ZDilution">{0;0;0;0;5;1;0.5;0.5;1;0.5;2;TRUE;FALSE;FALSE;FALSE;FALSE;#N/A;1;#N/A;1;1;"&amp;L&amp;7 16B\PS3:GROUPS\PUB_UTIL\ALLEN\FPL\&amp;F -- &amp;D, &amp;T -- Page &amp;P of &amp;N
&amp;R&amp;8&amp;BLEHMAN BROTHERS";""}</definedName>
    <definedName name="_ZE__Income_Statement">{0;0;0;0;1;1;0.25;0.25;0.25;0.25;2;FALSE;FALSE;FALSE;FALSE;FALSE;#N/A;1;#N/A;1;1;"";""}</definedName>
    <definedName name="_ZEITF">{0;0;0;0;1;#N/A;0.75;0.5;0.75;0.75;1;FALSE;FALSE;FALSE;FALSE;FALSE;#N/A;1;#N/A;1;1;"";""}</definedName>
    <definedName name="_ZEITF_bs">{0;0;0;0;1;#N/A;0.5;0.5;0.5;0.5;2;FALSE;FALSE;FALSE;FALSE;FALSE;#N/A;1;#N/A;1;1;"";""}</definedName>
    <definedName name="_ZEITF_det">{0;0;0;0;1;#N/A;0.75;0.5;0.75;0.75;1;FALSE;FALSE;FALSE;FALSE;FALSE;#N/A;1;#N/A;1;1;"";""}</definedName>
    <definedName name="_ZF__Mulitiples">{0;0;0;0;1;1;0.25;0.25;0.25;0.25;2;FALSE;FALSE;FALSE;FALSE;FALSE;#N/A;1;#N/A;1;1;"";""}</definedName>
    <definedName name="_Zfirst">{0;0;0;0;1;#N/A;0.5;0.5;0.25;0.25;2;FALSE;FALSE;FALSE;FALSE;FALSE;#N/A;1;#N/A;2;2;"";""}</definedName>
    <definedName name="_ZFood">{0;0;0;0;1;1;0.21;0.21;0.37;0.2;2;FALSE;FALSE;FALSE;FALSE;FALSE;#N/A;2;#N/A;1;1;"&amp;L&amp;12LEHMAN BROTHERS
&amp;10&amp;D
p. &amp;P";""}</definedName>
    <definedName name="_ZFootnotes">{0;0;0;0;1;1;0.25;0.5;1;1;2;FALSE;FALSE;FALSE;FALSE;FALSE;#N/A;2;#N/A;1;1;"";""}</definedName>
    <definedName name="_ZG__Cash_Flow">{0;0;0;0;1;1;0.25;0.25;0.25;0.25;2;FALSE;FALSE;FALSE;FALSE;FALSE;#N/A;1;#N/A;1;1;"";""}</definedName>
    <definedName name="_ZH__Reserves">{0;0;0;0;1;1;0.25;0.25;0.25;0.25;2;FALSE;FALSE;FALSE;FALSE;FALSE;#N/A;1;#N/A;1;1;"";""}</definedName>
    <definedName name="_ZHowmet_LTM">{0;0;0;0;5;#N/A;0.39;0.4;0.44;0.17;2;FALSE;FALSE;FALSE;FALSE;TRUE;#N/A;1;#N/A;1;1;"";""}</definedName>
    <definedName name="_ZHowmet_LTM2">{0;0;0;0;1;#N/A;0.39;0.4;0.44;0.17;1;FALSE;FALSE;FALSE;FALSE;TRUE;#N/A;1;100;#N/A;#N/A;"";""}</definedName>
    <definedName name="_Zincome">{0;0;0;0;1;1;0.25;0.25;0.25;0.25;2;TRUE;FALSE;FALSE;FALSE;FALSE;#N/A;1;#N/A;1;1;"";""}</definedName>
    <definedName name="_ZIncome_Statement">{0;0;0;0;1;1;0.25;0.25;0.25;0.25;2;FALSE;FALSE;FALSE;FALSE;FALSE;#N/A;1;#N/A;1;1;"";""}</definedName>
    <definedName name="_ZIPOmodel">{0;0;0;0;1;#N/A;0.35;0;0.5;0;2;FALSE;FALSE;FALSE;FALSE;FALSE;#N/A;1;95;#N/A;#N/A;"";""}</definedName>
    <definedName name="_Zismodel">{0;0;0;0;1;#N/A;0.5;0.5;0.5;0.5;1;FALSE;FALSE;FALSE;FALSE;FALSE;#N/A;1;75;#N/A;#N/A;"";""}</definedName>
    <definedName name="_ZISsumm">{0;0;0;0;1;#N/A;0.5;0.5;0.5;0.5;2;FALSE;FALSE;FALSE;FALSE;FALSE;#N/A;1;#N/A;1;1;"";""}</definedName>
    <definedName name="_ZLatest_BS">{0;0;0;0;1;1;0.75;0.21;0.37;0.2;2;FALSE;FALSE;FALSE;FALSE;FALSE;#N/A;2;#N/A;1;1;"";""}</definedName>
    <definedName name="_ZLatest_Fiscal_Year">{0;0;0;0;1;1;0;0;1;0;2;TRUE;FALSE;FALSE;FALSE;FALSE;#N/A;1;#N/A;1;1;"&amp;L 16B\PS3:GROUPS\PUB_UTIL\ALLEN\FPL\&amp;F -- &amp;D, &amp;T -- Page &amp;P of &amp;N
&amp;R&amp;8&amp;BLEHMAN BROTHERS";""}</definedName>
    <definedName name="_ZLatest_FY_IS">{0;0;0;0;1;1;0.75;0.21;0.37;0.2;2;FALSE;FALSE;FALSE;FALSE;FALSE;#N/A;2;#N/A;1;1;"";""}</definedName>
    <definedName name="_ZLatest_Qtr_IS">{0;0;0;0;1;1;0.75;0.21;0.37;0.2;2;FALSE;FALSE;FALSE;FALSE;FALSE;#N/A;2;#N/A;1;1;"";""}</definedName>
    <definedName name="_ZMerger_Analysis_Page_1">{0;0;0;0;5;1;0.5;0.5;1;0.5;2;TRUE;FALSE;FALSE;FALSE;FALSE;#N/A;1;#N/A;1;1;"&amp;L&amp;7 16B\PS3:GROUPS\PUB_UTIL\ALLEN\FPL\&amp;F -- &amp;D, &amp;T -- Page &amp;P of &amp;N
&amp;R&amp;8&amp;BLEHMAN BROTHERS";""}</definedName>
    <definedName name="_ZMerger_Analysis_Page_2">{0;0;0;0;5;1;0.5;0.5;1;0.5;2;TRUE;FALSE;FALSE;FALSE;FALSE;#N/A;1;#N/A;1;1;"&amp;L&amp;7 16B\PS3:GROUPS\PUB_UTIL\ALLEN\FPL\&amp;F -- &amp;D, &amp;T -- Page &amp;P of &amp;N
&amp;R&amp;8&amp;BLEHMAN BROTHERS";""}</definedName>
    <definedName name="_Zmodel">{0;0;0;0;1;1;0.25;0.25;0.75;0.25;2;FALSE;FALSE;FALSE;FALSE;FALSE;#N/A;1;75;#N/A;#N/A;"";""}</definedName>
    <definedName name="_ZMost_Recent_10Q">{0;0;0;0;1;1;0;0;1;0;2;TRUE;FALSE;FALSE;FALSE;FALSE;#N/A;1;#N/A;1;1;"&amp;L 16B\PS3:GROUPS\PUB_UTIL\ALLEN\FPL\&amp;F -- &amp;D, &amp;T -- Page &amp;P of &amp;N
&amp;R&amp;8&amp;BLEHMAN BROTHERS";""}</definedName>
    <definedName name="_ZMultiples_and_LTM_Figures">{0;0;0;0;5;1;0.21;0.21;0.37;0.49;2;FALSE;FALSE;FALSE;FALSE;FALSE;#N/A;2;70;#N/A;#N/A;"&amp;L&amp;12LEHMAN BROTHERS
&amp;10&amp;D
p. &amp;P";""}</definedName>
    <definedName name="_ZMultiples_LTM_figures">{0;0;0;0;5;1;0.53;0.2;0.28;0.17;2;FALSE;FALSE;FALSE;FALSE;FALSE;#N/A;1;64;#N/A;#N/A;"&amp;L&amp;""Kennerly""&amp;10LEHMAN BROTHERS";""}</definedName>
    <definedName name="_Znotes">{0;0;0;0;1;1;0.9;0.9;1;1;2;FALSE;FALSE;FALSE;FALSE;FALSE;#N/A;1;#N/A;1;1;"";""}</definedName>
    <definedName name="_ZOverview_Bottom">{0;0;0;0;5;1;0.2;0.2;0.35;0.35;2;TRUE;TRUE;FALSE;FALSE;FALSE;#N/A;1;#N/A;1;1;"&amp;L&amp;11LEHMAN BROTHERS";""}</definedName>
    <definedName name="_ZOverview_Top">{0;0;0;0;5;1;0.2;0.2;0.35;0.35;2;TRUE;TRUE;FALSE;FALSE;FALSE;#N/A;1;#N/A;1;1;"&amp;L&amp;11LEHMAN BROTHERS";""}</definedName>
    <definedName name="_Zp1">{0;0;0;0;1;1;0.25;0.25;0.25;0.25;2;TRUE;FALSE;FALSE;FALSE;FALSE;#N/A;1;#N/A;1;1;"";""}</definedName>
    <definedName name="_Zp2">{0;0;0;0;1;1;0.25;0.25;0.25;0.25;2;TRUE;FALSE;FALSE;FALSE;FALSE;#N/A;1;#N/A;1;1;"";""}</definedName>
    <definedName name="_Zp3">{0;0;0;0;1;1;0.25;0.25;0.25;0.25;2;TRUE;FALSE;FALSE;FALSE;FALSE;#N/A;1;#N/A;1;1;"";""}</definedName>
    <definedName name="_ZPage_1">{0;0;0;0;5;1;0.21;0.21;0.37;0.2;2;FALSE;FALSE;FALSE;FALSE;FALSE;#N/A;2;#N/A;1;1;"&amp;L&amp;12LEHMAN BROTHERS
&amp;10&amp;D
p. &amp;P";""}</definedName>
    <definedName name="_ZPage_1_Bottom">{0;0;0;0;5;1;0.2;0.2;0.35;0.35;2;TRUE;TRUE;FALSE;FALSE;FALSE;#N/A;1;#N/A;1;1;"&amp;L&amp;""Kennerly""&amp;10LEHMAN BROTHERS";""}</definedName>
    <definedName name="_Zpage_1_Top">{0;0;0;0;5;1;0.35;0.35;0.35;0.35;2;FALSE;TRUE;FALSE;FALSE;FALSE;#N/A;1;61;#N/A;#N/A;"&amp;LLEHMAN BROTHERS";""}</definedName>
    <definedName name="_ZPage_12">{0;0;0;0;5;1;0.21;0.21;0.37;0.2;2;FALSE;FALSE;FALSE;FALSE;FALSE;#N/A;2;#N/A;1;1;"&amp;L&amp;12LEHMAN BROTHERS
&amp;10&amp;D
p. &amp;P";""}</definedName>
    <definedName name="_ZPage_1Top">{0;0;0;0;5;1;0.2;0.2;0.35;0.35;2;TRUE;TRUE;FALSE;FALSE;FALSE;#N/A;1;#N/A;1;1;"&amp;L&amp;""Kennerly""&amp;10LEHMAN BROTHERS";""}</definedName>
    <definedName name="_ZPage_2">{0;0;0;0;5;1;0.21;0.21;0.37;0.2;2;FALSE;FALSE;FALSE;FALSE;FALSE;#N/A;2;#N/A;1;1;"&amp;L&amp;12LEHMAN BROTHERS
&amp;10&amp;D
p. &amp;P";""}</definedName>
    <definedName name="_ZPage_2_Botom">{0;0;0;0;5;1;0.2;0.2;0.35;0.35;2;TRUE;TRUE;FALSE;FALSE;FALSE;#N/A;1;#N/A;1;1;"&amp;L&amp;""Kennerly""&amp;10LEHMAN BROTHERS";""}</definedName>
    <definedName name="_Zpage_2_bottom">{0;0;0;0;5;1;0.35;0.35;0.35;0.35;2;TRUE;TRUE;FALSE;FALSE;FALSE;#N/A;1;68;#N/A;#N/A;"&amp;LLEHMAN BROTHERS";""}</definedName>
    <definedName name="_ZPage_2_Top">{0;0;0;0;5;1;0.2;0.2;0.35;0.35;2;TRUE;TRUE;FALSE;FALSE;FALSE;#N/A;1;#N/A;1;1;"&amp;L&amp;""Kennerly""&amp;10LEHMAN BROTHERS";""}</definedName>
    <definedName name="_ZPage_3">{0;0;0;0;5;1;0.21;0.21;0.37;0.2;2;FALSE;FALSE;FALSE;FALSE;FALSE;#N/A;2;#N/A;1;1;"&amp;L&amp;12LEHMAN BROTHERS
&amp;10&amp;D
p. &amp;P";""}</definedName>
    <definedName name="_ZPage_4">{0;0;0;0;5;1;0.21;0.21;0.37;0.2;2;FALSE;FALSE;FALSE;FALSE;FALSE;#N/A;2;#N/A;1;1;"&amp;L&amp;12LEHMAN BROTHERS
&amp;10&amp;D
p. &amp;P";""}</definedName>
    <definedName name="_ZPage_5">{0;0;0;0;5;1;0.21;0.21;0.37;0.2;2;FALSE;FALSE;FALSE;FALSE;FALSE;#N/A;2;#N/A;1;1;"&amp;L&amp;12LEHMAN BROTHERS
&amp;10&amp;D
p. &amp;P";""}</definedName>
    <definedName name="_ZPage_6">{0;0;0;0;5;1;0.21;0.21;0.37;0.2;2;FALSE;FALSE;FALSE;FALSE;FALSE;#N/A;2;#N/A;1;1;"&amp;L&amp;12LEHMAN BROTHERS
&amp;10&amp;D
p. &amp;P";""}</definedName>
    <definedName name="_ZPAGE_7">{0;0;0;0;1;1;0.75;0.67;1;1;2;FALSE;FALSE;FALSE;FALSE;FALSE;#N/A;1;#N/A;1;1;"";""}</definedName>
    <definedName name="_ZPAGE_8">{0;0;0;0;1;1;0.75;0.67;1;1;2;FALSE;FALSE;FALSE;FALSE;FALSE;#N/A;1;#N/A;1;1;"";""}</definedName>
    <definedName name="_Zpage1">{0;0;0;0;1;#N/A;0.1;0.1;0.5;0.5;2;TRUE;FALSE;FALSE;FALSE;FALSE;#N/A;1;#N/A;1;1;"";""}</definedName>
    <definedName name="_ZPage10">{0;0;0;0;1;#N/A;0.25;0.25;0.5;0.5;2;TRUE;FALSE;FALSE;FALSE;FALSE;#N/A;1;87;#N/A;#N/A;"";"LBO_MGMT.xls"}</definedName>
    <definedName name="_ZPage11">{0;0;0;0;1;#N/A;0.25;0.25;0.5;0.5;2;TRUE;FALSE;FALSE;FALSE;FALSE;#N/A;1;87;#N/A;#N/A;"";"LBO_MGMT.xls"}</definedName>
    <definedName name="_ZPage12">{0;0;0;0;1;#N/A;0.25;0.25;0.5;0.5;2;TRUE;FALSE;FALSE;FALSE;FALSE;#N/A;1;87;#N/A;#N/A;"";"LBO_MGMT.xls"}</definedName>
    <definedName name="_ZPage13">{0;0;0;0;1;#N/A;0.25;0.25;0.5;0.5;2;TRUE;FALSE;FALSE;FALSE;FALSE;#N/A;1;87;#N/A;#N/A;"";"LBO_MGMT.xls"}</definedName>
    <definedName name="_ZPage14">{0;0;0;0;1;#N/A;0.25;0.25;0.5;0.5;2;TRUE;FALSE;FALSE;FALSE;FALSE;#N/A;1;87;#N/A;#N/A;"";"LBO_MGMT.xls"}</definedName>
    <definedName name="_ZPage15">{0;0;0;0;1;#N/A;0.25;0.25;0.5;0.5;2;TRUE;FALSE;FALSE;FALSE;FALSE;#N/A;1;87;#N/A;#N/A;"";"LBO_MGMT.xls"}</definedName>
    <definedName name="_ZPage16">{0;0;0;0;1;#N/A;0.25;0.25;0.5;0.5;2;TRUE;FALSE;FALSE;FALSE;FALSE;#N/A;1;87;#N/A;#N/A;"";"LBO_MGMT.xls"}</definedName>
    <definedName name="_ZPage17">{0;0;0;0;1;#N/A;0.25;0.25;0.5;0.5;2;TRUE;FALSE;FALSE;FALSE;FALSE;#N/A;1;87;#N/A;#N/A;"";"LBO_MGMT.xls"}</definedName>
    <definedName name="_Zpage2">{0;0;0;0;1;#N/A;0.1;0.1;0.5;0.5;2;TRUE;FALSE;FALSE;FALSE;FALSE;#N/A;1;#N/A;1;1;"";""}</definedName>
    <definedName name="_ZPage3">{0;0;0;0;1;#N/A;0.25;0.25;0.5;0.5;2;TRUE;FALSE;FALSE;FALSE;FALSE;#N/A;1;87;#N/A;#N/A;"";"LBO_MGMT.xls"}</definedName>
    <definedName name="_ZPage4">{0;0;0;0;1;#N/A;0.25;0.25;0.5;0.5;2;TRUE;FALSE;FALSE;FALSE;FALSE;#N/A;1;87;#N/A;#N/A;"";"LBO_MGMT.xls"}</definedName>
    <definedName name="_ZPage5">{0;0;0;0;1;#N/A;0.25;0.25;0.5;0.5;2;TRUE;FALSE;FALSE;FALSE;FALSE;#N/A;1;87;#N/A;#N/A;"";"LBO_MGMT.xls"}</definedName>
    <definedName name="_ZPage6">{0;0;0;0;1;#N/A;0.25;0.25;0.5;0.5;2;TRUE;FALSE;FALSE;FALSE;FALSE;#N/A;1;87;#N/A;#N/A;"";"LBO_MGMT.xls"}</definedName>
    <definedName name="_ZPage7">{0;0;0;0;1;#N/A;0.25;0.25;0.5;0.5;2;TRUE;FALSE;FALSE;FALSE;FALSE;#N/A;1;87;#N/A;#N/A;"";"LBO_MGMT.xls"}</definedName>
    <definedName name="_ZPage8">{0;0;0;0;1;#N/A;0.25;0.25;0.5;0.5;2;TRUE;FALSE;FALSE;FALSE;FALSE;#N/A;1;87;#N/A;#N/A;"";"LBO_MGMT.xls"}</definedName>
    <definedName name="_ZPage9">{0;0;0;0;1;#N/A;0.25;0.25;0.5;0.5;2;TRUE;FALSE;FALSE;FALSE;FALSE;#N/A;1;87;#N/A;#N/A;"";"LBO_MGMT.xls"}</definedName>
    <definedName name="_ZPrev_Qtr_IS">{0;0;0;0;1;1;0.75;0.21;0.37;0.2;2;FALSE;FALSE;FALSE;FALSE;FALSE;#N/A;2;#N/A;1;1;"";""}</definedName>
    <definedName name="_ZPrevious_Year_10Q">{0;0;0;0;1;1;0;0;1;0;2;TRUE;FALSE;FALSE;FALSE;FALSE;#N/A;1;#N/A;1;1;"&amp;L 16B\PS3:GROUPS\PUB_UTIL\ALLEN\FPL\&amp;F -- &amp;D, &amp;T -- Page &amp;P of &amp;N
&amp;R&amp;8&amp;BLEHMAN BROTHERS";""}</definedName>
    <definedName name="_Zprint_all">{0;0;0;0;1;#N/A;0;0;0.3;0.3;2;FALSE;FALSE;FALSE;FALSE;FALSE;#N/A;1;96;#N/A;#N/A;"";""}</definedName>
    <definedName name="_Zprint_area">{0;0;0;0;1;#N/A;0;0;0.3;0.3;2;FALSE;FALSE;FALSE;FALSE;FALSE;#N/A;1;100;#N/A;#N/A;"";""}</definedName>
    <definedName name="_Zprint1">{0;0;0;0;1;#N/A;0;0;0;0;2;TRUE;TRUE;FALSE;FALSE;FALSE;#N/A;1;66;#N/A;#N/A;"";""}</definedName>
    <definedName name="_Zprint2">{0;0;0;0;1;#N/A;0;0;0;0;2;TRUE;TRUE;FALSE;FALSE;FALSE;#N/A;1;66;#N/A;#N/A;"";""}</definedName>
    <definedName name="_Zprint3">{0;0;0;0;1;#N/A;0;0;0;0;2;TRUE;TRUE;FALSE;FALSE;FALSE;#N/A;1;66;#N/A;#N/A;"";""}</definedName>
    <definedName name="_ZPro_Forma_Break_Even">{0;0;0;0;1;1;0.5;0.5;1;0.5;2;TRUE;FALSE;FALSE;FALSE;FALSE;#N/A;1;#N/A;1;1;"&amp;L&amp;7 16B\PS3:GROUPS\PUB_UTIL\ALLEN\FPL\&amp;F -- &amp;D, &amp;T -- Page &amp;P of &amp;N
&amp;R&amp;8&amp;BLEHMAN BROTHERS";""}</definedName>
    <definedName name="_ZPro_Forma_Capitalization">{0;0;0;0;1;1;0.25;0.25;0.25;0.25;2;FALSE;FALSE;FALSE;FALSE;FALSE;#N/A;1;#N/A;1;1;"";""}</definedName>
    <definedName name="_ZPro_Forma_Effects">{0;0;0;0;1;1;0.5;0.5;1;0.5;2;TRUE;FALSE;FALSE;FALSE;FALSE;#N/A;1;#N/A;1;1;"&amp;L&amp;7 16B\PS3:GROUPS\PUB_UTIL\ALLEN\FPL\&amp;F -- &amp;D, &amp;T -- Page &amp;P of &amp;N
&amp;R&amp;8&amp;BLEHMAN BROTHERS";""}</definedName>
    <definedName name="_ZRestaurants">{0;0;0;0;5;#N/A;0.21;0.21;0.37;0.2;2;TRUE;FALSE;FALSE;FALSE;FALSE;#N/A;2;65;#N/A;#N/A;"&amp;L&amp;12LEHMAN BROTHERS
&amp;10&amp;D
p. &amp;P";""}</definedName>
    <definedName name="_Zroea">{0;0;0;0;1;1;0.9;0.9;1;1;2;FALSE;FALSE;FALSE;FALSE;FALSE;#N/A;1;#N/A;1;1;"";""}</definedName>
    <definedName name="_Zsecond">{0;0;0;0;1;#N/A;0.5;0.5;0.25;0.25;2;FALSE;FALSE;FALSE;FALSE;FALSE;#N/A;1;#N/A;2;2;"";""}</definedName>
    <definedName name="_Zseg">{0;0;0;0;1;#N/A;0.5;0.5;0.6;0.3;2;FALSE;FALSE;FALSE;FALSE;FALSE;#N/A;1;90;#N/A;#N/A;"&amp;L&amp;7 RAMIBD04\GROUPS\M&amp;A\PAHWA\ATC\VALUATION\ATC_REV.XLS -- &amp;D, &amp;T -- Page &amp;P of &amp;N
&amp;7";"&amp;C&amp;9Page &amp;P"}</definedName>
    <definedName name="_ZShare_Price">{0;0;0;0;1;1;0.75;0.21;0.37;0.2;2;FALSE;FALSE;FALSE;FALSE;FALSE;#N/A;2;#N/A;1;1;"";""}</definedName>
    <definedName name="_Zsource">{0;0;0;0;5;1;0.4;0.4;0.75;0.75;2;FALSE;FALSE;FALSE;FALSE;FALSE;#N/A;1;#N/A;1;1;"";""}</definedName>
    <definedName name="_Zsource2">{0;0;0;0;1;1;0.9;0.9;1;1;2;FALSE;FALSE;FALSE;FALSE;FALSE;#N/A;1;#N/A;1;1;"";""}</definedName>
    <definedName name="_ZSources_and_Uses">{0;0;0;0;1;1;0.25;0.25;0.25;0.25;2;FALSE;FALSE;FALSE;FALSE;FALSE;#N/A;1;#N/A;1;1;"";""}</definedName>
    <definedName name="_Zsummary">{0;0;0;0;1;1;0.85;0.87;0.5;0.5;1;FALSE;FALSE;FALSE;FALSE;FALSE;#N/A;1;100;#N/A;#N/A;"";""}</definedName>
    <definedName name="_ZSummary_Page">{0;0;0;0;5;1;0;0;0.5;0;2;TRUE;FALSE;FALSE;FALSE;FALSE;#N/A;1;#N/A;1;1;"&amp;L 16B\PS3:GROUPS\PUB_UTIL\ALLEN\FPL\&amp;F -- &amp;D, &amp;T -- Page &amp;P of &amp;N
&amp;R&amp;8&amp;BLEHMAN BROTHERS";""}</definedName>
    <definedName name="_Zsynergy">{0;0;0;0;1;#N/A;0.5;0.5;0.5;0.5;2;FALSE;FALSE;FALSE;FALSE;FALSE;#N/A;1;#N/A;1;1;"";""}</definedName>
    <definedName name="_ZTexas_DCF">{0;0;0;0;1;#N/A;0.2;0.2;0.5;0.5;2;FALSE;FALSE;FALSE;FALSE;FALSE;#N/A;1;77;#N/A;#N/A;"";""}</definedName>
    <definedName name="_ZTexas_IS">{0;0;0;0;1;#N/A;0.75;0.75;0.75;0.75;2;FALSE;FALSE;FALSE;FALSE;FALSE;#N/A;1;#N/A;1;1;"";""}</definedName>
    <definedName name="_Zthird">{0;0;0;0;1;#N/A;0.5;0.5;0.25;0.25;2;FALSE;FALSE;FALSE;FALSE;FALSE;#N/A;1;#N/A;2;2;"";""}</definedName>
    <definedName name="_Zwhole_model">{0;0;0;0;1;1;0.25;0;0.75;0.5;2;FALSE;FALSE;FALSE;FALSE;FALSE;#N/A;1;77;#N/A;#N/A;"";""}</definedName>
    <definedName name="_Zwholemodel">{0;0;0;0;1;1;0.25;0;0.75;0.5;2;FALSE;FALSE;FALSE;FALSE;FALSE;#N/A;1;77;#N/A;#N/A;"";""}</definedName>
    <definedName name="_zz5">#REF!</definedName>
    <definedName name="a" hidden="1">{"'Server Configuration'!$A$1:$DB$281"}</definedName>
    <definedName name="a_1" hidden="1">{"'Server Configuration'!$A$1:$DB$281"}</definedName>
    <definedName name="A_R_143_REV_WKS">'[46]Sh 3b - ARsumm'!#REF!</definedName>
    <definedName name="A_R_CAPCOMP">#REF!</definedName>
    <definedName name="A_R_DAILY">#REF!</definedName>
    <definedName name="A_R_DAILY_2">#REF!</definedName>
    <definedName name="A_R_DAILYSUPPOR">#REF!</definedName>
    <definedName name="A_R_SUMMARY">#REF!</definedName>
    <definedName name="A_R_WKSHT1">#REF!</definedName>
    <definedName name="A_R_WKST2">#REF!</definedName>
    <definedName name="a_z_error_10">#REF!,#REF!,#REF!,#REF!</definedName>
    <definedName name="a_z_error_11">#REF!,#REF!,#REF!,#REF!,#REF!,#REF!</definedName>
    <definedName name="a_z_error_13">#REF!,#REF!,#REF!,#REF!,#REF!,#REF!,#REF!,#REF!,#REF!,#REF!,#REF!</definedName>
    <definedName name="a_z_error_14">#REF!,#REF!,#REF!,#REF!,#REF!,#REF!,#REF!,#REF!,#REF!,#REF!,#REF!,#REF!,#REF!,#REF!,#REF!</definedName>
    <definedName name="a_z_error_8">#REF!,#REF!,#REF!,#REF!</definedName>
    <definedName name="a_z_error_9">#REF!,#REF!,#REF!</definedName>
    <definedName name="A1_">#REF!</definedName>
    <definedName name="A2_">#REF!</definedName>
    <definedName name="A3_">#REF!</definedName>
    <definedName name="A3_AL" hidden="1">{"'Feb 99'!$A$1:$G$30"}</definedName>
    <definedName name="A4_">#REF!</definedName>
    <definedName name="A5_">#REF!</definedName>
    <definedName name="a5874.">#REF!</definedName>
    <definedName name="A5fml" hidden="1">INDIRECT("'A5'!$3:$3")</definedName>
    <definedName name="A6_">#REF!</definedName>
    <definedName name="A7_">#REF!</definedName>
    <definedName name="AA">'[47]2000FASB'!#REF!</definedName>
    <definedName name="aaa" hidden="1">{"Income Statement",#N/A,FALSE,"CFMODEL";"Balance Sheet",#N/A,FALSE,"CFMODEL"}</definedName>
    <definedName name="AAA_DOCTOPS" hidden="1">"AAA_SET"</definedName>
    <definedName name="AAA_dtemplate" hidden="1">"OFF"</definedName>
    <definedName name="AAA_duser" hidden="1">"OFF"</definedName>
    <definedName name="AAA_Options" hidden="1">"NYN"</definedName>
    <definedName name="AAA_u999998" hidden="1">"nlfoote@970721231427"</definedName>
    <definedName name="AAA_u999999" hidden="1">"jmalinchak@970313143838"</definedName>
    <definedName name="aaaa" hidden="1">{"orixcsc",#N/A,FALSE,"ORIX CSC";"orixcsc2",#N/A,FALSE,"ORIX CSC"}</definedName>
    <definedName name="aaaa1" hidden="1">{#N/A,#N/A,FALSE,"Antony Financials";#N/A,#N/A,FALSE,"Cowboy Financials";#N/A,#N/A,FALSE,"Combined";#N/A,#N/A,FALSE,"Valuematrix";#N/A,#N/A,FALSE,"DCFAntony";#N/A,#N/A,FALSE,"DCFCowboy";#N/A,#N/A,FALSE,"DCFCombined"}</definedName>
    <definedName name="AAAAA" hidden="1">{#N/A,#N/A,FALSE,"Assessment";#N/A,#N/A,FALSE,"Staffing";#N/A,#N/A,FALSE,"Hires";#N/A,#N/A,FALSE,"Assumptions"}</definedName>
    <definedName name="aaaaaa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aaaaaa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aaaaaaaaa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aaaaaaaaaa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aaaaaaaaaaaa" hidden="1">{"SourcesUses",#N/A,TRUE,"CFMODEL";"TransOverview",#N/A,TRUE,"CFMODEL"}</definedName>
    <definedName name="aaaaaaaaaaaaaa" hidden="1">{#N/A,#N/A,FALSE,"Renewals In Process";#N/A,#N/A,FALSE,"New Clients In Process";#N/A,#N/A,FALSE,"Completed New Clients";#N/A,#N/A,FALSE,"Completed Renewals"}</definedName>
    <definedName name="aaaaaaaaaaaaaaaaa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aaaaaaaaaaaaaaaaa" hidden="1">{#N/A,#N/A,FALSE,"Calc";#N/A,#N/A,FALSE,"Sensitivity";#N/A,#N/A,FALSE,"LT Earn.Dil.";#N/A,#N/A,FALSE,"Dil. AVP"}</definedName>
    <definedName name="aaaaaaaaaaaaaaaaaaa" hidden="1">{#N/A,#N/A,FALSE,"Renewals In Process";#N/A,#N/A,FALSE,"New Clients In Process";#N/A,#N/A,FALSE,"Completed New Clients";#N/A,#N/A,FALSE,"Completed Renewals"}</definedName>
    <definedName name="aaaaaaaaaaaaaaaaaaaaaaaaaaa" hidden="1">{#N/A,#N/A,FALSE,"Renewals In Process";#N/A,#N/A,FALSE,"New Clients In Process";#N/A,#N/A,FALSE,"Completed New Clients";#N/A,#N/A,FALSE,"Completed Renewals"}</definedName>
    <definedName name="aaadfdfadfadfdfasdfa" hidden="1">{#N/A,#N/A,FALSE,"Assessment";#N/A,#N/A,FALSE,"Staffing";#N/A,#N/A,FALSE,"Hires";#N/A,#N/A,FALSE,"Assumptions"}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abb" hidden="1">{#N/A,#N/A,FALSE,"Projections";#N/A,#N/A,FALSE,"Multiples Valuation";#N/A,#N/A,FALSE,"LBO";#N/A,#N/A,FALSE,"Multiples_Sensitivity";#N/A,#N/A,FALSE,"Summary"}</definedName>
    <definedName name="aasdfafd" hidden="1">{"Eur Base Top",#N/A,FALSE,"Europe Base";"Eur Base Bottom",#N/A,FALSE,"Europe Base"}</definedName>
    <definedName name="aaxxx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b" hidden="1">{"fis.dbo.r1_datasum"}</definedName>
    <definedName name="ABB_coal_HV">#REF!</definedName>
    <definedName name="ABB_coal_price">#REF!</definedName>
    <definedName name="ABB_coal_S">#REF!</definedName>
    <definedName name="ABB1_erate">#REF!</definedName>
    <definedName name="ABB1_hr">#REF!</definedName>
    <definedName name="ABB1_lm_rate">#REF!</definedName>
    <definedName name="ABB1_lp_price">#REF!</definedName>
    <definedName name="ABB1_lp_rate">#REF!</definedName>
    <definedName name="ABB1_lp_tons">#REF!</definedName>
    <definedName name="ABB1_sa_lp">#REF!</definedName>
    <definedName name="ABB1_sa_rate">#REF!</definedName>
    <definedName name="ABB1act">#REF!</definedName>
    <definedName name="ABB1gasnonOS">#REF!</definedName>
    <definedName name="ABB1gasOS">#REF!</definedName>
    <definedName name="ABB2_erate">#REF!</definedName>
    <definedName name="ABB2_hr">#REF!</definedName>
    <definedName name="ABB2_lm_rate">#REF!</definedName>
    <definedName name="ABB2_sa_rate">#REF!</definedName>
    <definedName name="ABB2act">#REF!</definedName>
    <definedName name="ABB2gasnonOS">#REF!</definedName>
    <definedName name="ABB2gasOS">#REF!</definedName>
    <definedName name="ABB3act">#REF!</definedName>
    <definedName name="ABB4act">#REF!</definedName>
    <definedName name="ABBcp08">#REF!</definedName>
    <definedName name="ABBcp09">#REF!</definedName>
    <definedName name="ABBcp10">#REF!</definedName>
    <definedName name="ABBcp11">#REF!</definedName>
    <definedName name="abc" hidden="1">IF(NOT(ISERROR(otb*1)),otb*1,otb)</definedName>
    <definedName name="abcd" hidden="1">{#N/A,#N/A,FALSE,"CBE";#N/A,#N/A,FALSE,"SWK"}</definedName>
    <definedName name="abcde" hidden="1">{"comp1",#N/A,FALSE,"COMPS";"footnotes",#N/A,FALSE,"COMPS"}</definedName>
    <definedName name="abcdef" hidden="1">{"up stand alones",#N/A,FALSE,"Acquiror"}</definedName>
    <definedName name="above">OFFSET(!A1,-1,0)</definedName>
    <definedName name="abuelo" hidden="1">{#N/A,#N/A,FALSE,"Assessment";#N/A,#N/A,FALSE,"Staffing";#N/A,#N/A,FALSE,"Hires";#N/A,#N/A,FALSE,"Assumptions"}</definedName>
    <definedName name="acb" hidden="1">{"MMERINO",#N/A,FALSE,"1) Income Statement (2)"}</definedName>
    <definedName name="Acc_Deferred_Inc_Taxes_Layers">#REF!</definedName>
    <definedName name="Acc_Depr_and_Depl_Layers">#REF!</definedName>
    <definedName name="Acc_Liab_For_Post_Retire_Post_Emp_Layers">#REF!</definedName>
    <definedName name="Access_Button" hidden="1">"Grants_Summary_by_Employee_List"</definedName>
    <definedName name="Access_data">#REF!</definedName>
    <definedName name="Access_Data_a1">#REF!</definedName>
    <definedName name="AccessDatabase" hidden="1">"W:\DF\NISource\Studies\nipsco\Normalization Electric Merchant.mdb"</definedName>
    <definedName name="Account">#REF!</definedName>
    <definedName name="Account_Number">#REF!</definedName>
    <definedName name="ACCOUNTEDPERIODTYPE1">#REF!</definedName>
    <definedName name="Accounts">#REF!</definedName>
    <definedName name="Accounts_Receivable">#REF!</definedName>
    <definedName name="ACCOUNTSEGMENT1">#REF!</definedName>
    <definedName name="AccPay">#REF!</definedName>
    <definedName name="AccRec">#REF!</definedName>
    <definedName name="ACCRUE">#REF!</definedName>
    <definedName name="ACCRUED_401K">#REF!</definedName>
    <definedName name="Accrued_Interest_Layers">#REF!</definedName>
    <definedName name="ACCRUED_LIAB">#REF!</definedName>
    <definedName name="ACCSFromA5" hidden="1">#N/A</definedName>
    <definedName name="ACCT106">#REF!</definedName>
    <definedName name="acct1410">#REF!</definedName>
    <definedName name="acct2810">#REF!</definedName>
    <definedName name="ACCT495">#REF!</definedName>
    <definedName name="ACCT904">#REF!</definedName>
    <definedName name="accta">#REF!</definedName>
    <definedName name="AcctInfo">#REF!</definedName>
    <definedName name="Accts_Payable_Layers">#REF!</definedName>
    <definedName name="Accts_Receivables_Layers">#REF!</definedName>
    <definedName name="ACCTTextLen">#REF!</definedName>
    <definedName name="acctXref">#REF!</definedName>
    <definedName name="ACE">#REF!</definedName>
    <definedName name="ACQ">#REF!</definedName>
    <definedName name="Acquiree">#REF!</definedName>
    <definedName name="Acquiror">#REF!</definedName>
    <definedName name="Acquisitions" hidden="1">{"quarterlyfull",#N/A,FALSE,"Earnings model ";"Annualfull",#N/A,FALSE,"Earnings model "}</definedName>
    <definedName name="ACT">#REF!</definedName>
    <definedName name="ACT_CUR">#REF!</definedName>
    <definedName name="Act_Den_Prem">#REF!</definedName>
    <definedName name="ACT_H">#REF!</definedName>
    <definedName name="ACT_HS">#REF!</definedName>
    <definedName name="Act_Med_Prem">#REF!</definedName>
    <definedName name="ACT_MNPWR">#REF!</definedName>
    <definedName name="ACT_OT">#REF!</definedName>
    <definedName name="ACT_PRI">#REF!</definedName>
    <definedName name="ActDef">'[48]Act and Proj Index'!$C$2:$E$265</definedName>
    <definedName name="Actinput">[49]Source_KLO012A!$L$7:$M$14</definedName>
    <definedName name="ACTIV">#REF!</definedName>
    <definedName name="Active">[50]Inputs!$B$4</definedName>
    <definedName name="Activity">#REF!</definedName>
    <definedName name="Activity_Percents_KY">#REF!</definedName>
    <definedName name="Activity_Percents_MA">#REF!</definedName>
    <definedName name="Activity_Percents_MD">#REF!</definedName>
    <definedName name="Activity_Percents_OH">#REF!</definedName>
    <definedName name="Activity_Percents_PA">#REF!</definedName>
    <definedName name="Activity_Percents_VA">#REF!</definedName>
    <definedName name="Activity_PSQueryTab">#REF!</definedName>
    <definedName name="ActivPerc_Activities_KY">#REF!</definedName>
    <definedName name="ActivPerc_Activities_MA">#REF!</definedName>
    <definedName name="ActivPerc_Activities_MD">#REF!</definedName>
    <definedName name="ActivPerc_Activities_OH">#REF!</definedName>
    <definedName name="ActivPerc_Activities_PA">#REF!</definedName>
    <definedName name="ActivPerc_Activities_VA">#REF!</definedName>
    <definedName name="ActivPerc_Months_KY">#REF!</definedName>
    <definedName name="ActivPerc_Months_MA">#REF!</definedName>
    <definedName name="ActivPerc_Months_MD">#REF!</definedName>
    <definedName name="ActivPerc_Months_OH">#REF!</definedName>
    <definedName name="ActivPerc_Months_PA">#REF!</definedName>
    <definedName name="ActivPerc_Months_VA">#REF!</definedName>
    <definedName name="ACTTextLen">#REF!</definedName>
    <definedName name="ACTUAL">#REF!</definedName>
    <definedName name="Actual_Demand_to_Recover">#REF!</definedName>
    <definedName name="Actual_Energy_to_Recover">#REF!</definedName>
    <definedName name="Actual_Flag_M1">#REF!</definedName>
    <definedName name="Actual_Flag_M10">#REF!</definedName>
    <definedName name="Actual_Flag_M11">#REF!</definedName>
    <definedName name="Actual_Flag_M12">#REF!</definedName>
    <definedName name="Actual_Flag_M2">#REF!</definedName>
    <definedName name="Actual_Flag_M3">#REF!</definedName>
    <definedName name="Actual_Flag_M4">#REF!</definedName>
    <definedName name="Actual_Flag_M5">#REF!</definedName>
    <definedName name="Actual_Flag_M6">#REF!</definedName>
    <definedName name="Actual_Flag_M7">#REF!</definedName>
    <definedName name="Actual_Flag_M8">#REF!</definedName>
    <definedName name="Actual_Flag_M9">#REF!</definedName>
    <definedName name="Actual_Period">#REF!</definedName>
    <definedName name="Actual_RA_Capacity_Costs_to_Recover">#REF!</definedName>
    <definedName name="Actual_RA_Interruptible_Cr_Recovery_Amt">#REF!</definedName>
    <definedName name="actual_start_year">1993</definedName>
    <definedName name="ACTUAL_TAXES">#REF!</definedName>
    <definedName name="ACTUAL_VOL">#REF!</definedName>
    <definedName name="actual3">#REF!</definedName>
    <definedName name="ActualCY">#REF!</definedName>
    <definedName name="Actualdem_Total">#REF!</definedName>
    <definedName name="ActualEng_Total">#REF!</definedName>
    <definedName name="ActualPeriod">#REF!</definedName>
    <definedName name="ActualPY">#REF!</definedName>
    <definedName name="Actuals_3and9">#REF!</definedName>
    <definedName name="actuals5">#REF!</definedName>
    <definedName name="Actuals9">#REF!</definedName>
    <definedName name="ActualYrEnd_5YrAvgTab">#REF!</definedName>
    <definedName name="ACwvu.ALL." hidden="1">#REF!</definedName>
    <definedName name="ACwvu.Annual." hidden="1">#N/A</definedName>
    <definedName name="ACwvu.CAM._.RATES." hidden="1">#REF!</definedName>
    <definedName name="ACwvu.CAM._.RECOVERIES." hidden="1">#REF!</definedName>
    <definedName name="ACwvu.CAM._.RECOVERY." hidden="1">#REF!</definedName>
    <definedName name="ACwvu.CAM._.TABLE." hidden="1">#REF!</definedName>
    <definedName name="ACwvu.CapersView." hidden="1">#REF!</definedName>
    <definedName name="ACwvu.DATABASE." hidden="1">[51]DATABASE!#REF!</definedName>
    <definedName name="ACwvu.INSURANCE._.RECOVERIES." hidden="1">#REF!</definedName>
    <definedName name="ACwvu.Japan_Capers_Ed_Pub." hidden="1">#REF!</definedName>
    <definedName name="ACwvu.KJP_CC." hidden="1">#REF!</definedName>
    <definedName name="ACwvu.LSMEET." hidden="1">#REF!</definedName>
    <definedName name="ACwvu.MARKETING._.REVENUE." hidden="1">#REF!</definedName>
    <definedName name="ACwvu.MINIMUM._.RENT." hidden="1">#REF!</definedName>
    <definedName name="ACwvu.OCCUPANCY." hidden="1">#REF!</definedName>
    <definedName name="ACwvu.OCCUPANCY._.ANALYSIS." hidden="1">#REF!</definedName>
    <definedName name="ACwvu.OP." hidden="1">#REF!</definedName>
    <definedName name="ACwvu.PERCENTAGE._.RENT." hidden="1">#REF!</definedName>
    <definedName name="ACwvu.Quarterly." hidden="1">#N/A</definedName>
    <definedName name="ACwvu.Quarterlycompare." hidden="1">#N/A</definedName>
    <definedName name="ACwvu.TAX._.RATES." hidden="1">#REF!</definedName>
    <definedName name="ACwvu.TAX._.RECOVERIES." hidden="1">#REF!</definedName>
    <definedName name="ACwvu.TAX._.RECOVERY." hidden="1">#REF!</definedName>
    <definedName name="ACwvu.WAT." hidden="1">#REF!</definedName>
    <definedName name="ad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Adams">[52]Tapes1st!#REF!</definedName>
    <definedName name="AdaytumDetail">#REF!</definedName>
    <definedName name="ADD_ON_SALES_TA">#REF!</definedName>
    <definedName name="ADD_ON_TAX">#REF!</definedName>
    <definedName name="ADDBACK">[53]Page3!$D$38</definedName>
    <definedName name="addg" hidden="1">{#N/A,#N/A,FALSE,"CBE";#N/A,#N/A,FALSE,"SWK"}</definedName>
    <definedName name="AddPMA">#REF!</definedName>
    <definedName name="AddUSF">#REF!</definedName>
    <definedName name="adf" hidden="1">{"standalone1",#N/A,FALSE,"DCFBase";"standalone2",#N/A,FALSE,"DCFBase"}</definedName>
    <definedName name="adfa" hidden="1">{#N/A,#N/A,FALSE,"UCSD"}</definedName>
    <definedName name="adfadasdf" hidden="1">{"Assumptions1",#N/A,FALSE,"Assumptions";"MergerPlans1","20yearamort",FALSE,"MergerPlans";"MergerPlans1","40yearamort",FALSE,"MergerPlans";"MergerPlans2",#N/A,FALSE,"MergerPlans";"inputs",#N/A,FALSE,"MergerPlans"}</definedName>
    <definedName name="adfg" hidden="1">{#N/A,#N/A,TRUE,"Income Statement US$";#N/A,#N/A,TRUE,"Assumptions";#N/A,#N/A,TRUE,"Vapor Generation";#N/A,#N/A,TRUE,"Gas Generation";#N/A,#N/A,TRUE,"Income Statement";#N/A,#N/A,TRUE,"Revenues";#N/A,#N/A,TRUE,"Fuel";#N/A,#N/A,TRUE,"Oper Costs";#N/A,#N/A,TRUE,"Depreciation";#N/A,#N/A,TRUE,"Other Costs";#N/A,#N/A,TRUE,"Cash Flow"}</definedName>
    <definedName name="ADIT_TST">'[54]A.2 PTP'!$P$55</definedName>
    <definedName name="adj._debt">#REF!</definedName>
    <definedName name="adj1to3">#REF!</definedName>
    <definedName name="adj4a">#REF!</definedName>
    <definedName name="adj4b">#REF!</definedName>
    <definedName name="adj4c">#REF!</definedName>
    <definedName name="adj4d">#REF!</definedName>
    <definedName name="adj4e1">#REF!</definedName>
    <definedName name="adj4e3">#REF!</definedName>
    <definedName name="adj4f1">#REF!</definedName>
    <definedName name="adj4f2">#REF!</definedName>
    <definedName name="adj4f3">#REF!</definedName>
    <definedName name="adj4g">#REF!</definedName>
    <definedName name="adj4h">#REF!</definedName>
    <definedName name="ADJ52_1of2">#REF!</definedName>
    <definedName name="ADJ52_2of2">#REF!</definedName>
    <definedName name="Adj734Alloc">#REF!</definedName>
    <definedName name="AdjCashAlloc">#REF!</definedName>
    <definedName name="ADJMCF">#REF!</definedName>
    <definedName name="ADJMCF2">#REF!</definedName>
    <definedName name="adjno">[55]Sch1!$G$1</definedName>
    <definedName name="AdjPTCAlloc">#REF!</definedName>
    <definedName name="AdjRECAlloc">#REF!</definedName>
    <definedName name="adjrev">#REF!</definedName>
    <definedName name="ADJSUM">#REF!</definedName>
    <definedName name="AdjTaxAlloc">#REF!</definedName>
    <definedName name="AdjTaxes">#REF!</definedName>
    <definedName name="AdjTherms">#REF!</definedName>
    <definedName name="adjust" hidden="1">{"hughes",#N/A,FALSE,"Hughes";"hughes2",#N/A,FALSE,"Hughes (2)";"ray",#N/A,FALSE,"Raytheon";"trw",#N/A,FALSE,"TRW";"texas",#N/A,FALSE,"Texas Inst.";"rockwell",#N/A,FALSE,"Rockwell";"loral",#N/A,FALSE,"Loral";"nothrop",#N/A,FALSE,"Northrop";"boeing",#N/A,FALSE,"Boeing"}</definedName>
    <definedName name="Adjusted_KW">[56]CALCULATIONS!$C$29</definedName>
    <definedName name="AdjustedEPS">#REF!</definedName>
    <definedName name="AdjustedEPSLFY">#REF!</definedName>
    <definedName name="AdjustedEPSLTM">#REF!</definedName>
    <definedName name="AdjustedNI">#REF!</definedName>
    <definedName name="AdjustedPELFY">#REF!</definedName>
    <definedName name="AdjustedPELTM">#REF!</definedName>
    <definedName name="AdjustedSGA">#REF!</definedName>
    <definedName name="Adjustments" hidden="1">{"CSC_1",#N/A,FALSE,"CSC Outputs";"CSC_2",#N/A,FALSE,"CSC Outputs"}</definedName>
    <definedName name="AdjustValue">#N/A</definedName>
    <definedName name="ADLJK" hidden="1">{"inputs raw data",#N/A,TRUE,"INPUT"}</definedName>
    <definedName name="adljk2" hidden="1">{"inputs raw data",#N/A,TRUE,"INPUT"}</definedName>
    <definedName name="admin02">#REF!</definedName>
    <definedName name="admin02q2">#REF!</definedName>
    <definedName name="admin02q3">#REF!</definedName>
    <definedName name="admin03">#REF!</definedName>
    <definedName name="admin04">#REF!</definedName>
    <definedName name="admin05">#REF!</definedName>
    <definedName name="admin06">#REF!</definedName>
    <definedName name="ADopsterling" hidden="1">{#N/A,#N/A,FALSE,"Summary";#N/A,#N/A,FALSE,"CF";#N/A,#N/A,FALSE,"P&amp;L";#N/A,#N/A,FALSE,"BS";#N/A,#N/A,FALSE,"Returns";#N/A,#N/A,FALSE,"Assumptions";#N/A,#N/A,FALSE,"Analysis"}</definedName>
    <definedName name="ADR">#REF!</definedName>
    <definedName name="ADRbentype">#REF!</definedName>
    <definedName name="ADRdays">#REF!</definedName>
    <definedName name="ADRrisk">#REF!</definedName>
    <definedName name="ads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adSDSAdsa" hidden="1">{#N/A,#N/A,FALSE,"R&amp;D Quick Calc";#N/A,#N/A,FALSE,"DOE Fee Schedule"}</definedName>
    <definedName name="adsf1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ADTL">'[54]C. Input'!$F$144</definedName>
    <definedName name="advance">#REF!</definedName>
    <definedName name="AEM" hidden="1">#REF!</definedName>
    <definedName name="aeradfaereawt" hidden="1">{"var_page",#N/A,FALSE,"template"}</definedName>
    <definedName name="aerter" hidden="1">{"'Commentary'!$D$24:$H$33"}</definedName>
    <definedName name="aesreport2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fadasd" hidden="1">{"NA Is w Ratios",#N/A,FALSE,"North America";"PF CFlow NA",#N/A,FALSE,"North America";"NA DCF Matrix",#N/A,FALSE,"North America"}</definedName>
    <definedName name="afaf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faff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fasdf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fasf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fd" hidden="1">{"summary 1",#N/A,TRUE,"Summary";"summary 2",#N/A,TRUE,"Summary";"chart",#N/A,TRUE,"summary chart";"model",#N/A,TRUE,"Model";"capital",#N/A,TRUE,"Capital";"maint",#N/A,TRUE,"Maintenance"}</definedName>
    <definedName name="AFDate">#REF!</definedName>
    <definedName name="AFDC1">#REF!</definedName>
    <definedName name="AFDC2">#REF!</definedName>
    <definedName name="AFDC3">#REF!</definedName>
    <definedName name="AFDC4">#REF!</definedName>
    <definedName name="AFDC5">#REF!</definedName>
    <definedName name="afde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e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f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fdfsf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feBal">[57]Sheet1!#REF!</definedName>
    <definedName name="affasfasf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ffffffff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FObentype">#REF!</definedName>
    <definedName name="AFOhours">#REF!</definedName>
    <definedName name="AFoldC">#REF!</definedName>
    <definedName name="AFoldP">#REF!</definedName>
    <definedName name="AFOrisk">#REF!</definedName>
    <definedName name="AfterTaxItem1">#REF!</definedName>
    <definedName name="AfterTaxItem2">#REF!</definedName>
    <definedName name="AfterTaxItem3">#REF!</definedName>
    <definedName name="AfterTaxItem4">#REF!</definedName>
    <definedName name="AfterTaxItems">#REF!</definedName>
    <definedName name="AfterTaxYield">#REF!</definedName>
    <definedName name="AFUDC_by_Year">#REF!</definedName>
    <definedName name="AFUDC_Rate">#REF!</definedName>
    <definedName name="AG_EXP">[58]Assumptions!$G$10</definedName>
    <definedName name="AG_TST">'[54]A.2 PTP'!$P$111</definedName>
    <definedName name="Agency">#REF!</definedName>
    <definedName name="AGENCY_GASCOSTS">#REF!</definedName>
    <definedName name="AGENCY_HISTORY">#REF!</definedName>
    <definedName name="AGENCY_TRANSP">#REF!</definedName>
    <definedName name="AGLBPDT">#REF!</definedName>
    <definedName name="AGSEO">#REF!</definedName>
    <definedName name="AGXP">'[54]C. Input'!$F$201</definedName>
    <definedName name="ahahahahaha" hidden="1">{"'Server Configuration'!$A$1:$DB$281"}</definedName>
    <definedName name="ahahahahaha_1" hidden="1">{"'Server Configuration'!$A$1:$DB$281"}</definedName>
    <definedName name="ahahahahaha_2" hidden="1">{"'Server Configuration'!$A$1:$DB$281"}</definedName>
    <definedName name="ahjd">#REF!</definedName>
    <definedName name="ahp" hidden="1">{"cover",#N/A,FALSE,"cover";"bal",#N/A,FALSE,"BALANCE";"inc",#N/A,FALSE,"INCOME";"cash",#N/A,FALSE,"CASH";"da",#N/A,FALSE,"D&amp;A";"page",#N/A,FALSE,"pageassum";"mfg",#N/A,FALSE,"mfgassum"}</definedName>
    <definedName name="Ainput2">'[59]L Graph (Data)'!$A$6:$DS$21</definedName>
    <definedName name="Ainputvol">'[60]L Graph (Data)'!$A$6:$DS$17</definedName>
    <definedName name="ali" hidden="1">{"'Server Configuration'!$A$1:$DB$281"}</definedName>
    <definedName name="ALKSDF" hidden="1">{"Q.2",#N/A,FALSE,"EARNRL";"Q.2",#N/A,FALSE,"tie_out"}</definedName>
    <definedName name="ALL">#REF!</definedName>
    <definedName name="All_Pages">#REF!</definedName>
    <definedName name="AllData">OFFSET('[61]SLCs Due &amp; Recd'!$A$11,0,0,COUNTA('[61]SLCs Due &amp; Recd'!$B$1:$B$65536),COUNTA('[61]SLCs Due &amp; Recd'!$A$11:$IV$11))</definedName>
    <definedName name="ALLOC">[62]VLOOKUP!$A$2:$S$26</definedName>
    <definedName name="Alloc_401k">#REF!</definedName>
    <definedName name="Alloc_87">#REF!</definedName>
    <definedName name="Alloc_HW">#REF!</definedName>
    <definedName name="Alloc_Life">#REF!</definedName>
    <definedName name="Alloc_Med">#REF!</definedName>
    <definedName name="Alloc_PS">#REF!</definedName>
    <definedName name="Alloc_SERP">#REF!</definedName>
    <definedName name="Alloc3">#REF!</definedName>
    <definedName name="Alloc6">#REF!</definedName>
    <definedName name="Allocated_Actual_DemCosts_Total">#REF!</definedName>
    <definedName name="Allocated_Actual_Energy_Costs">#REF!</definedName>
    <definedName name="Allocated_actual_energycosts_Total">#REF!</definedName>
    <definedName name="Allocated_ActualDemand_Costs">#REF!</definedName>
    <definedName name="Allocation">#REF!</definedName>
    <definedName name="Allocation_Description_AllocTab">#REF!</definedName>
    <definedName name="Allocator.gross.plant">'[63]Appendix A'!$H$30</definedName>
    <definedName name="Allocator.net.plant">'[63]Appendix A'!$H$33</definedName>
    <definedName name="Allocator.wages.salary">'[63]Appendix A'!$H$18</definedName>
    <definedName name="Allocator_Rate_Code">#REF!</definedName>
    <definedName name="Allocator_Ratecode">#REF!</definedName>
    <definedName name="allocdata">#REF!</definedName>
    <definedName name="alloclist">#REF!</definedName>
    <definedName name="ALLOCREFTABLE">#REF!</definedName>
    <definedName name="alloctable">[64]ALLOCATIONS!$A$10:$I$31</definedName>
    <definedName name="ALLPAGES">#REF!</definedName>
    <definedName name="allx" hidden="1">Allx3,Allx4,Allx5</definedName>
    <definedName name="ALOC">#REF!</definedName>
    <definedName name="ALOC_2">#REF!</definedName>
    <definedName name="alyson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AMInc">#REF!</definedName>
    <definedName name="AMORT">[58]Assumptions!$G$14</definedName>
    <definedName name="Amort_04">'[54]D.16.1.2 Table B 2004'!$A$24:$U$35</definedName>
    <definedName name="Amort_05">'[54]D.16.1.3 Table B 2005'!$A$24:$U$36</definedName>
    <definedName name="Amort_06">'[54]D.16.1.4 Table B 2006'!$A$24:$U$37</definedName>
    <definedName name="Amort_07">'[54]D.16.1.5 Table B 2007'!$A$24:$U$38</definedName>
    <definedName name="Amort_08">'[54]D.16.1.6 Table B 2008'!$A$24:$U$39</definedName>
    <definedName name="Amort_09">'[54]D.16.1.7 Table B 2009'!$A$24:$U$39</definedName>
    <definedName name="Amort_10">'[54]D.16.1.8 Table B 2010'!$A$24:$U$39</definedName>
    <definedName name="Amort_11">'[54]D.16.1.9 Table B 2011'!$A$24:$U$39</definedName>
    <definedName name="Amort_12">'[54]D.16.1.10 Table B 2012'!$A$24:$U$39</definedName>
    <definedName name="AmortChart_EEI_Exp_InputTab">#REF!</definedName>
    <definedName name="AmortFlag734">#REF!</definedName>
    <definedName name="Amortization_Expense">#REF!</definedName>
    <definedName name="AmortYears">#REF!</definedName>
    <definedName name="AMOUNT">#REF!</definedName>
    <definedName name="AMOUNT1">#REF!</definedName>
    <definedName name="AMOUNT2">#REF!</definedName>
    <definedName name="Amount45">[65]page4!$N$6+[65]page4!$N$11+[65]page4!$N$16+[65]page4!$N$21+[65]page4!$N$26+[65]page4!$N$31+[65]page4!$N$36+[65]page4!$N$41+[65]page4!$N$46+[65]page5!$N$6+[65]page5!$N$11+[65]page5!$N$16+[65]page5!$N$21+[65]page5!$N$26+[65]page5!$N$31+[65]page5!$N$36+[65]page5!$N$41+[65]page5!$N$46</definedName>
    <definedName name="Amount67">[65]page6!$N$6+[65]page6!$N$11+[65]page6!$N$16+[65]page6!$N$21+[65]page6!$N$26+[65]page6!$N$31+[65]page6!$N$36+[65]page6!$N$41+[65]page6!$N$46+[65]page7!$N$6+[65]page7!$N$11+[65]page7!$N$16+[65]page7!$N$21+[65]page7!$N$26+[65]page7!$N$31+[65]page7!$N$36+[65]page7!$N$41+[65]page7!$N$46</definedName>
    <definedName name="Amount8">[65]page8!$N$6+[65]page8!$N$11+[65]page8!$N$16+[65]page8!$N$21+[65]page8!$N$26+[65]page8!$N$31+[65]page8!$N$36+[65]page8!$N$41+[65]page8!$N$46</definedName>
    <definedName name="Amt_PSQueryTab">#REF!</definedName>
    <definedName name="AMTOFCHECK">#REF!</definedName>
    <definedName name="Analysis" hidden="1">{"PRODUCTGROUP",#N/A,FALSE,"PRODUCT GROUP"}</definedName>
    <definedName name="ANameC">#REF!</definedName>
    <definedName name="ANameP">#REF!</definedName>
    <definedName name="Anchor">#REF!</definedName>
    <definedName name="andy" hidden="1">{#N/A,#N/A,TRUE,"MAIN FT TERM";#N/A,#N/A,TRUE,"MCI  FT TERM ";#N/A,#N/A,TRUE,"OC12 EQV"}</definedName>
    <definedName name="andy1" hidden="1">{#N/A,#N/A,TRUE,"MAIN FT TERM";#N/A,#N/A,TRUE,"MCI  FT TERM ";#N/A,#N/A,TRUE,"OC12 EQV"}</definedName>
    <definedName name="anek" hidden="1">{"Output",#N/A,FALSE,"Output"}</definedName>
    <definedName name="ANGINC">#REF!</definedName>
    <definedName name="ANNINST">#REF!</definedName>
    <definedName name="ANNLBR">#REF!</definedName>
    <definedName name="ANNMAT">#REF!</definedName>
    <definedName name="ANNPCT">#REF!</definedName>
    <definedName name="ANNPCTANG">#REF!</definedName>
    <definedName name="ANNUAL">#REF!</definedName>
    <definedName name="annual_report2" hidden="1">{"ARPandL",#N/A,FALSE,"Report Annual";"ARCashflow",#N/A,FALSE,"Report Annual";"ARBalanceSheet",#N/A,FALSE,"Report Annual";"ARRatios",#N/A,FALSE,"Report Annual"}</definedName>
    <definedName name="AnnualCosts">#REF!</definedName>
    <definedName name="Annualization_Factor">69.03/54.876539</definedName>
    <definedName name="ANNUITY">#REF!</definedName>
    <definedName name="anscount" hidden="1">1</definedName>
    <definedName name="ANSWER">#REF!</definedName>
    <definedName name="anything" hidden="1">{#N/A,#N/A,FALSE,"Output";#N/A,#N/A,FALSE,"Cover Sheet";#N/A,#N/A,FALSE,"Current Mkt. Projections"}</definedName>
    <definedName name="ap">#REF!</definedName>
    <definedName name="AP_Voucher_ID">#REF!</definedName>
    <definedName name="APIC_Layers">#REF!</definedName>
    <definedName name="APN">#REF!</definedName>
    <definedName name="app_server_replacement_cost">#REF!</definedName>
    <definedName name="Application_Fees">[50]Inputs!$B$50</definedName>
    <definedName name="Approval">#REF!</definedName>
    <definedName name="APPSUSERNAME1">#REF!</definedName>
    <definedName name="APR">#REF!</definedName>
    <definedName name="Apr_Act">#REF!</definedName>
    <definedName name="Apr_Actuals">#REF!</definedName>
    <definedName name="APRBUD">#REF!</definedName>
    <definedName name="aprgas">#REF!</definedName>
    <definedName name="April" hidden="1">{#N/A,#N/A,FALSE,"CGE Rate RS";#N/A,#N/A,FALSE,"CGE Rate ORH ";#N/A,#N/A,FALSE,"CGE Rate TD";#N/A,#N/A,FALSE,"CGE Rate DS";#N/A,#N/A,FALSE,"CGE Rate GSFL";#N/A,#N/A,FALSE,"CGE Rate EH";#N/A,#N/A,FALSE,"CGE Rate DM";#N/A,#N/A,FALSE,"CGE Rate DP";#N/A,#N/A,FALSE,"CGE Rate TS"}</definedName>
    <definedName name="April_2013">#REF!</definedName>
    <definedName name="APRIL1">#REF!</definedName>
    <definedName name="APRIL2">#REF!</definedName>
    <definedName name="APRIL3">#REF!</definedName>
    <definedName name="Aprilx" hidden="1">{#N/A,#N/A,FALSE,"CGE Rate RS";#N/A,#N/A,FALSE,"CGE Rate ORH ";#N/A,#N/A,FALSE,"CGE Rate TD";#N/A,#N/A,FALSE,"CGE Rate DS";#N/A,#N/A,FALSE,"CGE Rate GSFL";#N/A,#N/A,FALSE,"CGE Rate EH";#N/A,#N/A,FALSE,"CGE Rate DM";#N/A,#N/A,FALSE,"CGE Rate DP";#N/A,#N/A,FALSE,"CGE Rate TS"}</definedName>
    <definedName name="AR">#REF!</definedName>
    <definedName name="ar_1">#REF!</definedName>
    <definedName name="ARB_04">'[54]D.16.1.2 Table B 2004'!$A$39:$U$50</definedName>
    <definedName name="ARB_05">'[54]D.16.1.3 Table B 2005'!$A$40:$U$52</definedName>
    <definedName name="ARB_06">'[54]D.16.1.4 Table B 2006'!$A$41:$U$54</definedName>
    <definedName name="ARB_07">'[54]D.16.1.5 Table B 2007'!$A$42:$U$56</definedName>
    <definedName name="ARB_08">'[54]D.16.1.6 Table B 2008'!$A$43:$U$58</definedName>
    <definedName name="ARB_09">'[54]D.16.1.7 Table B 2009'!$A$43:$U$58</definedName>
    <definedName name="ARB_10">'[54]D.16.1.8 Table B 2010'!$A$43:$U$58</definedName>
    <definedName name="ARB_11">'[54]D.16.1.9 Table B 2011'!$A$43:$U$58</definedName>
    <definedName name="arc">#REF!</definedName>
    <definedName name="arc_1">#REF!</definedName>
    <definedName name="Arc_BH_C">#REF!</definedName>
    <definedName name="Arc_IH_C">#REF!</definedName>
    <definedName name="Arc_USA_C">#REF!</definedName>
    <definedName name="AREA">#N/A</definedName>
    <definedName name="area_graph">#REF!</definedName>
    <definedName name="area1">#REF!</definedName>
    <definedName name="area10_1999">#REF!</definedName>
    <definedName name="area10_2000">#REF!</definedName>
    <definedName name="area10_2001">#REF!</definedName>
    <definedName name="area11_1999">#REF!</definedName>
    <definedName name="area11_2000">#REF!</definedName>
    <definedName name="area11_2001">#REF!</definedName>
    <definedName name="area12_1999">#REF!</definedName>
    <definedName name="area12_2000">#REF!</definedName>
    <definedName name="area12_2001">#REF!</definedName>
    <definedName name="area13_1999">#REF!</definedName>
    <definedName name="area13_2000">#REF!</definedName>
    <definedName name="area13_2001">#REF!</definedName>
    <definedName name="area14_1999">#REF!</definedName>
    <definedName name="area14_2000">#REF!</definedName>
    <definedName name="area14_2001">#REF!</definedName>
    <definedName name="area15_1999">#REF!</definedName>
    <definedName name="area15_2000">#REF!</definedName>
    <definedName name="area15_2001">#REF!</definedName>
    <definedName name="area16_1999">#REF!</definedName>
    <definedName name="area16_2000">#REF!</definedName>
    <definedName name="area16_2001">#REF!</definedName>
    <definedName name="area17_1999">#REF!</definedName>
    <definedName name="area17_2000">#REF!</definedName>
    <definedName name="area17_2001">#REF!</definedName>
    <definedName name="area18_1999">#REF!</definedName>
    <definedName name="area18_2000">#REF!</definedName>
    <definedName name="area18_2001">#REF!</definedName>
    <definedName name="area19_1999">#REF!</definedName>
    <definedName name="area19_2000">#REF!</definedName>
    <definedName name="area19_2001">#REF!</definedName>
    <definedName name="area2">#REF!</definedName>
    <definedName name="area20_1999">#REF!</definedName>
    <definedName name="area20_2000">#REF!</definedName>
    <definedName name="area20_2001">#REF!</definedName>
    <definedName name="area21_1999">#REF!</definedName>
    <definedName name="area21_2000">#REF!</definedName>
    <definedName name="area21_2001">#REF!</definedName>
    <definedName name="area22_1999">#REF!</definedName>
    <definedName name="area22_2000">#REF!</definedName>
    <definedName name="area22_2001">#REF!</definedName>
    <definedName name="area23_1999">#REF!</definedName>
    <definedName name="area23_2000">#REF!</definedName>
    <definedName name="area23_2001">#REF!</definedName>
    <definedName name="area24_1999">#REF!</definedName>
    <definedName name="area24_2000">#REF!</definedName>
    <definedName name="area24_2001">#REF!</definedName>
    <definedName name="area25_1999">#REF!</definedName>
    <definedName name="area25_2000">#REF!</definedName>
    <definedName name="area25_2001">#REF!</definedName>
    <definedName name="area26_1999">#REF!</definedName>
    <definedName name="area26_2000">#REF!</definedName>
    <definedName name="area26_2001">#REF!</definedName>
    <definedName name="area27_1999">#REF!</definedName>
    <definedName name="area27_2000">#REF!</definedName>
    <definedName name="area27_2001">#REF!</definedName>
    <definedName name="area28_1999">#REF!</definedName>
    <definedName name="area28_2000">#REF!</definedName>
    <definedName name="area28_2001">#REF!</definedName>
    <definedName name="area29_1999">#REF!</definedName>
    <definedName name="area29_2000">#REF!</definedName>
    <definedName name="area29_2001">#REF!</definedName>
    <definedName name="area3_1999">#REF!</definedName>
    <definedName name="area3_2000">#REF!</definedName>
    <definedName name="area3_2001">#REF!</definedName>
    <definedName name="area30_1999">#REF!</definedName>
    <definedName name="area30_2000">#REF!</definedName>
    <definedName name="area30_2001">#REF!</definedName>
    <definedName name="area31_1999">#REF!</definedName>
    <definedName name="area31_2000">#REF!</definedName>
    <definedName name="area31_2001">#REF!</definedName>
    <definedName name="area32_1999">#REF!</definedName>
    <definedName name="area32_2000">#REF!</definedName>
    <definedName name="area32_2001">#REF!</definedName>
    <definedName name="area33_1999">#REF!</definedName>
    <definedName name="area33_2000">#REF!</definedName>
    <definedName name="area33_2001">#REF!</definedName>
    <definedName name="area34_1999">#REF!</definedName>
    <definedName name="area34_2000">#REF!</definedName>
    <definedName name="area34_2001">#REF!</definedName>
    <definedName name="area35_1999">#REF!</definedName>
    <definedName name="area35_2000">#REF!</definedName>
    <definedName name="area35_2001">#REF!</definedName>
    <definedName name="area36_1999">#REF!</definedName>
    <definedName name="area36_2000">#REF!</definedName>
    <definedName name="area36_2001">#REF!</definedName>
    <definedName name="area37_1999">#REF!</definedName>
    <definedName name="area37_2000">#REF!</definedName>
    <definedName name="area37_2001">#REF!</definedName>
    <definedName name="area38_1999">#REF!</definedName>
    <definedName name="area38_2000">#REF!</definedName>
    <definedName name="area38_2001">#REF!</definedName>
    <definedName name="area39_1999">#REF!</definedName>
    <definedName name="area39_2000">#REF!</definedName>
    <definedName name="area39_2001">#REF!</definedName>
    <definedName name="area3d">#N/A</definedName>
    <definedName name="area4_1999">#REF!</definedName>
    <definedName name="area4_2000">#REF!</definedName>
    <definedName name="area4_2001">#REF!</definedName>
    <definedName name="area40_1999">#REF!</definedName>
    <definedName name="area40_2000">#REF!</definedName>
    <definedName name="area40_2001">#REF!</definedName>
    <definedName name="area41_1999">#REF!</definedName>
    <definedName name="area41_2000">#REF!</definedName>
    <definedName name="area41_2001">#REF!</definedName>
    <definedName name="area42_1999">#REF!</definedName>
    <definedName name="area42_2000">#REF!</definedName>
    <definedName name="area42_2001">#REF!</definedName>
    <definedName name="area43_1999">#REF!</definedName>
    <definedName name="area43_2000">#REF!</definedName>
    <definedName name="area43_2001">#REF!</definedName>
    <definedName name="area44_1999">#REF!</definedName>
    <definedName name="area44_2000">#REF!</definedName>
    <definedName name="area44_2001">#REF!</definedName>
    <definedName name="area45_1999">#REF!</definedName>
    <definedName name="area45_2000">#REF!</definedName>
    <definedName name="area45_2001">#REF!</definedName>
    <definedName name="area46_1999">#REF!</definedName>
    <definedName name="area46_2000">#REF!</definedName>
    <definedName name="area46_2001">#REF!</definedName>
    <definedName name="area47_1999">#REF!</definedName>
    <definedName name="area47_2000">#REF!</definedName>
    <definedName name="area47_2001">#REF!</definedName>
    <definedName name="area48_1999">#REF!</definedName>
    <definedName name="area48_2000">#REF!</definedName>
    <definedName name="area48_2001">#REF!</definedName>
    <definedName name="area49_1999">#REF!</definedName>
    <definedName name="area49_2000">#REF!</definedName>
    <definedName name="area49_2001">#REF!</definedName>
    <definedName name="area5_1999">#REF!</definedName>
    <definedName name="area5_2000">#REF!</definedName>
    <definedName name="area5_2001">#REF!</definedName>
    <definedName name="area50_1999">#REF!</definedName>
    <definedName name="area50_2000">#REF!</definedName>
    <definedName name="area50_2001">#REF!</definedName>
    <definedName name="area51_1999">#REF!</definedName>
    <definedName name="area51_2000">#REF!</definedName>
    <definedName name="area51_2001">#REF!</definedName>
    <definedName name="area52_1999">#REF!</definedName>
    <definedName name="area52_2000">#REF!</definedName>
    <definedName name="area52_2001">#REF!</definedName>
    <definedName name="area53_1999">#REF!</definedName>
    <definedName name="area53_2000">#REF!</definedName>
    <definedName name="area53_2001">#REF!</definedName>
    <definedName name="area54_1999">#REF!</definedName>
    <definedName name="area54_2000">#REF!</definedName>
    <definedName name="area54_2001">#REF!</definedName>
    <definedName name="area55_1999">#REF!</definedName>
    <definedName name="area55_2000">#REF!</definedName>
    <definedName name="area55_2001">#REF!</definedName>
    <definedName name="area56_1999">#REF!</definedName>
    <definedName name="area56_2000">#REF!</definedName>
    <definedName name="area56_2001">#REF!</definedName>
    <definedName name="area57_1999">#REF!</definedName>
    <definedName name="area57_2000">#REF!</definedName>
    <definedName name="area57_2001">#REF!</definedName>
    <definedName name="area6_1999">#REF!</definedName>
    <definedName name="area6_2000">#REF!</definedName>
    <definedName name="area6_2001">#REF!</definedName>
    <definedName name="area7_1999">#REF!</definedName>
    <definedName name="area7_2000">#REF!</definedName>
    <definedName name="area7_2001">#REF!</definedName>
    <definedName name="area8_1999">#REF!</definedName>
    <definedName name="area8_2000">#REF!</definedName>
    <definedName name="area8_2001">#REF!</definedName>
    <definedName name="area9_1999">#REF!</definedName>
    <definedName name="area9_2000">#REF!</definedName>
    <definedName name="area9_2001">#REF!</definedName>
    <definedName name="arnt">#REF!</definedName>
    <definedName name="arnt_1">#REF!</definedName>
    <definedName name="ArrowNum">#REF!</definedName>
    <definedName name="art">#REF!</definedName>
    <definedName name="art_1">#REF!</definedName>
    <definedName name="as" hidden="1">#REF!</definedName>
    <definedName name="AS2DocOpenMode" hidden="1">"AS2DocumentEdit"</definedName>
    <definedName name="AS2DocOpenMode2" hidden="1">"AS2DocumentEdit"</definedName>
    <definedName name="AS2HasNoAutoHeaderFooter" hidden="1">" "</definedName>
    <definedName name="AS2NamedRange" hidden="1">5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ad" hidden="1">{"away stand alones",#N/A,FALSE,"Target"}</definedName>
    <definedName name="asawq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SD">'[66]GAAP TBYTD 2.28.2021'!$I$5</definedName>
    <definedName name="ASD_LACTUALS_name">#REF!</definedName>
    <definedName name="ASD_LEXTERNAL">#REF!</definedName>
    <definedName name="ASD_name">#REF!</definedName>
    <definedName name="asdas" hidden="1">{"summary1",#N/A,TRUE,"Comps";"summary2",#N/A,TRUE,"Comps";"summary3",#N/A,TRUE,"Comps"}</definedName>
    <definedName name="asdasdfasdf" hidden="1">{"NA Top",#N/A,FALSE,"NA-ULV";"NA Bottom",#N/A,FALSE,"NA-ULV"}</definedName>
    <definedName name="asdasdxczvv" hidden="1">{"NA Top",#N/A,FALSE,"NA Model";"NA Bottom",#N/A,FALSE,"NA Model"}</definedName>
    <definedName name="asdasf" hidden="1">{#N/A,#N/A,FALSE,"Sheet1";#N/A,#N/A,FALSE,"Sheet2";#N/A,#N/A,FALSE,"Sheet3"}</definedName>
    <definedName name="asdaw" hidden="1">{"FCB_ALL",#N/A,FALSE,"FCB"}</definedName>
    <definedName name="asdf" hidden="1">{"Tracking Revenue",#N/A,FALSE,"(NU)Tracking Summary"}</definedName>
    <definedName name="asdfa" hidden="1">{"ACL CAPEX",#N/A,FALSE,"Sheet1"}</definedName>
    <definedName name="asdfafdsaasdf" hidden="1">{"a",#N/A,FALSE,"LBO - 100%, Sell C,CT 98......";"aa",#N/A,FALSE,"LBO - 100%, Sell C,CT 98......";"aaa",#N/A,FALSE,"LBO - 100%, Sell C,CT 98......";"aaaa",#N/A,FALSE,"LBO - 100%, Sell C,CT 98......";"aaaaa",#N/A,FALSE,"LBO - 100%, Sell C,CT 98......";"aaaaaa",#N/A,FALSE,"LBO - 100%, Sell C,CT 98......"}</definedName>
    <definedName name="ASDFAS" hidden="1">{#N/A,#N/A,FALSE,"Assessment";#N/A,#N/A,FALSE,"Staffing";#N/A,#N/A,FALSE,"Hires";#N/A,#N/A,FALSE,"Assumptions"}</definedName>
    <definedName name="ASDFASD" hidden="1">{#N/A,#N/A,FALSE,"Assessment";#N/A,#N/A,FALSE,"Staffing";#N/A,#N/A,FALSE,"Hires";#N/A,#N/A,FALSE,"Assumptions"}</definedName>
    <definedName name="asdfasdf" hidden="1">{#N/A,#N/A,FALSE,"CreditStat";#N/A,#N/A,FALSE,"SPbrkup";#N/A,#N/A,FALSE,"MerSPsyn";#N/A,#N/A,FALSE,"MerSPwKCsyn";#N/A,#N/A,FALSE,"MerSPwKCsyn (2)";#N/A,#N/A,FALSE,"CreditStat (2)"}</definedName>
    <definedName name="ASDFASDFA" hidden="1">{#N/A,#N/A,FALSE,"Assessment";#N/A,#N/A,FALSE,"Staffing";#N/A,#N/A,FALSE,"Hires";#N/A,#N/A,FALSE,"Assumptions"}</definedName>
    <definedName name="asdfasdfasdf" hidden="1">{"comp1",#N/A,FALSE,"COMPS";"footnotes",#N/A,FALSE,"COMPS"}</definedName>
    <definedName name="asdfasdfasfasd" hidden="1">{"Far East Top",#N/A,FALSE,"FE Model";"Far East Mid",#N/A,FALSE,"FE Model";"Far East Base",#N/A,FALSE,"FE Model"}</definedName>
    <definedName name="asdfasdfsa" hidden="1">{#N/A,#N/A,FALSE,"Oncogene"}</definedName>
    <definedName name="asdfasdfsad" hidden="1">{#N/A,#N/A,FALSE,"output";#N/A,#N/A,FALSE,"contrib";#N/A,#N/A,FALSE,"profile";#N/A,#N/A,FALSE,"comps"}</definedName>
    <definedName name="asdfasfasdfgasdf" hidden="1">{#N/A,#N/A,FALSE,"Renewals In Process";#N/A,#N/A,FALSE,"New Clients In Process";#N/A,#N/A,FALSE,"Completed New Clients";#N/A,#N/A,FALSE,"Completed Renewals"}</definedName>
    <definedName name="asdfasfs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asdfdsfdc" hidden="1">{"Far East Top",#N/A,FALSE,"FE Model";"Far East Bottom",#N/A,FALSE,"FE Model"}</definedName>
    <definedName name="asdff" hidden="1">{"standalone1",#N/A,FALSE,"DCFBase";"standalone2",#N/A,FALSE,"DCFBase"}</definedName>
    <definedName name="asdfsad" hidden="1">{#N/A,#N/A,FALSE,"Antony Financials";#N/A,#N/A,FALSE,"Cowboy Financials";#N/A,#N/A,FALSE,"Combined";#N/A,#N/A,FALSE,"Valuematrix";#N/A,#N/A,FALSE,"DCFAntony";#N/A,#N/A,FALSE,"DCFCowboy";#N/A,#N/A,FALSE,"DCFCombined"}</definedName>
    <definedName name="asdfsd" hidden="1">{"BUDISR",#N/A,FALSE,"Isr";"BUDUSA",#N/A,FALSE,"Isr";"BUDCONSO",#N/A,FALSE,"Isr";"CASHISR",#N/A,FALSE,"Isr";"CASHUSA",#N/A,FALSE,"Isr";"CASHCONSO",#N/A,FALSE,"Isr";"ISRPL",#N/A,FALSE,"Isr";"USPL",#N/A,FALSE,"Isr";"CONSOPL",#N/A,FALSE,"Isr"}</definedName>
    <definedName name="asdfsdfsadf" hidden="1">{#N/A,#N/A,FALSE,"Year To Date"}</definedName>
    <definedName name="asdfwe">#REF!</definedName>
    <definedName name="asdsa" hidden="1">#REF!</definedName>
    <definedName name="asf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sfasdf" hidden="1">{"NA Is w Ratios",#N/A,FALSE,"North America";"PF CFlow NA",#N/A,FALSE,"North America";"NA DCF Matrix",#N/A,FALSE,"North America"}</definedName>
    <definedName name="asfdasdf" hidden="1">{#N/A,#N/A,FALSE,"Sheet1";#N/A,#N/A,FALSE,"Sheet2";#N/A,#N/A,FALSE,"Sheet3"}</definedName>
    <definedName name="asfdasf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sffaf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sfget" hidden="1">{"Page1",#N/A,FALSE,"7979";"Page2",#N/A,FALSE,"7979";"Page3",#N/A,FALSE,"7979"}</definedName>
    <definedName name="asfsdaf" hidden="1">{"IS w Ratios",#N/A,FALSE,"Europe";"PF CF Europe",#N/A,FALSE,"Europe";"DCF Eur Matrix",#N/A,FALSE,"Europe"}</definedName>
    <definedName name="asgd" hidden="1">{#N/A,#N/A,TRUE,"Pro Forma";#N/A,#N/A,TRUE,"PF_Bal";#N/A,#N/A,TRUE,"PF_INC";#N/A,#N/A,TRUE,"CBE";#N/A,#N/A,TRUE,"SWK"}</definedName>
    <definedName name="ashland" hidden="1">{#N/A,#N/A,FALSE,"R&amp;D Quick Calc";#N/A,#N/A,FALSE,"DOE Fee Schedule"}</definedName>
    <definedName name="ASIMICON">#REF!</definedName>
    <definedName name="ASIMIDOL">#REF!</definedName>
    <definedName name="asngfat" hidden="1">{"IS",#N/A,FALSE,"Income Statement";"ISR",#N/A,FALSE,"Income Statement Ratios";"BS",#N/A,FALSE,"Balance Sheet";"BSR",#N/A,FALSE,"Balance Sheet Ratios";"CF",#N/A,FALSE,"Cash Flow";"SALES",#N/A,FALSE,"Sales Analysis";"RR",#N/A,FALSE,"Recent Results"}</definedName>
    <definedName name="Ass">#REF!</definedName>
    <definedName name="asset" hidden="1">{#N/A,#N/A,FALSE,"Sheet1";#N/A,#N/A,FALSE,"OTHER";#N/A,#N/A,FALSE,"FMB";#N/A,#N/A,FALSE,"PCN";#N/A,#N/A,FALSE,"PCN2";#N/A,#N/A,FALSE,"CEI_Pref";#N/A,#N/A,FALSE,"CEI_FMB";#N/A,#N/A,FALSE,"CEI_PCN";#N/A,#N/A,FALSE,"CEI_PCN1";#N/A,#N/A,FALSE,"CEI_MED";#N/A,#N/A,FALSE,"CEI_MED1";#N/A,#N/A,FALSE,"TE_Other";#N/A,#N/A,FALSE,"TE_PCN";#N/A,#N/A,FALSE,"TE_MED";#N/A,#N/A,FALSE,"TE_MED1"}</definedName>
    <definedName name="Asset_Life">#REF!</definedName>
    <definedName name="Asset_Sale">#REF!</definedName>
    <definedName name="Asset1" hidden="1">{#N/A,#N/A,FALSE,"Sheet1";#N/A,#N/A,FALSE,"OTHER";#N/A,#N/A,FALSE,"FMB";#N/A,#N/A,FALSE,"PCN";#N/A,#N/A,FALSE,"PCN2";#N/A,#N/A,FALSE,"CEI_Pref";#N/A,#N/A,FALSE,"CEI_FMB";#N/A,#N/A,FALSE,"CEI_PCN";#N/A,#N/A,FALSE,"CEI_PCN1";#N/A,#N/A,FALSE,"CEI_MED";#N/A,#N/A,FALSE,"CEI_MED1";#N/A,#N/A,FALSE,"TE_Other";#N/A,#N/A,FALSE,"TE_PCN";#N/A,#N/A,FALSE,"TE_MED";#N/A,#N/A,FALSE,"TE_MED1"}</definedName>
    <definedName name="AssetData">#REF!</definedName>
    <definedName name="AssetOne" hidden="1">{#N/A,#N/A,FALSE,"Sheet1";#N/A,#N/A,FALSE,"OTHER";#N/A,#N/A,FALSE,"FMB";#N/A,#N/A,FALSE,"PCN";#N/A,#N/A,FALSE,"PCN2";#N/A,#N/A,FALSE,"CEI_Pref";#N/A,#N/A,FALSE,"CEI_FMB";#N/A,#N/A,FALSE,"CEI_PCN";#N/A,#N/A,FALSE,"CEI_PCN1";#N/A,#N/A,FALSE,"CEI_MED";#N/A,#N/A,FALSE,"CEI_MED1";#N/A,#N/A,FALSE,"TE_Other";#N/A,#N/A,FALSE,"TE_PCN";#N/A,#N/A,FALSE,"TE_MED";#N/A,#N/A,FALSE,"TE_MED1"}</definedName>
    <definedName name="ASSETS">'[67]NIPSCO BAL SHEET DATA'!#REF!</definedName>
    <definedName name="assets98">'[67]NIPSCO BAL SHEET DATA'!#REF!</definedName>
    <definedName name="asss" hidden="1">{#N/A,#N/A,FALSE,"Assessment";#N/A,#N/A,FALSE,"Staffing";#N/A,#N/A,FALSE,"Hires";#N/A,#N/A,FALSE,"Assumptions"}</definedName>
    <definedName name="ASSUM">#REF!</definedName>
    <definedName name="Assumptions" hidden="1">{"mgmt forecast",#N/A,FALSE,"Mgmt Forecast";"dcf table",#N/A,FALSE,"Mgmt Forecast";"sensitivity",#N/A,FALSE,"Mgmt Forecast";"table inputs",#N/A,FALSE,"Mgmt Forecast";"calculations",#N/A,FALSE,"Mgmt Forecast"}</definedName>
    <definedName name="assumptions_1" hidden="1">{"clp_bs_doc",#N/A,FALSE,"CLP";"clp_is_doc",#N/A,FALSE,"CLP";"clp_cf_doc",#N/A,FALSE,"CLP";"clp_fr_doc",#N/A,FALSE,"CLP"}</definedName>
    <definedName name="assumptions_2" hidden="1">{"clp_bs_doc",#N/A,FALSE,"CLP";"clp_is_doc",#N/A,FALSE,"CLP";"clp_cf_doc",#N/A,FALSE,"CLP";"clp_fr_doc",#N/A,FALSE,"CLP"}</definedName>
    <definedName name="assumptions_3" hidden="1">{"clp_bs_doc",#N/A,FALSE,"CLP";"clp_is_doc",#N/A,FALSE,"CLP";"clp_cf_doc",#N/A,FALSE,"CLP";"clp_fr_doc",#N/A,FALSE,"CLP"}</definedName>
    <definedName name="assumptions_4" hidden="1">{"clp_bs_doc",#N/A,FALSE,"CLP";"clp_is_doc",#N/A,FALSE,"CLP";"clp_cf_doc",#N/A,FALSE,"CLP";"clp_fr_doc",#N/A,FALSE,"CLP"}</definedName>
    <definedName name="assumptions_5" hidden="1">{"clp_bs_doc",#N/A,FALSE,"CLP";"clp_is_doc",#N/A,FALSE,"CLP";"clp_cf_doc",#N/A,FALSE,"CLP";"clp_fr_doc",#N/A,FALSE,"CLP"}</definedName>
    <definedName name="AssumSEComb" hidden="1">{"clp_bs_doc",#N/A,FALSE,"CLP";"clp_is_doc",#N/A,FALSE,"CLP";"clp_cf_doc",#N/A,FALSE,"CLP";"clp_fr_doc",#N/A,FALSE,"CLP"}</definedName>
    <definedName name="AssumSEComb_1" hidden="1">{"clp_bs_doc",#N/A,FALSE,"CLP";"clp_is_doc",#N/A,FALSE,"CLP";"clp_cf_doc",#N/A,FALSE,"CLP";"clp_fr_doc",#N/A,FALSE,"CLP"}</definedName>
    <definedName name="AssumSEComb_2" hidden="1">{"clp_bs_doc",#N/A,FALSE,"CLP";"clp_is_doc",#N/A,FALSE,"CLP";"clp_cf_doc",#N/A,FALSE,"CLP";"clp_fr_doc",#N/A,FALSE,"CLP"}</definedName>
    <definedName name="AssumSEComb_3" hidden="1">{"clp_bs_doc",#N/A,FALSE,"CLP";"clp_is_doc",#N/A,FALSE,"CLP";"clp_cf_doc",#N/A,FALSE,"CLP";"clp_fr_doc",#N/A,FALSE,"CLP"}</definedName>
    <definedName name="AssumSEComb_4" hidden="1">{"clp_bs_doc",#N/A,FALSE,"CLP";"clp_is_doc",#N/A,FALSE,"CLP";"clp_cf_doc",#N/A,FALSE,"CLP";"clp_fr_doc",#N/A,FALSE,"CLP"}</definedName>
    <definedName name="AssumSEComb_5" hidden="1">{"clp_bs_doc",#N/A,FALSE,"CLP";"clp_is_doc",#N/A,FALSE,"CLP";"clp_cf_doc",#N/A,FALSE,"CLP";"clp_fr_doc",#N/A,FALSE,"CLP"}</definedName>
    <definedName name="at" hidden="1">#REF!,#REF!,#REF!,#REF!</definedName>
    <definedName name="AT_COE">#REF!</definedName>
    <definedName name="AT_WACC">#REF!</definedName>
    <definedName name="ATH\" hidden="1">{#N/A,#N/A,FALSE,"Sheet1";#N/A,#N/A,FALSE,"Sheet2";#N/A,#N/A,FALSE,"Sheet3"}</definedName>
    <definedName name="ATLAS_OM_OE">#REF!</definedName>
    <definedName name="att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Attach3" hidden="1">{"Grant",#N/A,FALSE,"Grant";"GP Developer",#N/A,FALSE,"GP &amp; Dev Loans";"Operating Analysis",#N/A,FALSE,"Operations";"Tax Credit",#N/A,FALSE,"Tax Credits";"Tax Credit Analysis",#N/A,FALSE,"TC Analysis"}</definedName>
    <definedName name="ATYLD">#REF!</definedName>
    <definedName name="ATYLD_Diff">#REF!</definedName>
    <definedName name="AuditIncomeStmt">#REF!</definedName>
    <definedName name="AUDITS">#REF!</definedName>
    <definedName name="aug">#REF!</definedName>
    <definedName name="AUG_DEC">[68]data!#REF!:[68]data!#REF!</definedName>
    <definedName name="augact">#REF!</definedName>
    <definedName name="AUGBUD">#REF!</definedName>
    <definedName name="auggas">#REF!</definedName>
    <definedName name="AUGUST">#REF!</definedName>
    <definedName name="August_2013">#REF!</definedName>
    <definedName name="AUGUST_GAS_STORAGE">#REF!</definedName>
    <definedName name="AUGUST1">#REF!</definedName>
    <definedName name="AUGUST2">#REF!</definedName>
    <definedName name="AUGUST3">#REF!</definedName>
    <definedName name="AugustActuals_9.2.15">#REF!</definedName>
    <definedName name="Aussie">#REF!</definedName>
    <definedName name="Aussie2">#REF!</definedName>
    <definedName name="AUTO11">#REF!</definedName>
    <definedName name="AUTO12">#REF!</definedName>
    <definedName name="AUTO14">#REF!</definedName>
    <definedName name="AUTO15">#REF!</definedName>
    <definedName name="AUTO16">#REF!</definedName>
    <definedName name="AUTO17">#REF!</definedName>
    <definedName name="AUTO18">#REF!</definedName>
    <definedName name="AUTO20">#REF!</definedName>
    <definedName name="AUTO22">#REF!</definedName>
    <definedName name="AUTO32">#REF!</definedName>
    <definedName name="AUTO34">#REF!</definedName>
    <definedName name="AUTO35">#REF!</definedName>
    <definedName name="AUTO37">#REF!</definedName>
    <definedName name="AUTO38">#REF!</definedName>
    <definedName name="AUTO48">#REF!</definedName>
    <definedName name="AUTO51">#REF!</definedName>
    <definedName name="AUTO52">#REF!</definedName>
    <definedName name="AUTO53">#REF!</definedName>
    <definedName name="AUX">#REF!</definedName>
    <definedName name="AUXben">#REF!</definedName>
    <definedName name="AUXbentype">#REF!</definedName>
    <definedName name="AUXPAID">#REF!</definedName>
    <definedName name="Avail">#REF!</definedName>
    <definedName name="avdd" hidden="1">{#N/A,#N/A,FALSE,"Calc";#N/A,#N/A,FALSE,"Sensitivity";#N/A,#N/A,FALSE,"LT Earn.Dil.";#N/A,#N/A,FALSE,"Dil. AVP"}</definedName>
    <definedName name="AVG">#N/A</definedName>
    <definedName name="AVG_BANK_BAL">[69]EXH10!$A$1:$J$47</definedName>
    <definedName name="AVG_COLLECTIONS">#REF!</definedName>
    <definedName name="Avg_Mo_pmt">[50]Inputs!$B$7</definedName>
    <definedName name="AVGrate">'[70]AVG FXrates'!$B$4:$F$47</definedName>
    <definedName name="AvgShares">#REF!</definedName>
    <definedName name="avoidtot">#REF!</definedName>
    <definedName name="avp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awerqaasdf" hidden="1">{"IS",#N/A,FALSE,"Income Statement";"ISR",#N/A,FALSE,"Income Statement Ratios";"BS",#N/A,FALSE,"Balance Sheet";"BSR",#N/A,FALSE,"Balance Sheet Ratios";"CF",#N/A,FALSE,"Cash Flow";"SALES",#N/A,FALSE,"Sales Analysis";"RR",#N/A,FALSE,"Recent Results"}</definedName>
    <definedName name="AxesFormat">#REF!</definedName>
    <definedName name="AxesFormat2">#N/A</definedName>
    <definedName name="b" hidden="1">{"'Server Configuration'!$A$1:$DB$281"}</definedName>
    <definedName name="b_1" hidden="1">{"'Server Configuration'!$A$1:$DB$281"}</definedName>
    <definedName name="B_V_ACTUAL_PRO">#REF!</definedName>
    <definedName name="B_V_MILESTONES">#REF!</definedName>
    <definedName name="B_V_PLANNED_PRO">#REF!</definedName>
    <definedName name="babo" hidden="1">{#N/A,#N/A,FALSE,"R&amp;D Quick Calc";#N/A,#N/A,FALSE,"DOE Fee Schedule"}</definedName>
    <definedName name="BACK_A">#REF!</definedName>
    <definedName name="bad_debt">#REF!</definedName>
    <definedName name="BAD_DEBT_EXPENSE">#REF!</definedName>
    <definedName name="BadErrMsg">#REF!</definedName>
    <definedName name="BadLink" hidden="1">#REF!</definedName>
    <definedName name="BAG1act">#REF!</definedName>
    <definedName name="BAG2act">#REF!</definedName>
    <definedName name="BAL">#REF!</definedName>
    <definedName name="baladj">#REF!</definedName>
    <definedName name="BALANCE">#REF!:#REF!</definedName>
    <definedName name="Balance_Sheet_Print">#REF!,#REF!</definedName>
    <definedName name="BalanceSheet">#REF!</definedName>
    <definedName name="balassum">#REF!</definedName>
    <definedName name="BandStartDay">#REF!</definedName>
    <definedName name="Bank" localSheetId="1">[71]Input!#REF!</definedName>
    <definedName name="Bank" localSheetId="6">Input!#REF!</definedName>
    <definedName name="Bank">Input!#REF!</definedName>
    <definedName name="BankDebtBookValue">#REF!</definedName>
    <definedName name="BankDebtMarketValue">#REF!</definedName>
    <definedName name="BankDebtPrice">#REF!</definedName>
    <definedName name="bar">#N/A</definedName>
    <definedName name="BARRELS">#REF!</definedName>
    <definedName name="BAS">#REF!</definedName>
    <definedName name="base_demand_hr1">#REF!</definedName>
    <definedName name="base_gen">#REF!</definedName>
    <definedName name="Base_Year">#REF!</definedName>
    <definedName name="Basefuelrevenues">#REF!</definedName>
    <definedName name="Baseline">#REF!</definedName>
    <definedName name="BaseTick">#REF!</definedName>
    <definedName name="BaseTrkr1">#REF!</definedName>
    <definedName name="BaseTrkr2">#REF!</definedName>
    <definedName name="BASEYEAR">#REF!</definedName>
    <definedName name="BASIS">#REF!</definedName>
    <definedName name="BatchIDMaster">#REF!</definedName>
    <definedName name="BB">'[47]2000FASB'!#REF!</definedName>
    <definedName name="bb_MTk0NDE5QTI2NTVBNDM0Mz" hidden="1">#REF!</definedName>
    <definedName name="bb_RTRDMjFDM0I3NzRDNDAxQT" hidden="1">#REF!</definedName>
    <definedName name="bbb" hidden="1">{#N/A,#N/A,FALSE,"Income Statement";#N/A,#N/A,FALSE,"Balance Sheet";#N/A,#N/A,FALSE,"Cash Flows"}</definedName>
    <definedName name="bbbb" hidden="1">{#N/A,#N/A,FALSE,"Aging Summary";#N/A,#N/A,FALSE,"Ratio Analysis";#N/A,#N/A,FALSE,"Test 120 Day Accts";#N/A,#N/A,FALSE,"Tickmarks"}</definedName>
    <definedName name="bbbbb">0.00658564814511919</definedName>
    <definedName name="bbbbbb">0.00266203704086365</definedName>
    <definedName name="bbbbbbbbbbbbbb" hidden="1">{#N/A,#N/A,FALSE,"Renewals In Process";#N/A,#N/A,FALSE,"New Clients In Process";#N/A,#N/A,FALSE,"Completed New Clients";#N/A,#N/A,FALSE,"Completed Renewals"}</definedName>
    <definedName name="bbbbbbbbbbbbbbbbbbbb" hidden="1">{#N/A,#N/A,FALSE,"Renewals In Process";#N/A,#N/A,FALSE,"New Clients In Process";#N/A,#N/A,FALSE,"Completed New Clients";#N/A,#N/A,FALSE,"Completed Renewals"}</definedName>
    <definedName name="bcbcbcbcc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bcbcbcc" hidden="1">{#N/A,#N/A,FALSE,"BidCo Assumptions";#N/A,#N/A,FALSE,"Credit Stats";#N/A,#N/A,FALSE,"Bidco Summary";#N/A,#N/A,FALSE,"BIDCO Consolidated"}</definedName>
    <definedName name="bcfeprod00">#REF!</definedName>
    <definedName name="bcfeprod01">#REF!</definedName>
    <definedName name="bcfeprod02">#REF!</definedName>
    <definedName name="BCratio">#REF!</definedName>
    <definedName name="bdate">'[72]Oper Rev&amp;Exp by Accts C2.1A'!$A$4</definedName>
    <definedName name="BDG_CONVER">#REF!</definedName>
    <definedName name="BDGT_MNPR">#REF!</definedName>
    <definedName name="BDGT_OT">#REF!</definedName>
    <definedName name="Bear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bearr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Beauregard">"Check Box 1"</definedName>
    <definedName name="Beg_Bal">#REF!</definedName>
    <definedName name="BEGIN">#REF!</definedName>
    <definedName name="below">OFFSET(!A1,1,0)</definedName>
    <definedName name="BEN_BAYSTATE">#REF!</definedName>
    <definedName name="BEN_GRANITE">#REF!</definedName>
    <definedName name="BEN_MAINE">#REF!</definedName>
    <definedName name="BEN_NEW_HAMP">#REF!</definedName>
    <definedName name="benci" hidden="1">#REF!</definedName>
    <definedName name="benefit" hidden="1">{#N/A,#N/A,FALSE,"R&amp;D Quick Calc";#N/A,#N/A,FALSE,"DOE Fee Schedule"}</definedName>
    <definedName name="BenefitAccuracy">#REF!</definedName>
    <definedName name="BenefitAdj">[45]SCH_C3.17!$P$49</definedName>
    <definedName name="BENEFITS">#REF!</definedName>
    <definedName name="berry" hidden="1">{#N/A,#N/A,FALSE,"Taxblinc";#N/A,#N/A,FALSE,"Rsvsacls"}</definedName>
    <definedName name="Beta">#REF!</definedName>
    <definedName name="BetaInc">#REF!</definedName>
    <definedName name="BetaSource">#REF!</definedName>
    <definedName name="bfghdhdg" hidden="1">{"ACL CAPEX",#N/A,FALSE,"Sheet1"}</definedName>
    <definedName name="BG_Del" hidden="1">15</definedName>
    <definedName name="BG_Ins" hidden="1">4</definedName>
    <definedName name="BG_Mod" hidden="1">6</definedName>
    <definedName name="BigCol">#REF!,#REF!,#REF!,#REF!,#REF!,#REF!,#REF!,#REF!,#REF!,#REF!,#REF!,#REF!,#REF!,#REF!,#REF!,#REF!,#REF!,#REF!,#REF!,#REF!,#REF!,#REF!,#REF!</definedName>
    <definedName name="BillDate">#REF!</definedName>
    <definedName name="Billing">#REF!</definedName>
    <definedName name="Billing_Period">#REF!</definedName>
    <definedName name="BILLS_BS">#REF!</definedName>
    <definedName name="Binputrusum">'[59]L Graph (Data)'!$A$97:$DS$109</definedName>
    <definedName name="binputsum">'[60]L Graph (Data)'!$A$19:$DS$29</definedName>
    <definedName name="binputsumru">'[73]L Graph (Data)'!$A$91:$DS$105</definedName>
    <definedName name="binputvol">'[73]L Graph (Data)'!$A$21:$DS$34</definedName>
    <definedName name="Bio_Flora">#REF!</definedName>
    <definedName name="BK_DEPR">#REF!</definedName>
    <definedName name="BLANK_ACCOUNT">#REF!</definedName>
    <definedName name="BLANK_ROW">#REF!</definedName>
    <definedName name="Blended_Energy">#REF!</definedName>
    <definedName name="blip" hidden="1">{"'Server Configuration'!$A$1:$DB$281"}</definedName>
    <definedName name="blip_1" hidden="1">{"'Server Configuration'!$A$1:$DB$281"}</definedName>
    <definedName name="blip_2" hidden="1">{"'Server Configuration'!$A$1:$DB$281"}</definedName>
    <definedName name="blnHideRow">IF(SUM(ABS(IF(ISERROR(#REF!),0,IF(ISTEXT(#REF!),0,#REF!))))&gt;0.00001,1,TRUE)</definedName>
    <definedName name="block2">#REF!</definedName>
    <definedName name="blort">#REF!</definedName>
    <definedName name="BLPB1" hidden="1">#REF!</definedName>
    <definedName name="BLPB2" hidden="1">#REF!</definedName>
    <definedName name="BLPB3" hidden="1">#REF!</definedName>
    <definedName name="BLPB4" hidden="1">#REF!</definedName>
    <definedName name="BLPB5" hidden="1">#REF!</definedName>
    <definedName name="BLPB6" hidden="1">#REF!</definedName>
    <definedName name="BLPB7" hidden="1">#REF!</definedName>
    <definedName name="BLPB8" hidden="1">#REF!</definedName>
    <definedName name="BLPH1" hidden="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2" hidden="1">'[74]Commercial Paper'!#REF!</definedName>
    <definedName name="BLPH3" hidden="1">'[74]Commercial Paper'!#REF!</definedName>
    <definedName name="BLPH4" hidden="1">'[74]Commercial Paper'!#REF!</definedName>
    <definedName name="BLPH5" hidden="1">'[74]Commercial Paper'!#REF!</definedName>
    <definedName name="BLPH6" hidden="1">'[74]Commercial Paper'!#REF!</definedName>
    <definedName name="BLPH7" hidden="1">#REF!</definedName>
    <definedName name="BLPH8" hidden="1">#REF!</definedName>
    <definedName name="BLPH9" hidden="1">#REF!</definedName>
    <definedName name="BLS">#REF!</definedName>
    <definedName name="blue" hidden="1">{#N/A,#N/A,FALSE,"Historical";#N/A,#N/A,FALSE,"EPS-Purchase";#N/A,#N/A,FALSE,"EPS-Pool";#N/A,#N/A,FALSE,"DCF";"Market Share",#N/A,FALSE,"Revenue";"Revenue",#N/A,FALSE,"Revenue"}</definedName>
    <definedName name="BMSGRADE">[75]Assumptions!$J$8:$J$21</definedName>
    <definedName name="BMSLBR">#REF!</definedName>
    <definedName name="bn" hidden="1">#REF!</definedName>
    <definedName name="bnkj" hidden="1">{#N/A,#N/A,FALSE,"output";#N/A,#N/A,FALSE,"contrib";#N/A,#N/A,FALSE,"profile";#N/A,#N/A,FALSE,"comps"}</definedName>
    <definedName name="BOARDER12">#REF!</definedName>
    <definedName name="BOARDER34">#REF!</definedName>
    <definedName name="BOARDER56">#REF!</definedName>
    <definedName name="BOARDER78">#REF!</definedName>
    <definedName name="BOB">#REF!</definedName>
    <definedName name="BOE_or_MCFE_SWITCH">#REF!</definedName>
    <definedName name="boecc00">#REF!</definedName>
    <definedName name="boecc97">#REF!</definedName>
    <definedName name="boecc98">#REF!</definedName>
    <definedName name="boecc99">#REF!</definedName>
    <definedName name="boedda00">#REF!</definedName>
    <definedName name="boedda97">#REF!</definedName>
    <definedName name="boedda98">#REF!</definedName>
    <definedName name="boedda99">#REF!</definedName>
    <definedName name="boefc00">#REF!</definedName>
    <definedName name="boefc97">#REF!</definedName>
    <definedName name="boefc98">#REF!</definedName>
    <definedName name="boefc99">#REF!</definedName>
    <definedName name="boega00">#REF!</definedName>
    <definedName name="boega97">#REF!</definedName>
    <definedName name="boega98">#REF!</definedName>
    <definedName name="boega99">#REF!</definedName>
    <definedName name="boeocf00">#REF!</definedName>
    <definedName name="boeocf01">#REF!</definedName>
    <definedName name="boeocf02">#REF!</definedName>
    <definedName name="boeocf97">#REF!</definedName>
    <definedName name="boeocf98">#REF!</definedName>
    <definedName name="boeocf99">#REF!</definedName>
    <definedName name="boeom00">#REF!</definedName>
    <definedName name="boeom97">#REF!</definedName>
    <definedName name="boeom98">#REF!</definedName>
    <definedName name="boeom99">#REF!</definedName>
    <definedName name="boepc00">#REF!</definedName>
    <definedName name="boepc97">#REF!</definedName>
    <definedName name="boepc98">#REF!</definedName>
    <definedName name="boepc99">#REF!</definedName>
    <definedName name="boeprod00">#REF!</definedName>
    <definedName name="boeprod01">#REF!</definedName>
    <definedName name="boeprod02">#REF!</definedName>
    <definedName name="boeprod98">#REF!</definedName>
    <definedName name="boeprod99">#REF!</definedName>
    <definedName name="boerev00">#REF!</definedName>
    <definedName name="boerev01">#REF!</definedName>
    <definedName name="boerev02">#REF!</definedName>
    <definedName name="boerev97">#REF!</definedName>
    <definedName name="boerev98">#REF!</definedName>
    <definedName name="boerev99">#REF!</definedName>
    <definedName name="boerse" hidden="1">{"standalone1",#N/A,FALSE,"DCFBase";"standalone2",#N/A,FALSE,"DCFBase"}</definedName>
    <definedName name="bond">#REF!</definedName>
    <definedName name="bonus">'[76]Variable Assumptions'!$B$21</definedName>
    <definedName name="BOOK1">'[41]COH Changes'!#REF!</definedName>
    <definedName name="BOOK2">#REF!</definedName>
    <definedName name="BOOK3">'[41]COH Changes'!#REF!</definedName>
    <definedName name="BOOK4">'[41]COH Changes'!#REF!</definedName>
    <definedName name="BOOK5">'[41]COH Changes'!#REF!</definedName>
    <definedName name="BOOK6">'[41]COH Changes'!#REF!</definedName>
    <definedName name="BOOK7">[41]CGV!#REF!</definedName>
    <definedName name="BookCap">#REF!</definedName>
    <definedName name="BookDepnLife">#REF!</definedName>
    <definedName name="BookDepnPcnt">#REF!</definedName>
    <definedName name="BookLife">#REF!</definedName>
    <definedName name="BookLife_byYear">#REF!</definedName>
    <definedName name="BookLifeDep_byYear">#REF!</definedName>
    <definedName name="BookTotalDebt">#REF!</definedName>
    <definedName name="BookType">1</definedName>
    <definedName name="BookValue">#REF!</definedName>
    <definedName name="BORDER">#REF!</definedName>
    <definedName name="BORDROW">#REF!</definedName>
    <definedName name="BORENTRY">#REF!</definedName>
    <definedName name="bottleneck">#REF!</definedName>
    <definedName name="Bottom_Int_Cred_Month">#REF!</definedName>
    <definedName name="boxes">#REF!</definedName>
    <definedName name="BRAB219..AB220_">#REF!</definedName>
    <definedName name="BREAK">[41]BSG!#REF!</definedName>
    <definedName name="BREAK1">[41]BSG!#REF!</definedName>
    <definedName name="BREAK2">[41]BSG!#REF!</definedName>
    <definedName name="BREAK3">[41]BSG!#REF!</definedName>
    <definedName name="BREAK4">[41]BSG!#REF!</definedName>
    <definedName name="BREAK5">[41]BSG!#REF!</definedName>
    <definedName name="BROCK_OUT">#REF!</definedName>
    <definedName name="BROCKTON">#REF!</definedName>
    <definedName name="bruce" hidden="1">{#N/A,#N/A,FALSE,"F96AOP3";#N/A,#N/A,FALSE,"summary"}</definedName>
    <definedName name="bs">'[67]NIPSCO BAL SHEET DATA'!#REF!</definedName>
    <definedName name="BS_A">#REF!</definedName>
    <definedName name="BS_JURIS">#REF!</definedName>
    <definedName name="BS_REC">[77]FS!$A$1:$G$125</definedName>
    <definedName name="BS_T">#REF!</definedName>
    <definedName name="BSANAL">#REF!</definedName>
    <definedName name="BSLRetrieval">#REF!</definedName>
    <definedName name="BSRollForward">#REF!</definedName>
    <definedName name="BTBComparisonCYR">#REF!</definedName>
    <definedName name="BTBComparisonCYRTitles">#REF!</definedName>
    <definedName name="BTBComparisonNYR1">#REF!</definedName>
    <definedName name="BTBComparisonNYR1Titles">#REF!</definedName>
    <definedName name="BTBComparisonNYR2">#REF!</definedName>
    <definedName name="BTBComparisonNYR2Titles">#REF!</definedName>
    <definedName name="BTBComparisonNYR3">#REF!</definedName>
    <definedName name="BTBComparisonNYR3Titles">#REF!</definedName>
    <definedName name="BTBComparisonNYR4">#REF!</definedName>
    <definedName name="BTBComparisonNYR4Titles">#REF!</definedName>
    <definedName name="BTBComparisonNYR5">#REF!</definedName>
    <definedName name="BTBComparisonNYR5Titles">#REF!</definedName>
    <definedName name="BTU">[78]Input!$B$11</definedName>
    <definedName name="bu_name">'[76]Variable Assumptions'!$A$1</definedName>
    <definedName name="BUD_H">#REF!</definedName>
    <definedName name="BUD_HS">#REF!</definedName>
    <definedName name="BUD_ROY">#REF!</definedName>
    <definedName name="Budget">'[79]Dec Monthly Update_5&amp;7'!#REF!</definedName>
    <definedName name="Budget_2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budget_data">#REF!</definedName>
    <definedName name="Budget_Detail">#REF!=#REF!=#REF!=#REF!=#REF!</definedName>
    <definedName name="BUDGET_YTD">#REF!</definedName>
    <definedName name="BUDGETCURRENCYCODE1">#REF!</definedName>
    <definedName name="BUDGETDECIMALPLACES1">#REF!</definedName>
    <definedName name="BUDGETENTITYID1">#REF!</definedName>
    <definedName name="BUDGETGRAPHCORRESPONDING1">#REF!</definedName>
    <definedName name="BUDGETGRAPHINCACTUALS1">#REF!</definedName>
    <definedName name="BUDGETGRAPHINCBUDGETS1">#REF!</definedName>
    <definedName name="BUDGETGRAPHINCTITLES1">#REF!</definedName>
    <definedName name="BUDGETGRAPHINCVARIANCES1">#REF!</definedName>
    <definedName name="BUDGETGRAPHSTYLE1">#REF!</definedName>
    <definedName name="BudgetGroup">#REF!</definedName>
    <definedName name="BUDGETHEADINGSBACKCOLOUR1">#REF!</definedName>
    <definedName name="BUDGETHEADINGSFORECOLOUR1">#REF!</definedName>
    <definedName name="BUDGETNAME1">#REF!</definedName>
    <definedName name="BUDGETORG1">#REF!</definedName>
    <definedName name="BUDGETORGFROZEN1">#REF!</definedName>
    <definedName name="BUDGETORGID1">#REF!</definedName>
    <definedName name="BUDGETORGNAME1">#REF!</definedName>
    <definedName name="BUDGETOUTPUTOPTION1">#REF!</definedName>
    <definedName name="BUDGETPASSWORDREQUIREDFLAG1">#REF!</definedName>
    <definedName name="BUDGETSHOWCRITERIASHEET1">#REF!</definedName>
    <definedName name="BUDGETSTATUS1">#REF!</definedName>
    <definedName name="BUDGETTITLEBACKCOLOUR1">#REF!</definedName>
    <definedName name="BUDGETTITLEBORDERCOLOUR1">#REF!</definedName>
    <definedName name="BUDGETTITLEFORECOLOUR1">#REF!</definedName>
    <definedName name="BUDGETVALUESWIDTH1">#REF!</definedName>
    <definedName name="BUDGETVERSIONID1">#REF!</definedName>
    <definedName name="Budvar">[80]Retrieve!$BC$11:$BO$129</definedName>
    <definedName name="bulllshit">#REF!</definedName>
    <definedName name="bullshit">'[81]01 EXTENSION'!$A$6:$F$97</definedName>
    <definedName name="bumba" hidden="1">{"mgmt forecast",#N/A,FALSE,"Mgmt Forecast";"dcf table",#N/A,FALSE,"Mgmt Forecast";"sensitivity",#N/A,FALSE,"Mgmt Forecast";"table inputs",#N/A,FALSE,"Mgmt Forecast";"calculations",#N/A,FALSE,"Mgmt Forecast"}</definedName>
    <definedName name="bun">#REF!</definedName>
    <definedName name="BUName">#REF!</definedName>
    <definedName name="BURD901110">#REF!</definedName>
    <definedName name="BURD901120">#REF!</definedName>
    <definedName name="BURD901130">#REF!</definedName>
    <definedName name="BURD901200">#REF!</definedName>
    <definedName name="BURDRATE1">#REF!</definedName>
    <definedName name="BURDRATE2">#REF!</definedName>
    <definedName name="BURNINST">#REF!</definedName>
    <definedName name="BURNTOT">#REF!</definedName>
    <definedName name="BUSINESS_UNIT">#REF!</definedName>
    <definedName name="Button_1">"Normalization_Electric_Merchant_Public_Auth_List"</definedName>
    <definedName name="Button_4">"Takeover_Building_Set_Up_List"</definedName>
    <definedName name="Button_5">"Takeover_Building_Set_Up_List1"</definedName>
    <definedName name="button_area_1">#REF!</definedName>
    <definedName name="BUV">'[82]2017 TBSEG-R'!#REF!</definedName>
    <definedName name="BV">#REF!</definedName>
    <definedName name="bxc" hidden="1">{"orixcsc",#N/A,FALSE,"ORIX CSC";"orixcsc2",#N/A,FALSE,"ORIX CSC"}</definedName>
    <definedName name="By_Summary_Ledger">#REF!</definedName>
    <definedName name="by_Year">#REF!</definedName>
    <definedName name="ByTower">#REF!</definedName>
    <definedName name="c.LTMYear" hidden="1">#REF!</definedName>
    <definedName name="C_">'[83]RR 8 2'!#REF!</definedName>
    <definedName name="C_AG_MAINT">[58]Assumptions!$G$8</definedName>
    <definedName name="C_AG_OPS">[58]Assumptions!$G$6</definedName>
    <definedName name="CA">#REF!</definedName>
    <definedName name="Cable" hidden="1">{#N/A,#N/A,FALSE,"Operations";#N/A,#N/A,FALSE,"Financials"}</definedName>
    <definedName name="Cable2" hidden="1">{#N/A,#N/A,FALSE,"Operations";#N/A,#N/A,FALSE,"Financials"}</definedName>
    <definedName name="CAGR">#REF!</definedName>
    <definedName name="CAGRProjCapEx">#REF!</definedName>
    <definedName name="CAGRProjEBIT">#REF!</definedName>
    <definedName name="CAGRProjEBITDA">#REF!</definedName>
    <definedName name="CAGRProjEPS">#REF!</definedName>
    <definedName name="CAGRProjExtra1">#REF!</definedName>
    <definedName name="CAGRProjExtra2">#REF!</definedName>
    <definedName name="CAGRProjExtra3">#REF!</definedName>
    <definedName name="CAGRProjGrossProfit">#REF!</definedName>
    <definedName name="CAGRProjNetInc">#REF!</definedName>
    <definedName name="CAGRProjOther1">#REF!</definedName>
    <definedName name="CAGRProjOther2">#REF!</definedName>
    <definedName name="CAGRProjOther3">#REF!</definedName>
    <definedName name="CAGRProjRevenues">#REF!</definedName>
    <definedName name="CAGRProjShares">#REF!</definedName>
    <definedName name="CAGRTEXT">#REF!</definedName>
    <definedName name="CAGRTrig">#REF!</definedName>
    <definedName name="CAGRTrigger">#REF!</definedName>
    <definedName name="CALC_C03">#REF!</definedName>
    <definedName name="CALC_C04">#REF!</definedName>
    <definedName name="CALC_C09">#REF!</definedName>
    <definedName name="CALC_LRG">#REF!</definedName>
    <definedName name="CALC_XLG">#REF!</definedName>
    <definedName name="Calculation_of_rates">#REF!</definedName>
    <definedName name="calculations2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LDEN">#REF!</definedName>
    <definedName name="CalendarYear1">#REF!</definedName>
    <definedName name="CalendarYear2">#REF!</definedName>
    <definedName name="CalendarYear3">#REF!</definedName>
    <definedName name="CalEPS1">#REF!</definedName>
    <definedName name="CalEPS2">#REF!</definedName>
    <definedName name="CalEPS3">#REF!</definedName>
    <definedName name="CALIFORNIA" hidden="1">"AS2DocumentBrowse"</definedName>
    <definedName name="CalPE1">#REF!</definedName>
    <definedName name="CalPE2">#REF!</definedName>
    <definedName name="CalPE3">#REF!</definedName>
    <definedName name="CAMP_discount_rate">#REF!</definedName>
    <definedName name="CAMPNum">#REF!</definedName>
    <definedName name="CAMPOwner">#REF!</definedName>
    <definedName name="CANACOMM">#REF!</definedName>
    <definedName name="cancel" hidden="1">{"PARTNERS CAPITAL STMT",#N/A,FALSE,"Partners Capital"}</definedName>
    <definedName name="cancel2" hidden="1">{"PNLProjDL",#N/A,FALSE,"PROJCO";"PNLParDL",#N/A,FALSE,"Parent"}</definedName>
    <definedName name="CANDIHide">#REF!</definedName>
    <definedName name="cap">#REF!</definedName>
    <definedName name="CAP_BS_WKST">[77]Sch11!#REF!</definedName>
    <definedName name="Cap_Lease_Oth_Layers">#REF!</definedName>
    <definedName name="Cap_purch">#REF!</definedName>
    <definedName name="CAP_RB">[77]Sch11!$A$1:$L$64</definedName>
    <definedName name="Cap_Structure">#REF!</definedName>
    <definedName name="Capacity_Closing_Total">#REF!</definedName>
    <definedName name="Capacity_Costs">#REF!</definedName>
    <definedName name="Capacity_Filing_Total">#REF!</definedName>
    <definedName name="CapacityCol">3</definedName>
    <definedName name="CapacityFactorSwitch">#REF!</definedName>
    <definedName name="CAPben">#REF!</definedName>
    <definedName name="CAPbentype">#REF!</definedName>
    <definedName name="CapCost">#REF!</definedName>
    <definedName name="CapCost_Month1">#REF!</definedName>
    <definedName name="CapCost_Month2">#REF!</definedName>
    <definedName name="CapCost_Month3">#REF!</definedName>
    <definedName name="CapCost_Month4">#REF!</definedName>
    <definedName name="CapCost_Month5">#REF!</definedName>
    <definedName name="CapCost_Month6">#REF!</definedName>
    <definedName name="CapCostCol">38</definedName>
    <definedName name="CapCosts_month2">#REF!</definedName>
    <definedName name="CapCostVAriance">#REF!</definedName>
    <definedName name="CapEx">#REF!</definedName>
    <definedName name="Capex_Case">#REF!</definedName>
    <definedName name="CapExMargin">#REF!</definedName>
    <definedName name="CapIntExp">#REF!</definedName>
    <definedName name="Capital_Expenditures">#REF!</definedName>
    <definedName name="Capital_Structure">#REF!</definedName>
    <definedName name="CapitalFlag734">#REF!</definedName>
    <definedName name="CapitalizedDebt">#REF!</definedName>
    <definedName name="CapitalizedEBITDA">#REF!</definedName>
    <definedName name="CapitalizedIntExp">#REF!</definedName>
    <definedName name="CapitalizedIntExpPF">#REF!</definedName>
    <definedName name="CapitalizedLease">#REF!</definedName>
    <definedName name="CapitalizedLeaseTrigger">#REF!</definedName>
    <definedName name="CapRate">#REF!</definedName>
    <definedName name="CAPTABLE">#REF!</definedName>
    <definedName name="CAPTIVE_INS">#REF!</definedName>
    <definedName name="CAPtype">#REF!</definedName>
    <definedName name="CASCADE">#REF!</definedName>
    <definedName name="casdfasf" hidden="1">{"DCF1",#N/A,TRUE,"CC";"DCF2",#N/A,TRUE,"CC";"DCF3",#N/A,TRUE,"CC";#N/A,#N/A,TRUE,"LBO Analysis";"CC_overview",#N/A,TRUE,"CC";"RR_summary",#N/A,TRUE,"RR";"Contribution",#N/A,TRUE,"Contribution CC-RR";"CPE_merger_plan",#N/A,TRUE,"CC Merger Plan (CP&amp;E)";#N/A,#N/A,TRUE,"Break-Up";#N/A,#N/A,TRUE,"CC Merger Plan"}</definedName>
    <definedName name="case" localSheetId="1">[71]Input!$B$12</definedName>
    <definedName name="case">Input!$B$1</definedName>
    <definedName name="Case1">#REF!</definedName>
    <definedName name="Case2">#REF!</definedName>
    <definedName name="caseII">#REF!</definedName>
    <definedName name="CaseList">#REF!</definedName>
    <definedName name="CaseYear1">#REF!</definedName>
    <definedName name="CASH">#REF!</definedName>
    <definedName name="Cash_and_Cash_Equiv_Layers">#REF!</definedName>
    <definedName name="Cash_Flow">#REF!</definedName>
    <definedName name="Cash_From_Operations">#REF!</definedName>
    <definedName name="Cash_Investments_Layers">#REF!</definedName>
    <definedName name="Cash_Sweep">#REF!</definedName>
    <definedName name="Cash_Taxes_Layers">#REF!</definedName>
    <definedName name="CashAllocDate1">#REF!</definedName>
    <definedName name="CashAllocDate2">#REF!</definedName>
    <definedName name="CashAllocDate3">#REF!</definedName>
    <definedName name="CashFlow">#REF!</definedName>
    <definedName name="cashflow1">#REF!</definedName>
    <definedName name="CashMarketableSec">#REF!</definedName>
    <definedName name="CashPct1">#REF!</definedName>
    <definedName name="CashPct2">#REF!</definedName>
    <definedName name="CashPct3">#REF!</definedName>
    <definedName name="CashPct4">#REF!</definedName>
    <definedName name="CASHPORT">#REF!</definedName>
    <definedName name="CASHPORT1">#REF!</definedName>
    <definedName name="CASHPORT2">#REF!</definedName>
    <definedName name="CASHPORT3">#REF!</definedName>
    <definedName name="CashReserveEndPeriod">VLOOKUP(CashReserveEndYear&amp;".Q4",__IntlFixup,2,0)</definedName>
    <definedName name="cat" hidden="1">{#N/A,#N/A,FALSE,"Taxblinc";#N/A,#N/A,FALSE,"Rsvsacls"}</definedName>
    <definedName name="Categories">#REF!</definedName>
    <definedName name="Category">#REF!</definedName>
    <definedName name="catey" hidden="1">{#N/A,#N/A,FALSE,"F96AOP3";#N/A,#N/A,FALSE,"summary"}</definedName>
    <definedName name="cb" hidden="1">{"FCB_ALL",#N/A,FALSE,"FCB";"GREY_ALL",#N/A,FALSE,"GREY"}</definedName>
    <definedName name="cb_sChart12595BBC_opts" hidden="1">"1, 1, 1, False, 2, True, False, , 0, False, False, 2, 2"</definedName>
    <definedName name="cb_sChart12595E44_opts" hidden="1">"1, 3, 1, False, 2, True, False, , 0, True, False, 2, 2"</definedName>
    <definedName name="cb_sChartF0FF3D7_opts" hidden="1">"1, 8, 1, False, 2, False, False, , 1, False, True, 1, 2"</definedName>
    <definedName name="cb_sChartF1BF8C8_opts" hidden="1">"1, 8, 1, False, 2, False, False, , 1, False, True, 1, 2"</definedName>
    <definedName name="cb_sChartF1C057C_opts" hidden="1">"1, 2, 1, False, 2, False, False, , 1, False, False, 2, 1"</definedName>
    <definedName name="cb_sChartF1C0A0D_opts" hidden="1">"1, 8, 1, False, 2, False, False, , 1, False, True, 1, 1"</definedName>
    <definedName name="cb_sChartF1C9DF0_opts" hidden="1">"1, 8, 1, False, 2, False, False, , 1, False, True, 1, 2"</definedName>
    <definedName name="cb_sChartF1F24F5_opts" hidden="1">"1, 8, 1, False, 2, False, False, , 1, False, True, 1, 2"</definedName>
    <definedName name="cb_sChartFD191DC_opts" hidden="1">"1, 3, 1, False, 2, True, False, , 0, False, True, 1, 1"</definedName>
    <definedName name="cb_sChartFD1A245_opts" hidden="1">"1, 3, 1, False, 2, True, False, , 0, False, True, 1, 1"</definedName>
    <definedName name="cb_sChartFD3F0E9_opts" hidden="1">"1, 3, 1, False, 2, True, False, , 0, False, False, 1, 1"</definedName>
    <definedName name="cb_sChartFD3F27E_opts" hidden="1">"1, 3, 1, False, 2, True, False, , 0, False, True, 1, 1"</definedName>
    <definedName name="cb_Size_by_height_and_widthChart_16_opts" hidden="1">"1, 4, 1, False, 2, False, False, , 0, False, False, 1, 1"</definedName>
    <definedName name="cb_Size_by_height_and_widthChart_7_opts" hidden="1">"1, 4, 1, False, 2, False, False, , 0, False, False, 1, 1"</definedName>
    <definedName name="cb_Size_by_height_and_widthChart_8_opts" hidden="1">"1, 4, 1, False, 2, False, False, , 0, False, False, 1, 1"</definedName>
    <definedName name="cbc" hidden="1">{"value box",#N/A,TRUE,"DPL Inc. Fin Statements";"unlevered free cash flows",#N/A,TRUE,"DPL Inc. Fin Statements"}</definedName>
    <definedName name="cbcb" hidden="1">{"FCB_ALL",#N/A,FALSE,"FCB"}</definedName>
    <definedName name="cbcbc" hidden="1">{#N/A,#N/A,FALSE,"Income Statement";#N/A,#N/A,FALSE,"Balance Sheet";#N/A,#N/A,FALSE,"Cash Flows";#N/A,#N/A,FALSE,"Ratios"}</definedName>
    <definedName name="cbcbcbc" hidden="1">{"FCB_ALL",#N/A,FALSE,"FCB";"GREY_ALL",#N/A,FALSE,"GREY"}</definedName>
    <definedName name="cbcbcbcbcbcc" hidden="1">{"PA1",#N/A,TRUE,"BORDMW";"pa2",#N/A,TRUE,"BORDMW";"PA3",#N/A,TRUE,"BORDMW";"PA4",#N/A,TRUE,"BORDMW"}</definedName>
    <definedName name="CBWorkbookPriority" hidden="1">-949551227</definedName>
    <definedName name="CC">'[47]2000FASB'!#REF!</definedName>
    <definedName name="CC_TST">'[54]A.2 PTP'!$P$33</definedName>
    <definedName name="ccc" hidden="1">{"ISP1Y1",#N/A,TRUE,"Template";"ISP2Y1",#N/A,TRUE,"Template";"BSY1",#N/A,TRUE,"Template";"ICFY1",#N/A,TRUE,"Template";"TPY1",#N/A,TRUE,"Template";"CtrlY1",#N/A,TRUE,"Template"}</definedName>
    <definedName name="cccc" hidden="1">{#N/A,#N/A,FALSE,"Aging Summary";#N/A,#N/A,FALSE,"Ratio Analysis";#N/A,#N/A,FALSE,"Test 120 Day Accts";#N/A,#N/A,FALSE,"Tickmarks"}</definedName>
    <definedName name="ccccc" hidden="1">{#N/A,#N/A,FALSE,"Aging Summary";#N/A,#N/A,FALSE,"Ratio Analysis";#N/A,#N/A,FALSE,"Test 120 Day Accts";#N/A,#N/A,FALSE,"Tickmarks"}</definedName>
    <definedName name="ccccccc" hidden="1">{"SourcesUses",#N/A,TRUE,#N/A;"TransOverview",#N/A,TRUE,"CFMODEL"}</definedName>
    <definedName name="ccccccccccccccc" hidden="1">{"SourcesUses",#N/A,TRUE,"FundsFlow";"TransOverview",#N/A,TRUE,"FundsFlow"}</definedName>
    <definedName name="CCCfeeadj">'[60]L Graph (Data)'!$A$410:$DS$457</definedName>
    <definedName name="CCChart">#REF!</definedName>
    <definedName name="CCCvoladj">'[60]L Graph (Data)'!$A$359:$DS$406</definedName>
    <definedName name="CCT">#REF!</definedName>
    <definedName name="CE">#REF!</definedName>
    <definedName name="CE___Bond_Debt_DataTable">#REF!</definedName>
    <definedName name="CE___BS_DataTable">#REF!</definedName>
    <definedName name="CE_EAI">'[54]C. Input'!$I$37</definedName>
    <definedName name="CE_EGSI">'[54]C. Input'!$L$37</definedName>
    <definedName name="CE_ELI">'[54]C. Input'!$O$37</definedName>
    <definedName name="CE_EMI">'[54]C. Input'!$R$37</definedName>
    <definedName name="CE_ENOI">'[54]C. Input'!$X$37</definedName>
    <definedName name="ceg_med_eroa">#REF!</definedName>
    <definedName name="CELL">#N/A</definedName>
    <definedName name="cell.above">!A1048576</definedName>
    <definedName name="cell.below">!A2</definedName>
    <definedName name="cell.left">!XFD1</definedName>
    <definedName name="cell.right">!B1</definedName>
    <definedName name="Cell_CapacityAdjust">#REF!</definedName>
    <definedName name="Cell_CapacityOperating">#REF!</definedName>
    <definedName name="Cell_CapacityRetire">#REF!</definedName>
    <definedName name="celltips_area">#REF!</definedName>
    <definedName name="Central_Call_Handling_Charge">'[85]Router Configuration'!$S$1</definedName>
    <definedName name="cert" hidden="1">{"fis.dbo.r1_datasum"}</definedName>
    <definedName name="cert1" hidden="1">{"fis.dbo.r1_datasum"}</definedName>
    <definedName name="cf">#REF!</definedName>
    <definedName name="CF_MTD" hidden="1">{"ISP1Y1",#N/A,TRUE,"Template";"ISP2Y1",#N/A,TRUE,"Template";"BSY1",#N/A,TRUE,"Template";"ICFY1",#N/A,TRUE,"Template";"TPY1",#N/A,TRUE,"Template";"CtrlY1",#N/A,TRUE,"Template"}</definedName>
    <definedName name="CFDRealloc">#REF!</definedName>
    <definedName name="CGC_Rank">#REF!</definedName>
    <definedName name="CGCRank">#REF!</definedName>
    <definedName name="cgdcq">#REF!</definedName>
    <definedName name="cgdsa">#REF!</definedName>
    <definedName name="cgscq">#REF!</definedName>
    <definedName name="CGT">#REF!</definedName>
    <definedName name="Ch.EnergyPrice">#REF!</definedName>
    <definedName name="CH_COS">#REF!</definedName>
    <definedName name="chance">[86]Sheet8!$L$2:$L$263</definedName>
    <definedName name="change">#REF!</definedName>
    <definedName name="ChangeRange" hidden="1">#N/A</definedName>
    <definedName name="Changes">#REF!</definedName>
    <definedName name="Chart" hidden="1">{"Financials",#N/A,FALSE,"Financials";"AVP",#N/A,FALSE,"AVP";"DCF",#N/A,FALSE,"DCF";"CSC",#N/A,FALSE,"CSC";"Deal_Comp",#N/A,FALSE,"DealComp"}</definedName>
    <definedName name="chart2" hidden="1">{"test2",#N/A,TRUE,"Prices"}</definedName>
    <definedName name="CHART32">#REF!</definedName>
    <definedName name="CHART34">#REF!</definedName>
    <definedName name="CHART35">#REF!</definedName>
    <definedName name="CHART37">#REF!</definedName>
    <definedName name="CHART38">#REF!</definedName>
    <definedName name="CHARTOFACCOUNTSID1">#REF!</definedName>
    <definedName name="Charts">#REF!</definedName>
    <definedName name="CHECK">#REF!</definedName>
    <definedName name="CHECK_BAL">#REF!</definedName>
    <definedName name="CHECK_BLANK">#REF!</definedName>
    <definedName name="CHECK_CELLS">#REF!</definedName>
    <definedName name="Check1">#REF!</definedName>
    <definedName name="CheckDataCol_49">#REF!</definedName>
    <definedName name="CheckMonth">#REF!</definedName>
    <definedName name="CheckMonth1">#REF!</definedName>
    <definedName name="CHECKREQUEST">#REF!</definedName>
    <definedName name="CHEL1">#REF!</definedName>
    <definedName name="CHEL2">#REF!</definedName>
    <definedName name="CHES_ANNUAL_BS">#REF!</definedName>
    <definedName name="CHES_ANNUAL_CF">#REF!</definedName>
    <definedName name="CHES_ANNUAL_IS">#REF!</definedName>
    <definedName name="ChesRate">#REF!</definedName>
    <definedName name="chgdept">[87]ChgDept!$B$2:$F$666</definedName>
    <definedName name="chik" hidden="1">{#N/A,#N/A,FALSE,"Summary";#N/A,#N/A,FALSE,"1991";#N/A,#N/A,FALSE,"91 AMT";#N/A,#N/A,FALSE,"1992";#N/A,#N/A,FALSE,"92 AMT";#N/A,#N/A,FALSE,"1993";#N/A,#N/A,FALSE,"93 AMT"}</definedName>
    <definedName name="ChKYMin">#REF!</definedName>
    <definedName name="ChKYPl">#REF!</definedName>
    <definedName name="ChOHMin">#REF!</definedName>
    <definedName name="ChOHPl">#REF!</definedName>
    <definedName name="Choices_Wrapper">#REF!</definedName>
    <definedName name="chris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chuck">#REF!</definedName>
    <definedName name="CIN">#REF!</definedName>
    <definedName name="CInputChg">'[59]L Graph (Data)'!$A$41:$IV$56</definedName>
    <definedName name="Cinputvol">'[73]L Graph (Data)'!$A$38:$DS$51</definedName>
    <definedName name="CIP_Year">OFFSET(#REF!,0,0,COUNTA(#REF!)-1,1)</definedName>
    <definedName name="CIPAccrualYr1">#REF!</definedName>
    <definedName name="CIQWBGuid" hidden="1">"Esterline FY13 - Norwich - QRE Summary.xlsx"</definedName>
    <definedName name="Circ">#REF!</definedName>
    <definedName name="Circ_Brkr">#REF!</definedName>
    <definedName name="circ2">#REF!</definedName>
    <definedName name="CIS_Report_Month_1">#REF!</definedName>
    <definedName name="CIS_Report_Month_1_Int">#REF!</definedName>
    <definedName name="CIS_Report_Month_2">#REF!</definedName>
    <definedName name="CIS_Report_Month_2_Int">#REF!</definedName>
    <definedName name="CIS_Report_Month_3">#REF!</definedName>
    <definedName name="CIS_Report_Month_3_Int">#REF!</definedName>
    <definedName name="CIS_Report_Month_4">#REF!</definedName>
    <definedName name="CIS_Report_Month_4_Int">#REF!</definedName>
    <definedName name="CIS_Report_Month_5">#REF!</definedName>
    <definedName name="CIS_Report_Month_5_Int">#REF!</definedName>
    <definedName name="CIS_Report_Month_6">#REF!</definedName>
    <definedName name="CIS_Report_Month_6_Int">#REF!</definedName>
    <definedName name="CIS_Title_1">#REF!</definedName>
    <definedName name="CIS_Title_2">#REF!</definedName>
    <definedName name="CIS_Title_3">#REF!</definedName>
    <definedName name="CIS_Title_4">#REF!</definedName>
    <definedName name="CIS_Title_5">#REF!</definedName>
    <definedName name="CIS_Title_6">#REF!</definedName>
    <definedName name="CIS_Title_Filing">#REF!</definedName>
    <definedName name="CIS_Title_Filing2">#REF!</definedName>
    <definedName name="CISDataComponent">#REF!</definedName>
    <definedName name="CISDataRateOption">#REF!</definedName>
    <definedName name="CISDataRevClass">#REF!</definedName>
    <definedName name="CISDataRevenue">#REF!</definedName>
    <definedName name="CISDataUsage">#REF!</definedName>
    <definedName name="CISDataUtility">#REF!</definedName>
    <definedName name="City_Tax">#REF!</definedName>
    <definedName name="CivilHide">#REF!</definedName>
    <definedName name="CKYFedBud_A_List">#REF!</definedName>
    <definedName name="Clarification">#REF!</definedName>
    <definedName name="Class">#REF!</definedName>
    <definedName name="Class_B">#REF!,#REF!</definedName>
    <definedName name="class_margin">#REF!</definedName>
    <definedName name="CLASSES">#N/A</definedName>
    <definedName name="ClearInfo">#REF!</definedName>
    <definedName name="ClosePrint">#REF!</definedName>
    <definedName name="ClosePrint2">#REF!</definedName>
    <definedName name="ClosePrintJBL">#REF!</definedName>
    <definedName name="ClosingDate">#REF!</definedName>
    <definedName name="ClosingMonth">#REF!</definedName>
    <definedName name="clra1ball" hidden="1">clra1bp1,clra1bp2</definedName>
    <definedName name="clra1bp1" hidden="1">clra1b1,clra1b2,clra1b3,clra1b4,clra1b5,clra1b6,clra1b7,clra1b8</definedName>
    <definedName name="clra1bp2" hidden="1">clra1b9,clra1b10,clra1b11,clra1b12,clra1b13,clra1b13,clra1b15,clra1b16</definedName>
    <definedName name="ClrInptfrEst">[88]Input!$K$60,[88]Input!$K$61,[88]Input!$K$63,[88]Input!$K$67,[88]Input!#REF!,[88]Input!#REF!,[88]Input!#REF!,[88]Input!$K$64,[88]Input!$K$38,[88]Input!$K$39,[88]Input!$K$40</definedName>
    <definedName name="CMA_Adj">#REF!</definedName>
    <definedName name="CMACTUAL">#REF!</definedName>
    <definedName name="CMBUDGET">#REF!</definedName>
    <definedName name="CMS___BS_DataTable">#REF!</definedName>
    <definedName name="CMS___Tax_Rpt_DataTable">#REF!</definedName>
    <definedName name="CNGCommodityRate">#REF!</definedName>
    <definedName name="CNGVarianceRat">#REF!</definedName>
    <definedName name="co">'[84]Index A'!$A$10</definedName>
    <definedName name="CO_PD_PAY_TAXES">#REF!</definedName>
    <definedName name="CO2Rate">#REF!</definedName>
    <definedName name="COA">[89]Chart!$B$2:$C$185</definedName>
    <definedName name="Coal1">#REF!</definedName>
    <definedName name="Coal2">#REF!</definedName>
    <definedName name="Coal3">#REF!</definedName>
    <definedName name="COD">#REF!</definedName>
    <definedName name="code">#REF!</definedName>
    <definedName name="CogBlock">#REF!</definedName>
    <definedName name="CogClass">#REF!</definedName>
    <definedName name="CogComp">#REF!</definedName>
    <definedName name="CoGen_ClassPeak">#N/A</definedName>
    <definedName name="COGEN_Database">#REF!</definedName>
    <definedName name="CoGen_KWh">#N/A</definedName>
    <definedName name="CoGen_LngKey">(#REF!*10000)+(YEAR(#REF!)-1900)*100+MONTH(#REF!)</definedName>
    <definedName name="CoGen_NCD">#N/A</definedName>
    <definedName name="CoGen_SystemPeak">#N/A</definedName>
    <definedName name="CogOption">#REF!</definedName>
    <definedName name="CogRate">#REF!</definedName>
    <definedName name="CogRev">#REF!</definedName>
    <definedName name="COGS">#REF!</definedName>
    <definedName name="CogUsage">#REF!</definedName>
    <definedName name="Coincidence_Factor">[56]CALCULATIONS!#REF!</definedName>
    <definedName name="col">#REF!</definedName>
    <definedName name="Col_Find">#REF!</definedName>
    <definedName name="COL1cap">#REF!</definedName>
    <definedName name="COL2cap">#REF!</definedName>
    <definedName name="COLLECTION_LAG">#REF!</definedName>
    <definedName name="colspace">#REF!,#REF!,#REF!,#REF!,#REF!,#REF!</definedName>
    <definedName name="COLUMBIA_GAS_OF_OHIO__INC.">#REF!</definedName>
    <definedName name="Column">#REF!</definedName>
    <definedName name="COLUMN1">#REF!</definedName>
    <definedName name="COLUMN2">#REF!</definedName>
    <definedName name="column3d">#N/A</definedName>
    <definedName name="ColumnIndexNumbers">#REF!</definedName>
    <definedName name="COLUMNS">#REF!</definedName>
    <definedName name="COMB">#REF!</definedName>
    <definedName name="COMBBS">#REF!</definedName>
    <definedName name="COMBINE">[68]A!#REF!</definedName>
    <definedName name="COMBINST">#REF!</definedName>
    <definedName name="COMBLBR">#REF!</definedName>
    <definedName name="combo">#REF!</definedName>
    <definedName name="ComDivPaid">#REF!</definedName>
    <definedName name="COMMA">#REF!</definedName>
    <definedName name="comma1">#REF!</definedName>
    <definedName name="COMMA2">#REF!</definedName>
    <definedName name="comma4">#REF!</definedName>
    <definedName name="CommCodeFamilyCodeTbl">#REF!</definedName>
    <definedName name="CommCodeMaster">#REF!</definedName>
    <definedName name="CommercialRates">#REF!</definedName>
    <definedName name="commissions_fp">#REF!</definedName>
    <definedName name="commissions_GS">#REF!</definedName>
    <definedName name="Commodity" localSheetId="1">[71]Input!$C$16</definedName>
    <definedName name="Commodity">Input!$C$5</definedName>
    <definedName name="common">#REF!</definedName>
    <definedName name="Common_Mo_PensionTab">#REF!</definedName>
    <definedName name="Common_Stock_Dividend_Layers">#REF!</definedName>
    <definedName name="Common_Stock_Dividends_Paid">#REF!</definedName>
    <definedName name="Common_Stock_Dividends_Paid_notax">#REF!</definedName>
    <definedName name="Common_Stock_Dividends_Received">#REF!</definedName>
    <definedName name="Common_Stock_Layers">#REF!</definedName>
    <definedName name="CommonEquity">#REF!</definedName>
    <definedName name="commonr">#REF!</definedName>
    <definedName name="CommResTbl">#REF!</definedName>
    <definedName name="Comp">#REF!</definedName>
    <definedName name="Comp_1">#REF!</definedName>
    <definedName name="Comp_1_In">#REF!</definedName>
    <definedName name="Comp_2">#REF!</definedName>
    <definedName name="Comp_2_In">#REF!</definedName>
    <definedName name="comp1" hidden="1">{#N/A,#N/A,FALSE,"ACT CS";#N/A,#N/A,FALSE,"FISH";#N/A,#N/A,FALSE,"Cans";#N/A,#N/A,FALSE,"DAYS"}</definedName>
    <definedName name="CompACEData">#REF!</definedName>
    <definedName name="Companies">#REF!</definedName>
    <definedName name="company">'[72]Operating Income Summary C-1'!$A$1</definedName>
    <definedName name="Company_Eff_Tax_Rate">#REF!</definedName>
    <definedName name="Company_Group">#REF!</definedName>
    <definedName name="Company_Listing">#REF!</definedName>
    <definedName name="Company_Name">#REF!</definedName>
    <definedName name="CompanyCodeMaster">#REF!</definedName>
    <definedName name="CompanyName">'[16]Title Page'!$A$22</definedName>
    <definedName name="CompanyTextLen">#REF!</definedName>
    <definedName name="Comparable" hidden="1">{"First Page",#N/A,FALSE,"Surfactants LBO";"Second Page",#N/A,FALSE,"Surfactants LBO"}</definedName>
    <definedName name="COMPARE">'[41]COH Changes'!#REF!</definedName>
    <definedName name="COMPARE1">#REF!</definedName>
    <definedName name="COMPARE2">'[41]COH Changes'!#REF!</definedName>
    <definedName name="COMPARE3">'[41]COH Changes'!#REF!</definedName>
    <definedName name="COMPARE4">'[41]COH Changes'!#REF!</definedName>
    <definedName name="COMPARE5">'[41]COH Changes'!#REF!</definedName>
    <definedName name="CompCodeCompGroupTbl">#REF!</definedName>
    <definedName name="CompCurr">#REF!</definedName>
    <definedName name="CompDebtCap">#REF!</definedName>
    <definedName name="CompGroupCompCodeTbl">#REF!</definedName>
    <definedName name="compinput">#REF!,#REF!,#REF!,#REF!,#REF!,#REF!,#REF!,#REF!,#REF!</definedName>
    <definedName name="compinput2">#REF!,#REF!,#REF!,#REF!,#REF!,#REF!</definedName>
    <definedName name="compinput3">#REF!,#REF!,#REF!,#REF!</definedName>
    <definedName name="Completed">#REF!</definedName>
    <definedName name="COMPLEX">#REF!</definedName>
    <definedName name="compliance">#REF!</definedName>
    <definedName name="CompName">#REF!</definedName>
    <definedName name="Component">#REF!</definedName>
    <definedName name="ComponentPlan">#REF!</definedName>
    <definedName name="ComponentRevenue">#REF!</definedName>
    <definedName name="ComponentTherms">#REF!</definedName>
    <definedName name="COMPS">#REF!</definedName>
    <definedName name="CompTaxRate">#REF!</definedName>
    <definedName name="CompTrig">#REF!</definedName>
    <definedName name="COMRANGE">#REF!</definedName>
    <definedName name="COMROWS">#REF!</definedName>
    <definedName name="CONAME" localSheetId="1">[71]B!$A$1</definedName>
    <definedName name="CONAME">B!$A$1</definedName>
    <definedName name="Concatenate">#REF!</definedName>
    <definedName name="CONCDATABASE">#REF!</definedName>
    <definedName name="ConcreteHide">#REF!</definedName>
    <definedName name="ConditionCol">39</definedName>
    <definedName name="confused" hidden="1">{"BS",#N/A,FALSE,"NGC";"PL",#N/A,FALSE,"NGC";"CF",#N/A,FALSE,"NGC"}</definedName>
    <definedName name="CONLBR">#REF!</definedName>
    <definedName name="CONNECTSTRING1">#REF!</definedName>
    <definedName name="CONOCO">#REF!</definedName>
    <definedName name="CONS_LEFT">[90]Upload!#REF!</definedName>
    <definedName name="CONS_TOP">[90]Upload!#REF!</definedName>
    <definedName name="CONSINST">#REF!</definedName>
    <definedName name="CONSOLIDATED">[90]Upload!#REF!</definedName>
    <definedName name="CONST">#REF!</definedName>
    <definedName name="CONTENT">#REF!</definedName>
    <definedName name="CONTENTS">#REF!</definedName>
    <definedName name="Contingency">#REF!</definedName>
    <definedName name="ContInput">[91]Contingency!$B$17:$I$17</definedName>
    <definedName name="Contra_Header">#REF!</definedName>
    <definedName name="ConvDebt1">#REF!</definedName>
    <definedName name="ConvDebt2">#REF!</definedName>
    <definedName name="ConvDebtA">#REF!</definedName>
    <definedName name="ConvDebtB">#REF!</definedName>
    <definedName name="ConvDebtOut">#REF!</definedName>
    <definedName name="ConversionPremium">#REF!</definedName>
    <definedName name="ConvertibleBookValue">#REF!</definedName>
    <definedName name="ConvertiblePrice">#REF!</definedName>
    <definedName name="ConvPref1">#REF!</definedName>
    <definedName name="ConvPref2">#REF!</definedName>
    <definedName name="ConvPrefA">#REF!</definedName>
    <definedName name="ConvPrefB">#REF!</definedName>
    <definedName name="ConvPrefLiq1">#REF!</definedName>
    <definedName name="ConvPrefLiq2">#REF!</definedName>
    <definedName name="ConvPrefLiqA">#REF!</definedName>
    <definedName name="ConvPrefLiqB">#REF!</definedName>
    <definedName name="ConvPrefLiquidation">#REF!</definedName>
    <definedName name="ConvPrefOut">#REF!</definedName>
    <definedName name="ConvTrig">#REF!</definedName>
    <definedName name="ConvTrigger">#REF!</definedName>
    <definedName name="cooper2" hidden="1">{#N/A,#N/A,TRUE,"Pro Forma";#N/A,#N/A,TRUE,"PF_Bal";#N/A,#N/A,TRUE,"PF_INC";#N/A,#N/A,TRUE,"CBE";#N/A,#N/A,TRUE,"SWK"}</definedName>
    <definedName name="copia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COPY">'[41]COH Changes'!#REF!</definedName>
    <definedName name="copy2" hidden="1">{"condensate",#N/A,FALSE,"CNTRYTYPE"}</definedName>
    <definedName name="CopyBack">#REF!</definedName>
    <definedName name="CopyFrom">#REF!</definedName>
    <definedName name="CopyRange">#REF!</definedName>
    <definedName name="COPYROW">#REF!</definedName>
    <definedName name="CORP">#REF!</definedName>
    <definedName name="CORPTAX_DATAMAPDEFINITIONS_DataMap_1" hidden="1">#REF!</definedName>
    <definedName name="CorptaxPOV_Payables__Header">#REF!</definedName>
    <definedName name="cos" hidden="1">{"'Feb 99'!$A$1:$G$30"}</definedName>
    <definedName name="cost">#REF!</definedName>
    <definedName name="Cost_of_Equity">0.13</definedName>
    <definedName name="COST93">#REF!</definedName>
    <definedName name="CostAccuracy">#REF!</definedName>
    <definedName name="CostCat">#REF!</definedName>
    <definedName name="CostElement_PSQueryTab">#REF!</definedName>
    <definedName name="CostOfDebt">#REF!</definedName>
    <definedName name="COSTS">#REF!</definedName>
    <definedName name="Costs_Outside_Services_Total">#REF!</definedName>
    <definedName name="coststart">#REF!</definedName>
    <definedName name="cosw" hidden="1">{"'Feb 99'!$A$1:$G$30"}</definedName>
    <definedName name="Country">#REF!</definedName>
    <definedName name="COUNTY">#REF!</definedName>
    <definedName name="CountyTable">[52]Tapes1st!#REF!</definedName>
    <definedName name="CouponRate">#REF!</definedName>
    <definedName name="Cov_Lev">#REF!</definedName>
    <definedName name="Cov_LevCurrency">#REF!</definedName>
    <definedName name="Cov_Lever">#REF!</definedName>
    <definedName name="COVEPOINT">#REF!</definedName>
    <definedName name="CoverDate">[92]Cover!$C$5</definedName>
    <definedName name="CovLevExchangeRate">#REF!</definedName>
    <definedName name="cox" hidden="1">{#N/A,#N/A,FALSE,"Time Warner";#N/A,#N/A,FALSE,"Entertainment Group";#N/A,#N/A,FALSE,"EBITDA";#N/A,#N/A,FALSE,"Notes"}</definedName>
    <definedName name="CP">#N/A</definedName>
    <definedName name="CP_1">#N/A</definedName>
    <definedName name="cp_dro">#REF!</definedName>
    <definedName name="CP_LngKey">CONCATENATE(#REF!,(YEAR(#REF!)-1900)*100+MONTH(#REF!))</definedName>
    <definedName name="CP_Name">#N/A</definedName>
    <definedName name="CP_PG1B">#REF!</definedName>
    <definedName name="cp_pg2">#REF!</definedName>
    <definedName name="cp_pg2b">#REF!</definedName>
    <definedName name="CP_PG3B">#REF!</definedName>
    <definedName name="CPG">#REF!</definedName>
    <definedName name="CPG_Co12">#REF!</definedName>
    <definedName name="CPG_rest">#REF!</definedName>
    <definedName name="CPH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CPK1X">#REF!</definedName>
    <definedName name="CPK2X">#REF!</definedName>
    <definedName name="CPkW">#REF!</definedName>
    <definedName name="CPL_Active">#REF!</definedName>
    <definedName name="CPL_Base">#REF!</definedName>
    <definedName name="CPL_Inputs">#REF!</definedName>
    <definedName name="CPL_TXU">#REF!</definedName>
    <definedName name="CPLoad_LngKey">CONCATENATE(#REF!,(YEAR(#REF!)-1900)*100+MONTH(#REF!))</definedName>
    <definedName name="CPUC_Cashflow_Summary_Table">#REF!</definedName>
    <definedName name="CQTD_Lookup">#REF!</definedName>
    <definedName name="CR">'[54]C. Input'!$F$27</definedName>
    <definedName name="cr_p9_financial_package_q3_operhigh">#REF!</definedName>
    <definedName name="CR_RANGE">'[93]27a'!#REF!</definedName>
    <definedName name="crap" hidden="1">#REF!</definedName>
    <definedName name="CREATEGRAPH1">#REF!</definedName>
    <definedName name="CREATESUMMARYJNLS1">#REF!</definedName>
    <definedName name="Credit811">#REF!</definedName>
    <definedName name="Credit812">#REF!</definedName>
    <definedName name="Credit813">#REF!</definedName>
    <definedName name="Credit817">#REF!</definedName>
    <definedName name="Credit820">#REF!</definedName>
    <definedName name="Credit821">#REF!</definedName>
    <definedName name="Credit822">#REF!</definedName>
    <definedName name="Credit823">#REF!</definedName>
    <definedName name="Credit824">#REF!</definedName>
    <definedName name="Credit825">#REF!</definedName>
    <definedName name="Credit826">#REF!</definedName>
    <definedName name="Credit832">#REF!</definedName>
    <definedName name="Credit833">#REF!</definedName>
    <definedName name="Credit836">#REF!</definedName>
    <definedName name="Credit841">#REF!</definedName>
    <definedName name="Credit844">#REF!</definedName>
    <definedName name="Credit847">#REF!</definedName>
    <definedName name="Credit848">#REF!</definedName>
    <definedName name="Credit861">#REF!</definedName>
    <definedName name="Credit873">#REF!</definedName>
    <definedName name="Credit877">#REF!</definedName>
    <definedName name="Credit878">#REF!</definedName>
    <definedName name="Credit879">#REF!</definedName>
    <definedName name="Credit880">#REF!</definedName>
    <definedName name="Credit881">#REF!</definedName>
    <definedName name="Credit882">#REF!</definedName>
    <definedName name="Credit883">#REF!</definedName>
    <definedName name="Credit884">#REF!</definedName>
    <definedName name="Credit886">#REF!</definedName>
    <definedName name="Credit887">#REF!</definedName>
    <definedName name="Credit888">#REF!</definedName>
    <definedName name="Credit890">#REF!</definedName>
    <definedName name="Credit891">#REF!</definedName>
    <definedName name="Credit892">#REF!</definedName>
    <definedName name="Credit893">#REF!</definedName>
    <definedName name="Credit895">#REF!</definedName>
    <definedName name="Credit898">#REF!</definedName>
    <definedName name="Credit899">#REF!</definedName>
    <definedName name="CreditCash">#REF!</definedName>
    <definedName name="CreditEBITDA">#REF!</definedName>
    <definedName name="CreditIntExp">#REF!</definedName>
    <definedName name="CreditMinInt">#REF!</definedName>
    <definedName name="CreditRes">#REF!</definedName>
    <definedName name="CREDITS">#REF!</definedName>
    <definedName name="CreditStats" hidden="1">#REF!</definedName>
    <definedName name="CreditTotalDebt">#REF!</definedName>
    <definedName name="CreditTotalPref">#REF!</definedName>
    <definedName name="Crete" hidden="1">{"Output1",#N/A,FALSE,"Output";"Ratios1",#N/A,FALSE,"Ratios"}</definedName>
    <definedName name="CRIT">#REF!</definedName>
    <definedName name="CRIT_RANGE">#REF!</definedName>
    <definedName name="CRIT1">#REF!</definedName>
    <definedName name="CRIT10">#REF!</definedName>
    <definedName name="CRIT100">#REF!</definedName>
    <definedName name="CRIT101">#REF!</definedName>
    <definedName name="CRIT103">#REF!</definedName>
    <definedName name="CRIT105">#REF!</definedName>
    <definedName name="CRIT107">#REF!</definedName>
    <definedName name="CRIT108">#REF!</definedName>
    <definedName name="CRIT109">#REF!</definedName>
    <definedName name="CRIT112">#REF!</definedName>
    <definedName name="CRIT113">#REF!</definedName>
    <definedName name="CRIT114">#REF!</definedName>
    <definedName name="CRIT119">#REF!</definedName>
    <definedName name="CRIT120">#REF!</definedName>
    <definedName name="CRIT128">#REF!</definedName>
    <definedName name="CRIT13">#REF!</definedName>
    <definedName name="CRIT139">#REF!</definedName>
    <definedName name="CRIT149">#REF!</definedName>
    <definedName name="CRIT162">#REF!</definedName>
    <definedName name="CRIT168">#REF!</definedName>
    <definedName name="CRIT169">#REF!</definedName>
    <definedName name="CRIT17">#REF!</definedName>
    <definedName name="CRIT170">#REF!</definedName>
    <definedName name="CRIT175">#REF!</definedName>
    <definedName name="CRIT18">#REF!</definedName>
    <definedName name="CRIT202">#REF!</definedName>
    <definedName name="CRIT203">#REF!</definedName>
    <definedName name="CRIT204">#REF!</definedName>
    <definedName name="CRIT205">#REF!</definedName>
    <definedName name="CRIT21">#REF!</definedName>
    <definedName name="CRIT23">#REF!</definedName>
    <definedName name="CRIT25">#REF!</definedName>
    <definedName name="CRIT26">#REF!</definedName>
    <definedName name="CRIT260">#REF!</definedName>
    <definedName name="CRIT269">#REF!</definedName>
    <definedName name="CRIT270">#REF!</definedName>
    <definedName name="CRIT271">#REF!</definedName>
    <definedName name="CRIT28">#REF!</definedName>
    <definedName name="CRIT298">#REF!</definedName>
    <definedName name="CRIT299">#REF!</definedName>
    <definedName name="CRIT3">#REF!</definedName>
    <definedName name="CRIT300">#REF!</definedName>
    <definedName name="CRIT31">#REF!</definedName>
    <definedName name="CRIT310">#REF!</definedName>
    <definedName name="CRIT315">#REF!</definedName>
    <definedName name="CRIT316">#REF!</definedName>
    <definedName name="CRIT317">#REF!</definedName>
    <definedName name="CRIT318">#REF!</definedName>
    <definedName name="CRIT32">#REF!</definedName>
    <definedName name="CRIT328">#REF!</definedName>
    <definedName name="CRIT329">#REF!</definedName>
    <definedName name="CRIT33">#REF!</definedName>
    <definedName name="CRIT330">#REF!</definedName>
    <definedName name="CRIT331">#REF!</definedName>
    <definedName name="CRIT332">#REF!</definedName>
    <definedName name="CRIT333">#REF!</definedName>
    <definedName name="CRIT334">#REF!</definedName>
    <definedName name="CRIT335">#REF!</definedName>
    <definedName name="CRIT339">#REF!</definedName>
    <definedName name="CRIT34">#REF!</definedName>
    <definedName name="CRIT358">#REF!</definedName>
    <definedName name="CRIT36">#REF!</definedName>
    <definedName name="CRIT368">#REF!</definedName>
    <definedName name="CRIT369">#REF!</definedName>
    <definedName name="CRIT37">#REF!</definedName>
    <definedName name="CRIT378">#REF!</definedName>
    <definedName name="CRIT379">#REF!</definedName>
    <definedName name="CRIT38">#REF!</definedName>
    <definedName name="CRIT385">#REF!</definedName>
    <definedName name="CRIT386">#REF!</definedName>
    <definedName name="CRIT387">#REF!</definedName>
    <definedName name="CRIT388">#REF!</definedName>
    <definedName name="CRIT389">#REF!</definedName>
    <definedName name="CRIT39">#REF!</definedName>
    <definedName name="CRIT390">#REF!</definedName>
    <definedName name="CRIT391">#REF!</definedName>
    <definedName name="CRIT392">#REF!</definedName>
    <definedName name="CRIT395">#REF!</definedName>
    <definedName name="CRIT406">#REF!</definedName>
    <definedName name="CRIT408">#REF!</definedName>
    <definedName name="CRIT409">#REF!</definedName>
    <definedName name="CRIT41">#REF!</definedName>
    <definedName name="CRIT410">#REF!</definedName>
    <definedName name="CRIT411">#REF!</definedName>
    <definedName name="CRIT412">#REF!</definedName>
    <definedName name="CRIT416">#REF!</definedName>
    <definedName name="CRIT418">#REF!</definedName>
    <definedName name="CRIT419">#REF!</definedName>
    <definedName name="CRIT42">#REF!</definedName>
    <definedName name="CRIT429">#REF!</definedName>
    <definedName name="CRIT43">#REF!</definedName>
    <definedName name="CRIT438">#REF!</definedName>
    <definedName name="CRIT439">#REF!</definedName>
    <definedName name="CRIT449">#REF!</definedName>
    <definedName name="CRIT45">#REF!</definedName>
    <definedName name="CRIT46">#REF!</definedName>
    <definedName name="CRIT466">#REF!</definedName>
    <definedName name="CRIT468">#REF!</definedName>
    <definedName name="CRIT469">#REF!</definedName>
    <definedName name="CRIT47">#REF!</definedName>
    <definedName name="CRIT471">#REF!</definedName>
    <definedName name="CRIT472">#REF!</definedName>
    <definedName name="CRIT473">#REF!</definedName>
    <definedName name="CRIT474">#REF!</definedName>
    <definedName name="CRIT475">#REF!</definedName>
    <definedName name="CRIT48">#REF!</definedName>
    <definedName name="CRIT495">#REF!</definedName>
    <definedName name="CRIT497">#REF!</definedName>
    <definedName name="CRIT50">#REF!</definedName>
    <definedName name="CRIT500">#REF!</definedName>
    <definedName name="CRIT501">#REF!</definedName>
    <definedName name="CRIT502">#REF!</definedName>
    <definedName name="CRIT503">#REF!</definedName>
    <definedName name="CRIT504">#REF!</definedName>
    <definedName name="CRIT505">#REF!</definedName>
    <definedName name="CRIT506">#REF!</definedName>
    <definedName name="CRIT507">#REF!</definedName>
    <definedName name="CRIT508">#REF!</definedName>
    <definedName name="CRIT509">#REF!</definedName>
    <definedName name="CRIT51">#REF!</definedName>
    <definedName name="CRIT510">#REF!</definedName>
    <definedName name="CRIT511">#REF!</definedName>
    <definedName name="CRIT513">#REF!</definedName>
    <definedName name="CRIT514">#REF!</definedName>
    <definedName name="CRIT515">#REF!</definedName>
    <definedName name="CRIT516">#REF!</definedName>
    <definedName name="CRIT517">#REF!</definedName>
    <definedName name="CRIT518">#REF!</definedName>
    <definedName name="CRIT519">#REF!</definedName>
    <definedName name="CRIT520">#REF!</definedName>
    <definedName name="CRIT521">#REF!</definedName>
    <definedName name="CRIT522">#REF!</definedName>
    <definedName name="CRIT523">#REF!</definedName>
    <definedName name="CRIT527">#REF!</definedName>
    <definedName name="CRIT528">#REF!</definedName>
    <definedName name="CRIT529">#REF!</definedName>
    <definedName name="CRIT53">#REF!</definedName>
    <definedName name="CRIT530">#REF!</definedName>
    <definedName name="CRIT535">#REF!</definedName>
    <definedName name="CRIT54">#REF!</definedName>
    <definedName name="CRIT541">#REF!</definedName>
    <definedName name="CRIT542">#REF!</definedName>
    <definedName name="CRIT543">#REF!</definedName>
    <definedName name="CRIT545">#REF!</definedName>
    <definedName name="CRIT549">#REF!</definedName>
    <definedName name="CRIT55">#REF!</definedName>
    <definedName name="CRIT550">#REF!</definedName>
    <definedName name="CRIT551">#REF!</definedName>
    <definedName name="CRIT552">#REF!</definedName>
    <definedName name="CRIT553">#REF!</definedName>
    <definedName name="CRIT554">#REF!</definedName>
    <definedName name="CRIT555">#REF!</definedName>
    <definedName name="CRIT56">#REF!</definedName>
    <definedName name="CRIT560">#REF!</definedName>
    <definedName name="CRIT561">#REF!</definedName>
    <definedName name="CRIT563">#REF!</definedName>
    <definedName name="CRIT564">#REF!</definedName>
    <definedName name="CRIT565">#REF!</definedName>
    <definedName name="CRIT567">#REF!</definedName>
    <definedName name="CRIT569">#REF!</definedName>
    <definedName name="CRIT57">#REF!</definedName>
    <definedName name="CRIT570">#REF!</definedName>
    <definedName name="CRIT571">#REF!</definedName>
    <definedName name="CRIT572">#REF!</definedName>
    <definedName name="CRIT573">#REF!</definedName>
    <definedName name="CRIT574">#REF!</definedName>
    <definedName name="CRIT579">#REF!</definedName>
    <definedName name="CRIT58">#REF!</definedName>
    <definedName name="CRIT580">#REF!</definedName>
    <definedName name="CRIT581">#REF!</definedName>
    <definedName name="CRIT583">#REF!</definedName>
    <definedName name="CRIT584">#REF!</definedName>
    <definedName name="CRIT588">#REF!</definedName>
    <definedName name="CRIT589">#REF!</definedName>
    <definedName name="CRIT590">#REF!</definedName>
    <definedName name="CRIT591">#REF!</definedName>
    <definedName name="CRIT592">#REF!</definedName>
    <definedName name="CRIT594">#REF!</definedName>
    <definedName name="CRIT595">#REF!</definedName>
    <definedName name="CRIT596">#REF!</definedName>
    <definedName name="CRIT597">#REF!</definedName>
    <definedName name="CRIT598">#REF!</definedName>
    <definedName name="CRIT599">#REF!</definedName>
    <definedName name="CRIT6">#REF!</definedName>
    <definedName name="CRIT60">#REF!</definedName>
    <definedName name="CRIT600">#REF!</definedName>
    <definedName name="CRIT601">#REF!</definedName>
    <definedName name="CRIT602">#REF!</definedName>
    <definedName name="CRIT603">#REF!</definedName>
    <definedName name="CRIT604">#REF!</definedName>
    <definedName name="CRIT605">#REF!</definedName>
    <definedName name="CRIT606">#REF!</definedName>
    <definedName name="CRIT61">#REF!</definedName>
    <definedName name="CRIT610">#REF!</definedName>
    <definedName name="CRIT615">#REF!</definedName>
    <definedName name="CRIT617">#REF!</definedName>
    <definedName name="CRIT619">#REF!</definedName>
    <definedName name="CRIT62">#REF!</definedName>
    <definedName name="CRIT620">#REF!</definedName>
    <definedName name="CRIT622">#REF!</definedName>
    <definedName name="CRIT625">#REF!</definedName>
    <definedName name="CRIT63">#REF!</definedName>
    <definedName name="CRIT630">#REF!</definedName>
    <definedName name="CRIT632">#REF!</definedName>
    <definedName name="CRIT635">#REF!</definedName>
    <definedName name="CRIT64">#REF!</definedName>
    <definedName name="CRIT640">#REF!</definedName>
    <definedName name="CRIT641">#REF!</definedName>
    <definedName name="CRIT642">#REF!</definedName>
    <definedName name="CRIT643">#REF!</definedName>
    <definedName name="CRIT644">#REF!</definedName>
    <definedName name="CRIT645">#REF!</definedName>
    <definedName name="CRIT646">#REF!</definedName>
    <definedName name="CRIT647">#REF!</definedName>
    <definedName name="CRIT648">#REF!</definedName>
    <definedName name="CRIT649">#REF!</definedName>
    <definedName name="CRIT65">#REF!</definedName>
    <definedName name="CRIT650">#REF!</definedName>
    <definedName name="CRIT651">#REF!</definedName>
    <definedName name="CRIT652">#REF!</definedName>
    <definedName name="CRIT653">#REF!</definedName>
    <definedName name="CRIT655">#REF!</definedName>
    <definedName name="CRIT66">#REF!</definedName>
    <definedName name="CRIT660">#REF!</definedName>
    <definedName name="CRIT661">#REF!</definedName>
    <definedName name="CRIT662">#REF!</definedName>
    <definedName name="CRIT67">#REF!</definedName>
    <definedName name="CRIT68">#REF!</definedName>
    <definedName name="CRIT70">#REF!</definedName>
    <definedName name="CRIT700">#REF!</definedName>
    <definedName name="CRIT701">#REF!</definedName>
    <definedName name="CRIT703">#REF!</definedName>
    <definedName name="CRIT704">#REF!</definedName>
    <definedName name="CRIT705">#REF!</definedName>
    <definedName name="CRIT707">#REF!</definedName>
    <definedName name="CRIT71">#REF!</definedName>
    <definedName name="CRIT710">#REF!</definedName>
    <definedName name="CRIT711">#REF!</definedName>
    <definedName name="CRIT73">#REF!</definedName>
    <definedName name="CRIT730">#REF!</definedName>
    <definedName name="CRIT731">#REF!</definedName>
    <definedName name="CRIT732">#REF!</definedName>
    <definedName name="CRIT734">#REF!</definedName>
    <definedName name="CRIT74">#REF!</definedName>
    <definedName name="CRIT741">#REF!</definedName>
    <definedName name="CRIT75">#REF!</definedName>
    <definedName name="crit750">#REF!</definedName>
    <definedName name="CRIT76">#REF!</definedName>
    <definedName name="CRIT760">#REF!</definedName>
    <definedName name="CRIT761">#REF!</definedName>
    <definedName name="CRIT762">#REF!</definedName>
    <definedName name="CRIT763">#REF!</definedName>
    <definedName name="CRIT764">#REF!</definedName>
    <definedName name="CRIT77">#REF!</definedName>
    <definedName name="CRIT771">#REF!</definedName>
    <definedName name="CRIT8">#REF!</definedName>
    <definedName name="CRIT80">#REF!</definedName>
    <definedName name="CRIT81">#REF!</definedName>
    <definedName name="CRIT82">#REF!</definedName>
    <definedName name="CRIT83">#REF!</definedName>
    <definedName name="CRIT84">#REF!</definedName>
    <definedName name="CRIT85">#REF!</definedName>
    <definedName name="CRIT86">#REF!</definedName>
    <definedName name="CRIT89">#REF!</definedName>
    <definedName name="CRIT9">#REF!</definedName>
    <definedName name="CRIT90">#REF!</definedName>
    <definedName name="CRIT91">#REF!</definedName>
    <definedName name="CRIT99">#REF!</definedName>
    <definedName name="_xlnm.Criteria">'[93]27a'!#REF!</definedName>
    <definedName name="Criteria_MI">'[93]27a'!#REF!</definedName>
    <definedName name="Criteria_mI2">'[94]RIP not used'!$A$3011:$H$3011</definedName>
    <definedName name="CRITERIACOLUMN1">#REF!</definedName>
    <definedName name="Criticality">#REF!</definedName>
    <definedName name="CROD_S">'[95]Brewster Purchases'!#REF!</definedName>
    <definedName name="CROSS">#REF!</definedName>
    <definedName name="CRSfinancial">#REF!</definedName>
    <definedName name="CS_AVG_SIZE">#REF!</definedName>
    <definedName name="CS_WELDING">#REF!</definedName>
    <definedName name="CSC_a" hidden="1">{"orixcsc",#N/A,FALSE,"ORIX CSC";"orixcsc2",#N/A,FALSE,"ORIX CSC"}</definedName>
    <definedName name="cscb" hidden="1">{#N/A,#N/A,FALSE,"ORIX CSC"}</definedName>
    <definedName name="CSDCDS" hidden="1">#REF!</definedName>
    <definedName name="CSTextLen">#REF!</definedName>
    <definedName name="CTY_ANNUAL">#REF!</definedName>
    <definedName name="cty_peak_sum">#REF!</definedName>
    <definedName name="Cum_Int">#REF!</definedName>
    <definedName name="CUMTD">#REF!</definedName>
    <definedName name="CurBillMonth">#REF!</definedName>
    <definedName name="CURCONELE">#REF!</definedName>
    <definedName name="CURCONNG">#REF!</definedName>
    <definedName name="CurData">#REF!</definedName>
    <definedName name="CurDate">#REF!</definedName>
    <definedName name="CURDOLELE">#REF!</definedName>
    <definedName name="CURDOLNG">#REF!</definedName>
    <definedName name="CurMoAmt">#REF!</definedName>
    <definedName name="CURMONTH">#REF!</definedName>
    <definedName name="Curncy_Array">"{""EUR"",""GBP""}"</definedName>
    <definedName name="curr_cust_pmts">'[50]Payment Calculation'!$C$24</definedName>
    <definedName name="Curr_Deferred_Inc_Taxes_Layers">#REF!</definedName>
    <definedName name="Curr_Fed_Inc_Tax_Payable_Layers">#REF!</definedName>
    <definedName name="Curr_Mo_Amt">#REF!</definedName>
    <definedName name="Curr_Reg_Assets_Layers">#REF!</definedName>
    <definedName name="Curr_Reg_Liabilities_Layers">#REF!</definedName>
    <definedName name="CurrAnnual2">#REF!</definedName>
    <definedName name="CurrCase">#REF!</definedName>
    <definedName name="CurrDate">#REF!</definedName>
    <definedName name="Currency">#REF!</definedName>
    <definedName name="current">#REF!</definedName>
    <definedName name="Current_Assets">#REF!</definedName>
    <definedName name="Current_Def_Assets_Layers">#REF!</definedName>
    <definedName name="current_expenditures">#REF!</definedName>
    <definedName name="Current_Liabilities">#REF!</definedName>
    <definedName name="current_month">#REF!</definedName>
    <definedName name="Current_Price">#REF!</definedName>
    <definedName name="Current_QTD">#REF!</definedName>
    <definedName name="current_start">#REF!</definedName>
    <definedName name="Current_Year">'[96]Electric Fund Historical'!$D$1</definedName>
    <definedName name="Current_YTD">#REF!</definedName>
    <definedName name="CurrentAssets">#REF!</definedName>
    <definedName name="CurrentLiab">#REF!</definedName>
    <definedName name="CurrentME_InputTab">#REF!</definedName>
    <definedName name="CURRENTMONTH">#REF!</definedName>
    <definedName name="CurrentPrice">#REF!</definedName>
    <definedName name="CurrentProjection">#REF!</definedName>
    <definedName name="CurrentRatio">#REF!</definedName>
    <definedName name="CurrentRow">201</definedName>
    <definedName name="CurrentRow1">176</definedName>
    <definedName name="CurrentYear">#REF!</definedName>
    <definedName name="CurrentYear_InputTab">#REF!</definedName>
    <definedName name="CurrentYearEnded_InputTab">#REF!</definedName>
    <definedName name="CurrentYearEnding_InputTab">#REF!</definedName>
    <definedName name="CurrentYr_InputTab">#REF!</definedName>
    <definedName name="CurrMonth">#REF!</definedName>
    <definedName name="CurrYr">0</definedName>
    <definedName name="cursource" hidden="1">"SQLServer"</definedName>
    <definedName name="CURYEAR">#REF!</definedName>
    <definedName name="CUST">#N/A</definedName>
    <definedName name="CUST_ACCT">#REF!</definedName>
    <definedName name="Cust_Count">#REF!</definedName>
    <definedName name="CUST_COUNTS">#REF!</definedName>
    <definedName name="CUST_NAME">#REF!</definedName>
    <definedName name="CUST1">#N/A</definedName>
    <definedName name="CustACapCostMonth1">#REF!</definedName>
    <definedName name="CustACapCostMonth2">#REF!</definedName>
    <definedName name="CustACapCostMonth3">#REF!</definedName>
    <definedName name="CustACapCostMonth4">#REF!</definedName>
    <definedName name="CustACapCostMonth5">#REF!</definedName>
    <definedName name="CustACapCostMonth6">#REF!</definedName>
    <definedName name="CUSTAR">#REF!</definedName>
    <definedName name="CUSTCHG">#REF!</definedName>
    <definedName name="CUSTCOM32">#REF!</definedName>
    <definedName name="CUSTCOM34">#REF!</definedName>
    <definedName name="CUSTCOM35">#REF!</definedName>
    <definedName name="CUSTCOM37">#REF!</definedName>
    <definedName name="CUSTCOM38">#REF!</definedName>
    <definedName name="CUSTDEP">#REF!</definedName>
    <definedName name="CUSTGAS32">#REF!</definedName>
    <definedName name="CUSTGAS34">#REF!</definedName>
    <definedName name="CUSTGAS37">#REF!</definedName>
    <definedName name="CUSTHP32">#REF!</definedName>
    <definedName name="CUSTHP34">#REF!</definedName>
    <definedName name="CUSTHP35">#REF!</definedName>
    <definedName name="CUSTHP37">#REF!</definedName>
    <definedName name="CUSTHP38">#REF!</definedName>
    <definedName name="CUSTOM1">#REF!</definedName>
    <definedName name="CUSTOM2">#REF!</definedName>
    <definedName name="Customer_Name">#REF!</definedName>
    <definedName name="CUSTRES32">#REF!</definedName>
    <definedName name="CUSTRES34">#REF!</definedName>
    <definedName name="CUSTRES35">#REF!</definedName>
    <definedName name="CUSTRES37">#REF!</definedName>
    <definedName name="CUSTRES38">#REF!</definedName>
    <definedName name="CUSTRET16">#REF!</definedName>
    <definedName name="CUSTRET32">#REF!</definedName>
    <definedName name="CUSTRET34">#REF!</definedName>
    <definedName name="CUSTRET35">#REF!</definedName>
    <definedName name="CUSTRET37">#REF!</definedName>
    <definedName name="CUSTRET38">#REF!</definedName>
    <definedName name="CUSTRET43">#REF!</definedName>
    <definedName name="CUSTTRAN32">#REF!</definedName>
    <definedName name="CUSTTRAN34">#REF!</definedName>
    <definedName name="CUSTTRAN35">#REF!</definedName>
    <definedName name="CUSTTRAN37">#REF!</definedName>
    <definedName name="CUSTTRAN38">#REF!</definedName>
    <definedName name="cuts1">#REF!</definedName>
    <definedName name="cuts2">#REF!</definedName>
    <definedName name="CUYAHOGA_FALLS">#REF!</definedName>
    <definedName name="cvb" hidden="1">{"toc1",#N/A,FALSE,"TOC";"cover",#N/A,FALSE,"Cover";"ts1",#N/A,FALSE,"Transaction Summary";"ei3",#N/A,FALSE,"Earnings Impact";"ad3",#N/A,FALSE,"accretion dilution"}</definedName>
    <definedName name="cvbn" hidden="1">{"MMERINO",#N/A,FALSE,"1) Income Statement (2)"}</definedName>
    <definedName name="cvc" hidden="1">{"cover",#N/A,TRUE,"Cover";"toc1",#N/A,TRUE,"TOC";"ts1",#N/A,TRUE,"Transaction Summary";"ei2",#N/A,TRUE,"Earnings Impact";"ad2",#N/A,TRUE,"accretion dilution"}</definedName>
    <definedName name="CWC">'[43]Rev Def Sum'!#REF!</definedName>
    <definedName name="CWC_12_96">#REF!</definedName>
    <definedName name="CWC_12_97">#REF!</definedName>
    <definedName name="CWC_9_97">#REF!</definedName>
    <definedName name="CWC_SUMM">#REF!</definedName>
    <definedName name="CWC_SUMMARY">#REF!</definedName>
    <definedName name="CWIP_Percent">#REF!</definedName>
    <definedName name="CWIP_Total">#REF!</definedName>
    <definedName name="Cwvu._Current_." hidden="1">#REF!,#REF!,#REF!,#REF!,#REF!,#REF!,#REF!,#REF!,#REF!,#REF!,#REF!,#REF!,#REF!,#REF!,#REF!,#REF!,#REF!,#REF!,#REF!,#REF!,#REF!,#REF!,#REF!,#REF!</definedName>
    <definedName name="Cwvu.ACCOUNT._.DETAIL." hidden="1">#REF!</definedName>
    <definedName name="Cwvu.CapersView." hidden="1">#REF!</definedName>
    <definedName name="Cwvu.GREY_ALL." hidden="1">#REF!</definedName>
    <definedName name="Cwvu.Japan_Capers_Ed_Pub." hidden="1">#REF!</definedName>
    <definedName name="Cwvu.KJP_CC." hidden="1">#REF!,#REF!,#REF!,#REF!,#REF!,#REF!,#REF!,#REF!,#REF!,#REF!,#REF!,#REF!,#REF!,#REF!,#REF!,#REF!,#REF!,#REF!,#REF!,#REF!</definedName>
    <definedName name="Cwvu.WAT." hidden="1">#REF!</definedName>
    <definedName name="cxb" hidden="1">{#N/A,#N/A,FALSE,"Contribution Analysis"}</definedName>
    <definedName name="cxvbvcxb" hidden="1">#REF!</definedName>
    <definedName name="CYEPS1">#REF!</definedName>
    <definedName name="CYEPS2">#REF!</definedName>
    <definedName name="CYEPS3">#REF!</definedName>
    <definedName name="CYName">#REF!</definedName>
    <definedName name="CYPE1">#REF!</definedName>
    <definedName name="CYPE2">#REF!</definedName>
    <definedName name="CYPE3">#REF!</definedName>
    <definedName name="CYPMACTUAL">#REF!</definedName>
    <definedName name="CYPMYTDACTUAL">#REF!</definedName>
    <definedName name="CYPRMONACT">#REF!</definedName>
    <definedName name="CYR">'[41]COH Changes'!#REF!</definedName>
    <definedName name="CYR_DEP">[41]BSG!#REF!</definedName>
    <definedName name="CYR_P">[41]BSG!#REF!</definedName>
    <definedName name="CYTD_Lookup">#REF!</definedName>
    <definedName name="D">{"'Server Configuration'!$A$1:$DB$281"}</definedName>
    <definedName name="D.CompTickarray">{"SPAL","00000117","Price","S&amp;P 500","I0003"}</definedName>
    <definedName name="D.Tickarray">{"wac","93439010","Price"}</definedName>
    <definedName name="D\" hidden="1">{#N/A,#N/A,FALSE,"R&amp;D Quick Calc";#N/A,#N/A,FALSE,"DOE Fee Schedule"}</definedName>
    <definedName name="D_1">{"'Server Configuration'!$A$1:$DB$281"}</definedName>
    <definedName name="d_1_BSNU">#REF!</definedName>
    <definedName name="d_1_BSSERP">#REF!</definedName>
    <definedName name="d_1_BSU">#REF!</definedName>
    <definedName name="d_1_CEG">#REF!</definedName>
    <definedName name="d_1_CPG">#REF!</definedName>
    <definedName name="d_1_CPGRest">#REF!</definedName>
    <definedName name="d_1_Ni">#REF!</definedName>
    <definedName name="d_1_NiSERP">#REF!</definedName>
    <definedName name="d_1_opeb">#REF!</definedName>
    <definedName name="d_1_Rest">#REF!</definedName>
    <definedName name="D_2">{"'Server Configuration'!$A$1:$DB$281"}</definedName>
    <definedName name="d_BS_SRP">#REF!</definedName>
    <definedName name="d_BSNU">#REF!</definedName>
    <definedName name="d_BSSERP">#REF!</definedName>
    <definedName name="d_BSU">#REF!</definedName>
    <definedName name="d_CEG">#REF!</definedName>
    <definedName name="d_CPG">#REF!</definedName>
    <definedName name="d_CPGRest">#REF!</definedName>
    <definedName name="D_EAI">'[54]C. Input'!$I$33</definedName>
    <definedName name="D_EGSI">'[54]C. Input'!$L$33</definedName>
    <definedName name="D_EMI">'[54]C. Input'!$R$33</definedName>
    <definedName name="D_ENOI">'[54]C. Input'!$X$33</definedName>
    <definedName name="d_KOKU">#REF!</definedName>
    <definedName name="d_KOKU_2">#REF!</definedName>
    <definedName name="d_KOKU_3">#REF!</definedName>
    <definedName name="d_KOKU2">#REF!</definedName>
    <definedName name="d_Ni">#REF!</definedName>
    <definedName name="d_Ni_SRP">#REF!</definedName>
    <definedName name="d_NiSERP">#REF!</definedName>
    <definedName name="d_opeb">#REF!</definedName>
    <definedName name="D_PAGE5">#REF!</definedName>
    <definedName name="D_PAGE6">#REF!</definedName>
    <definedName name="d_Rest">#REF!</definedName>
    <definedName name="d_RestCPG">#REF!</definedName>
    <definedName name="d_Subs">#REF!</definedName>
    <definedName name="d_Subs_3">#REF!</definedName>
    <definedName name="d_Subs2">#REF!</definedName>
    <definedName name="D1_A_col">45</definedName>
    <definedName name="D1_B_col">46</definedName>
    <definedName name="D1_C_col">47</definedName>
    <definedName name="D1_D_col">48</definedName>
    <definedName name="D1_E_col">49</definedName>
    <definedName name="da">{"'Server Configuration'!$A$1:$DB$281"}</definedName>
    <definedName name="da_1">{"'Server Configuration'!$A$1:$DB$281"}</definedName>
    <definedName name="DACF" hidden="1">{"mgmt forecast",#N/A,FALSE,"Mgmt Forecast";"dcf table",#N/A,FALSE,"Mgmt Forecast";"sensitivity",#N/A,FALSE,"Mgmt Forecast";"table inputs",#N/A,FALSE,"Mgmt Forecast";"calculations",#N/A,FALSE,"Mgmt Forecast"}</definedName>
    <definedName name="dad" hidden="1">{"'Server Configuration'!$A$1:$DB$281"}</definedName>
    <definedName name="dadadsa" hidden="1">{"'Feb 99'!$A$1:$G$30"}</definedName>
    <definedName name="dafs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DALBR">#REF!</definedName>
    <definedName name="dascxz" hidden="1">{0,0,0,0;0,0,0,0;3.3376107877608E-308,0,0,0;1.24605833690651E-306,0,0,0;#VALUE!,0,0,#VALUE!}</definedName>
    <definedName name="dasdasd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dasfdsfa" hidden="1">{"Assumptions1",#N/A,FALSE,"Assumptions";"MergerPlans1","20yearamort",FALSE,"MergerPlans";"MergerPlans1","40yearamort",FALSE,"MergerPlans";"MergerPlans2",#N/A,FALSE,"MergerPlans";"inputs",#N/A,FALSE,"MergerPlans"}</definedName>
    <definedName name="Data">#REF!</definedName>
    <definedName name="Data.All">OFFSET([97]Data!$B$2,0,0,COUNTA([97]Data!$H$1:$H$65536),16)</definedName>
    <definedName name="Data.Dump" hidden="1">OFFSET([0]!Data.Top.Left,1,0)</definedName>
    <definedName name="DATA.GF">OFFSET('[97]Data-GF'!$B$2,0,0,COUNTA('[97]Data-GF'!$G$1:$G$65536),9)</definedName>
    <definedName name="DATA_01" hidden="1">#REF!</definedName>
    <definedName name="DATA_02" hidden="1">#REF!</definedName>
    <definedName name="DATA_03" hidden="1">#REF!</definedName>
    <definedName name="DATA_04" hidden="1">#REF!</definedName>
    <definedName name="DATA_05" hidden="1">#REF!</definedName>
    <definedName name="DATA_06" hidden="1">#REF!</definedName>
    <definedName name="DATA_07" hidden="1">#REF!</definedName>
    <definedName name="DATA_08" hidden="1">#REF!</definedName>
    <definedName name="Data_Date">#REF!</definedName>
    <definedName name="DATA_FL_OL_COMBINED">#REF!</definedName>
    <definedName name="DATA_FL_OL_DIAG">#REF!</definedName>
    <definedName name="DATA_FL_OL_EXPORT">#REF!</definedName>
    <definedName name="data_year">'[63]Appendix A'!$H$6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#REF!</definedName>
    <definedName name="data30">#REF!</definedName>
    <definedName name="data31">#REF!</definedName>
    <definedName name="data32">#REF!</definedName>
    <definedName name="data33">#REF!</definedName>
    <definedName name="data34">#REF!</definedName>
    <definedName name="data35">#REF!</definedName>
    <definedName name="data36">#REF!</definedName>
    <definedName name="data37">#REF!</definedName>
    <definedName name="data38">#REF!</definedName>
    <definedName name="data39">#REF!</definedName>
    <definedName name="data4">#REF!</definedName>
    <definedName name="data40">#REF!</definedName>
    <definedName name="data41">#REF!</definedName>
    <definedName name="data42">#REF!</definedName>
    <definedName name="data43">#REF!</definedName>
    <definedName name="data44">#REF!</definedName>
    <definedName name="data45">#REF!</definedName>
    <definedName name="data46">#REF!</definedName>
    <definedName name="data47">#REF!</definedName>
    <definedName name="data48">#REF!</definedName>
    <definedName name="data49">#REF!</definedName>
    <definedName name="data5">#REF!</definedName>
    <definedName name="data50">#REF!</definedName>
    <definedName name="data51">#REF!</definedName>
    <definedName name="data52">#REF!</definedName>
    <definedName name="data53">#REF!</definedName>
    <definedName name="data54">#REF!</definedName>
    <definedName name="data55">#REF!</definedName>
    <definedName name="data56">#REF!</definedName>
    <definedName name="data57">#REF!</definedName>
    <definedName name="data58">#REF!</definedName>
    <definedName name="data59">#REF!</definedName>
    <definedName name="data6">#REF!</definedName>
    <definedName name="data60">#REF!</definedName>
    <definedName name="data61">#REF!</definedName>
    <definedName name="data62">#REF!</definedName>
    <definedName name="data63">#REF!</definedName>
    <definedName name="data64">#REF!</definedName>
    <definedName name="data65">#REF!</definedName>
    <definedName name="data66">#REF!</definedName>
    <definedName name="data67">#REF!</definedName>
    <definedName name="data68">#REF!</definedName>
    <definedName name="data69">#REF!</definedName>
    <definedName name="data7">#REF!</definedName>
    <definedName name="data70">#REF!</definedName>
    <definedName name="data8">#REF!</definedName>
    <definedName name="data9">#REF!</definedName>
    <definedName name="_xlnm.Database">#REF!</definedName>
    <definedName name="Database_MI">#REF!</definedName>
    <definedName name="DATABASESTART">#REF!</definedName>
    <definedName name="DataBlock">#REF!</definedName>
    <definedName name="DataCol_01">#REF!</definedName>
    <definedName name="DataCol_01_02">#REF!</definedName>
    <definedName name="DataCol_02">#REF!</definedName>
    <definedName name="DataCol_02_02">#REF!</definedName>
    <definedName name="DataCol_03">#REF!</definedName>
    <definedName name="DataCol_03_02">#REF!</definedName>
    <definedName name="DataCol_04">#REF!</definedName>
    <definedName name="DataCol_05">#REF!</definedName>
    <definedName name="DataCol_06">#REF!</definedName>
    <definedName name="DataCol_07">#REF!</definedName>
    <definedName name="DataCol_08">#REF!</definedName>
    <definedName name="DataCol_09">#REF!</definedName>
    <definedName name="DataCol_10">#REF!</definedName>
    <definedName name="DataCol_11">#REF!</definedName>
    <definedName name="DataCol_12">#REF!</definedName>
    <definedName name="DataCol_13">#REF!</definedName>
    <definedName name="DataCol_14">#REF!</definedName>
    <definedName name="DataCol_15">#REF!</definedName>
    <definedName name="DataCol_16">#REF!</definedName>
    <definedName name="DataCol_17">#REF!</definedName>
    <definedName name="DataCol_18">#REF!</definedName>
    <definedName name="DataCol_19">#REF!</definedName>
    <definedName name="DataCol_20">#REF!</definedName>
    <definedName name="DataCol_21">#REF!</definedName>
    <definedName name="DataCol_22">#REF!</definedName>
    <definedName name="DataCol_23">#REF!</definedName>
    <definedName name="DataCol_24">#REF!</definedName>
    <definedName name="DataCol_25">#REF!</definedName>
    <definedName name="DataCol_26">#REF!</definedName>
    <definedName name="DataCol_27">#REF!</definedName>
    <definedName name="DataCol_28">#REF!</definedName>
    <definedName name="DataCol_29">#REF!</definedName>
    <definedName name="DataCol_30">#REF!</definedName>
    <definedName name="DataCol_31">#REF!</definedName>
    <definedName name="DataCol_32">#REF!</definedName>
    <definedName name="DataCol_33">#REF!</definedName>
    <definedName name="DataCol_34">#REF!</definedName>
    <definedName name="DataCol_35">#REF!</definedName>
    <definedName name="DataCol_36">#REF!</definedName>
    <definedName name="DataCol_37">#REF!</definedName>
    <definedName name="DataCol_38">#REF!</definedName>
    <definedName name="DataCol_39">#REF!</definedName>
    <definedName name="DataCol_40">#REF!</definedName>
    <definedName name="DataCol_41">#REF!</definedName>
    <definedName name="DataCol_42">#REF!</definedName>
    <definedName name="DataCol_43">#REF!</definedName>
    <definedName name="DataCol_44">#REF!</definedName>
    <definedName name="DataCol_45">#REF!</definedName>
    <definedName name="DataCol_46">#REF!</definedName>
    <definedName name="DataCol_47">#REF!</definedName>
    <definedName name="DataCol_48">#REF!</definedName>
    <definedName name="DataCol_49">#REF!</definedName>
    <definedName name="DataEstimateActuals">#REF!</definedName>
    <definedName name="DATAGRAPH">#REF!</definedName>
    <definedName name="DATAINST">#REF!</definedName>
    <definedName name="DATALINE">'[1]Header Data'!#REF!</definedName>
    <definedName name="datasheetrevsales" hidden="1">{#N/A,#N/A,FALSE,"Assessment";#N/A,#N/A,FALSE,"Staffing";#N/A,#N/A,FALSE,"Hires";#N/A,#N/A,FALSE,"Assumptions"}</definedName>
    <definedName name="DataThrough">#REF!</definedName>
    <definedName name="date">'[98]Operating Income Summary C-1'!$A$4</definedName>
    <definedName name="Date_PSQueryTab">#REF!</definedName>
    <definedName name="date_sets">[99]SET_DATES!#REF!</definedName>
    <definedName name="Date1">#REF!</definedName>
    <definedName name="Date2">#REF!</definedName>
    <definedName name="dateb">'[84]B-1 p.1 Summary (Base)'!$A$4</definedName>
    <definedName name="DateCertain">[45]LOGO!$D$25</definedName>
    <definedName name="datef">'[84]B-1 p.2 Summary (Forecast)'!$A$4</definedName>
    <definedName name="DateInService">#REF!</definedName>
    <definedName name="DATEPAYABLE">#REF!</definedName>
    <definedName name="dates3">#REF!</definedName>
    <definedName name="DateUpdated">#REF!</definedName>
    <definedName name="DAVE">'[5]E-2'!#REF!</definedName>
    <definedName name="DAWithoutCAGR">#REF!</definedName>
    <definedName name="daws" hidden="1">{#N/A,#N/A,FALSE,"Renewals In Process";#N/A,#N/A,FALSE,"New Clients In Process";#N/A,#N/A,FALSE,"Completed New Clients";#N/A,#N/A,FALSE,"Completed Renewals"}</definedName>
    <definedName name="days">365</definedName>
    <definedName name="DaysInv">#REF!</definedName>
    <definedName name="DaysPay">#REF!</definedName>
    <definedName name="DaysRec">#REF!</definedName>
    <definedName name="DB">#REF!</definedName>
    <definedName name="DB.NumColumns">#N/A</definedName>
    <definedName name="DB.NumColumnsPriceOnly">#N/A</definedName>
    <definedName name="DB_CPK">#N/A</definedName>
    <definedName name="DB_CPK1">[100]FERCFACT!#REF!</definedName>
    <definedName name="DB_CPK2">#REF!</definedName>
    <definedName name="DB_CPK3">#REF!</definedName>
    <definedName name="DB_CUST">#N/A</definedName>
    <definedName name="DB_EGR">#N/A</definedName>
    <definedName name="DB_EGR1">[100]FERCFACT!#REF!</definedName>
    <definedName name="DB_EGR2">#REF!</definedName>
    <definedName name="DB_IMAX">#N/A</definedName>
    <definedName name="DB_NCPK">#N/A</definedName>
    <definedName name="DB_NCPK1">#REF!</definedName>
    <definedName name="DB_NCPK2">#REF!</definedName>
    <definedName name="DB_NCPK3">#REF!</definedName>
    <definedName name="DB_NCPK4">#REF!</definedName>
    <definedName name="dbase_char_set" hidden="1">1</definedName>
    <definedName name="dbase_compatibility" hidden="1">1</definedName>
    <definedName name="dbase_dflt" hidden="1">TRUE</definedName>
    <definedName name="dbf">#REF!</definedName>
    <definedName name="dbf_BSNU">#REF!</definedName>
    <definedName name="dbf_BSSERP">#REF!</definedName>
    <definedName name="dbf_BSU">#REF!</definedName>
    <definedName name="dbf_CEG">#REF!</definedName>
    <definedName name="dbf_Ni">#REF!</definedName>
    <definedName name="dbf_NiSERP">#REF!</definedName>
    <definedName name="dbf_opeb">#REF!</definedName>
    <definedName name="dbf_Rest">#REF!</definedName>
    <definedName name="DBL">#REF!</definedName>
    <definedName name="DBNAME1">#REF!</definedName>
    <definedName name="dbpdt">#REF!</definedName>
    <definedName name="DBUSERNAME1">#REF!</definedName>
    <definedName name="DC">[55]Sch2!#REF!</definedName>
    <definedName name="DC_GRTX_Rt">#REF!</definedName>
    <definedName name="DC_Lease">#REF!</definedName>
    <definedName name="DC_Lease_Payments">#REF!</definedName>
    <definedName name="DC_Maint">#REF!</definedName>
    <definedName name="DC_Maint_Contracts">#REF!</definedName>
    <definedName name="DC_Margin_Rt">#REF!</definedName>
    <definedName name="DC_Recovery">#REF!</definedName>
    <definedName name="DC_Software">#REF!</definedName>
    <definedName name="DC_Total_Software">#REF!</definedName>
    <definedName name="dcd" hidden="1">{#N/A,#N/A,FALSE,"RET00mst+Total"}</definedName>
    <definedName name="DCF">#REF!</definedName>
    <definedName name="dcf00">#REF!</definedName>
    <definedName name="dcfps00">#REF!</definedName>
    <definedName name="dcfps01">#REF!</definedName>
    <definedName name="dcfps02">#REF!</definedName>
    <definedName name="dcfps98">#REF!</definedName>
    <definedName name="dcfps99">#REF!</definedName>
    <definedName name="DCHART4" hidden="1">#REF!</definedName>
    <definedName name="DCS">[101]Estimate!#REF!</definedName>
    <definedName name="DD">'[47]2000FASB'!#REF!</definedName>
    <definedName name="DD.">[102]Input!$F$33</definedName>
    <definedName name="DDD">#REF!</definedName>
    <definedName name="dddd">#REF!</definedName>
    <definedName name="dddddd" hidden="1">{"FCB_ALL",#N/A,FALSE,"FCB";"GREY_ALL",#N/A,FALSE,"GREY"}</definedName>
    <definedName name="dddddddd" hidden="1">{"Income Statement",#N/A,FALSE,"CFMODEL";"Balance Sheet",#N/A,FALSE,"CFMODEL"}</definedName>
    <definedName name="ddddddddddddddd" hidden="1">{"SourcesUses",#N/A,TRUE,"CFMODEL";"TransOverview",#N/A,TRUE,"CFMODEL"}</definedName>
    <definedName name="ddddddddddddddddd" hidden="1">{#N/A,#N/A,FALSE,"Renewals In Process";#N/A,#N/A,FALSE,"New Clients In Process";#N/A,#N/A,FALSE,"Completed New Clients";#N/A,#N/A,FALSE,"Completed Renewals"}</definedName>
    <definedName name="dddddddddddddddddd" hidden="1">{"SourcesUses",#N/A,TRUE,#N/A;"TransOverview",#N/A,TRUE,"CFMODEL"}</definedName>
    <definedName name="ddddddddddddddddddddd" hidden="1">{"SourcesUses",#N/A,TRUE,"FundsFlow";"TransOverview",#N/A,TRUE,"FundsFlow"}</definedName>
    <definedName name="ddddddddddddddddddddddd" hidden="1">{"SourcesUses",#N/A,TRUE,#N/A;"TransOverview",#N/A,TRUE,"CFMODEL"}</definedName>
    <definedName name="dddddddddddddddddddddddd" hidden="1">{#N/A,#N/A,FALSE,"Renewals In Process";#N/A,#N/A,FALSE,"New Clients In Process";#N/A,#N/A,FALSE,"Completed New Clients";#N/A,#N/A,FALSE,"Completed Renewals"}</definedName>
    <definedName name="ddt" hidden="1">{"mgmt forecast",#N/A,FALSE,"Mgmt Forecast";"dcf table",#N/A,FALSE,"Mgmt Forecast";"sensitivity",#N/A,FALSE,"Mgmt Forecast";"table inputs",#N/A,FALSE,"Mgmt Forecast";"calculations",#N/A,FALSE,"Mgmt Forecast"}</definedName>
    <definedName name="deal">#REF!</definedName>
    <definedName name="DEBITS">#REF!</definedName>
    <definedName name="DEBT">[103]RORB!$B$2:$F$24</definedName>
    <definedName name="Debt_Financing">#REF!</definedName>
    <definedName name="Debt_Frac">#REF!</definedName>
    <definedName name="Debt_Instruments">#REF!</definedName>
    <definedName name="debt1" hidden="1">{#N/A,#N/A,FALSE,"INT_Compare";#N/A,#N/A,FALSE,"INT_Current Forecast";#N/A,#N/A,FALSE,"INT_Prior Forecast";#N/A,#N/A,FALSE,"INT_LRP";#N/A,#N/A,FALSE,"INT_CURPLAN"}</definedName>
    <definedName name="DebtBeta">#REF!</definedName>
    <definedName name="DebtBook">#REF!</definedName>
    <definedName name="DebtCap">#REF!</definedName>
    <definedName name="DebtEBITDA">#REF!</definedName>
    <definedName name="DebtEnt">#REF!</definedName>
    <definedName name="DebtEntInc">#REF!</definedName>
    <definedName name="DebtPrice1">#REF!</definedName>
    <definedName name="DebtPrice2">#REF!</definedName>
    <definedName name="DebtPriceA">#REF!</definedName>
    <definedName name="DebtPriceB">#REF!</definedName>
    <definedName name="DebtShares1">#REF!</definedName>
    <definedName name="DebtShares2">#REF!</definedName>
    <definedName name="DebtSharesA">#REF!</definedName>
    <definedName name="DebtSharesB">#REF!</definedName>
    <definedName name="DEC">#REF!</definedName>
    <definedName name="decact">#REF!</definedName>
    <definedName name="DECBUD">#REF!</definedName>
    <definedName name="DecCP">#REF!</definedName>
    <definedName name="DECE1">#REF!</definedName>
    <definedName name="DECE2">#REF!</definedName>
    <definedName name="DECE3">#REF!</definedName>
    <definedName name="DECEMBER">#REF!</definedName>
    <definedName name="December_2012">#REF!</definedName>
    <definedName name="December_2013">#REF!</definedName>
    <definedName name="December_31__1997">#REF!</definedName>
    <definedName name="decgas">#REF!</definedName>
    <definedName name="Decisions">1</definedName>
    <definedName name="DEF_LEFT">[90]Upload!#REF!</definedName>
    <definedName name="Def_Tax_Rate">#REF!</definedName>
    <definedName name="DEF_TOP">[90]Upload!#REF!</definedName>
    <definedName name="DefaultBegin">#REF!</definedName>
    <definedName name="DefaultEnd">#REF!</definedName>
    <definedName name="DefaultEndTime">#REF!</definedName>
    <definedName name="DefaultRange">#REF!</definedName>
    <definedName name="DefaultStartTime">#REF!</definedName>
    <definedName name="DEFERRED">[90]Upload!#REF!</definedName>
    <definedName name="DEFERRED_COMP">#REF!</definedName>
    <definedName name="DEFERRED_COMPENSATION">#REF!</definedName>
    <definedName name="Deferred_Investment_Tax_Credit">#REF!</definedName>
    <definedName name="Deferred_Net">#REF!</definedName>
    <definedName name="Deferred_Taxes_Layers">#REF!</definedName>
    <definedName name="DeferredTaxes">#REF!</definedName>
    <definedName name="DEFINC">#REF!</definedName>
    <definedName name="DEGDAY_IN">[6]R_S_VAR!$AC$37</definedName>
    <definedName name="DEHINST">#REF!</definedName>
    <definedName name="DEHLBR">#REF!</definedName>
    <definedName name="DEHMAT">#REF!</definedName>
    <definedName name="del" hidden="1">{"Page1",#N/A,FALSE,"7979";"Page2",#N/A,FALSE,"7979";"Page3",#N/A,FALSE,"7979"}</definedName>
    <definedName name="Delaware_MI">#REF!</definedName>
    <definedName name="Delaware_MI_pc">#REF!</definedName>
    <definedName name="delete" hidden="1">{"STMT OF CASH FLOWS",#N/A,FALSE,"Cash Flows Indirect"}</definedName>
    <definedName name="delete2" hidden="1">#REF!</definedName>
    <definedName name="DELETELOGICTYPE1">#REF!</definedName>
    <definedName name="DeleteThis2" hidden="1">{#N/A,#N/A,FALSE,"SCHEDULES- board";#N/A,#N/A,FALSE,"BP-Q'S"}</definedName>
    <definedName name="DeleteThis3" hidden="1">{#N/A,#N/A,FALSE,"SCHEDULES- board";#N/A,#N/A,FALSE,"STMT 100"}</definedName>
    <definedName name="DeleteThis4" hidden="1">{"StatementsIncomeStatement",#N/A,TRUE,"Statements";"StatementsBalanceSheet",#N/A,TRUE,"Statements"}</definedName>
    <definedName name="DeleteThis5" hidden="1">{"IncomeStatement",#N/A,FALSE,"Income Statement";"ProductCost",#N/A,FALSE,"Income Statement";"OperatingExpense",#N/A,FALSE,"Income Statement"}</definedName>
    <definedName name="DeleteThis6" hidden="1">{#N/A,#N/A,FALSE,"CANADA";#N/A,#N/A,FALSE,"HOLLAND";#N/A,#N/A,FALSE,"AUSTRALIA";#N/A,#N/A,FALSE,"ALLOW &amp; RESRV "}</definedName>
    <definedName name="Demand">#REF!</definedName>
    <definedName name="Demand_Allocation_Dollars">#REF!</definedName>
    <definedName name="Demand_Allocation_Percents">#REF!</definedName>
    <definedName name="Demand_Dollars">#REF!</definedName>
    <definedName name="Demand_Percent">#REF!</definedName>
    <definedName name="Demand_Rate">#REF!</definedName>
    <definedName name="Demand_Rev_ForSch4pg1">#REF!</definedName>
    <definedName name="DemandAllocation_percent">#REF!</definedName>
    <definedName name="DemandAllocationDollars">#REF!</definedName>
    <definedName name="Demandcosts_ratecode">#REF!</definedName>
    <definedName name="DemRev4Sch4pg1_Total">#REF!</definedName>
    <definedName name="DENVISSUM">#REF!</definedName>
    <definedName name="Dep">#REF!</definedName>
    <definedName name="Department">#REF!</definedName>
    <definedName name="DepartmentalLeader">#REF!</definedName>
    <definedName name="Depcat2">'[48]Dept Index'!$C$3:$E$32</definedName>
    <definedName name="Deposit1">#REF!</definedName>
    <definedName name="DepositPymts">#REF!</definedName>
    <definedName name="DEPPROD51">#REF!</definedName>
    <definedName name="DEPR">#REF!</definedName>
    <definedName name="DEPR_INC">#REF!</definedName>
    <definedName name="Depr_Lookup">#REF!</definedName>
    <definedName name="Depr_Table">#REF!</definedName>
    <definedName name="Deprate">[104]Deprate!$A:$IV</definedName>
    <definedName name="Depreciation">#REF!</definedName>
    <definedName name="Depreciation_Expense">#REF!</definedName>
    <definedName name="DepreciationExp">#REF!</definedName>
    <definedName name="dept">[105]Index!$K$2:$U$191</definedName>
    <definedName name="DeptID">#REF!</definedName>
    <definedName name="DeptIDDescr">#REF!</definedName>
    <definedName name="DEPTOT11">#REF!</definedName>
    <definedName name="DEPTOT12">#REF!</definedName>
    <definedName name="DEPTOT14">#REF!</definedName>
    <definedName name="DEPTOT15">#REF!</definedName>
    <definedName name="DEPTOT16">#REF!</definedName>
    <definedName name="DEPTOT17">#REF!</definedName>
    <definedName name="DEPTOT18">#REF!</definedName>
    <definedName name="DEPTOT20">#REF!</definedName>
    <definedName name="DEPTOT22">#REF!</definedName>
    <definedName name="DEPTOT32">#REF!</definedName>
    <definedName name="DEPTOT34">#REF!</definedName>
    <definedName name="DEPTOT35">#REF!</definedName>
    <definedName name="DEPTOT37">#REF!</definedName>
    <definedName name="DEPTOT38">#REF!</definedName>
    <definedName name="DEPTOT45">#REF!</definedName>
    <definedName name="DEPTOT48">#REF!</definedName>
    <definedName name="DEPTOT51">#REF!</definedName>
    <definedName name="DEPTOT52">#REF!</definedName>
    <definedName name="DEPTOT53">#REF!</definedName>
    <definedName name="Description">'[106]CKY.Map-Table'!$I$4:$K$80</definedName>
    <definedName name="Description2">#REF!</definedName>
    <definedName name="Description3">#REF!</definedName>
    <definedName name="Description4">#REF!</definedName>
    <definedName name="DETAIL">#REF!</definedName>
    <definedName name="Detail2" hidden="1">{#N/A,#N/A,FALSE,"Assessment";#N/A,#N/A,FALSE,"Staffing";#N/A,#N/A,FALSE,"Hires";#N/A,#N/A,FALSE,"Assumptions"}</definedName>
    <definedName name="detailbalsht">#REF!</definedName>
    <definedName name="detailed">#REF!</definedName>
    <definedName name="detailgdt">#REF!</definedName>
    <definedName name="detailgen">#REF!</definedName>
    <definedName name="detailother">#REF!</definedName>
    <definedName name="Devon" hidden="1">{#N/A,#N/A,FALSE,"Sheet1"}</definedName>
    <definedName name="df" hidden="1">{"USFGROUP",#N/A,FALSE,"USF GROUP CONSOL"}</definedName>
    <definedName name="dfasdf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dfd" hidden="1">{"'Percon'!$A$1:$M$1395"}</definedName>
    <definedName name="dfdas" hidden="1">{"FCB_ALL",#N/A,FALSE,"FCB";"GREY_ALL",#N/A,FALSE,"GREY"}</definedName>
    <definedName name="dfdf" hidden="1">{"IS w Ratios",#N/A,FALSE,"Europe";"PF CF Europe",#N/A,FALSE,"Europe";"DCF Eur Matrix",#N/A,FALSE,"Europe"}</definedName>
    <definedName name="dfdfd" hidden="1">{"FCB_ALL",#N/A,FALSE,"FCB";"GREY_ALL",#N/A,FALSE,"GREY"}</definedName>
    <definedName name="dfdfdfd" hidden="1">{#N/A,#N/A,FALSE,"AD_Purchase";#N/A,#N/A,FALSE,"Credit";#N/A,#N/A,FALSE,"PF Acquisition";#N/A,#N/A,FALSE,"PF Offering"}</definedName>
    <definedName name="DFFDG" hidden="1">#REF!</definedName>
    <definedName name="DFGDF" hidden="1">{#N/A,#N/A,FALSE,"Ret12Frd+Total"}</definedName>
    <definedName name="DFGDFHFGHFGH" hidden="1">{#N/A,#N/A,FALSE,"Wholesale+W Inc"}</definedName>
    <definedName name="DFGDG" hidden="1">{#N/A,#N/A,TRUE,"BWO_LLC+REPORT";#N/A,#N/A,TRUE,"NSL00MST+NSL Refy Income";#N/A,#N/A,TRUE,"BWO_LLC+Rep_12m";#N/A,#N/A,TRUE,"NSL00MST+NSL Refy 12 M";#N/A,#N/A,TRUE,"RetMMM00+Report";#N/A,#N/A,TRUE,"RET00mst+Total";#N/A,#N/A,TRUE,"Ret12Frd+Total";#N/A,#N/A,TRUE,"Admin";#N/A,#N/A,TRUE,"Boise";#N/A,#N/A,TRUE,"Brigham";#N/A,#N/A,TRUE,"Chubbuck";#N/A,#N/A,TRUE,"Draper";#N/A,#N/A,TRUE,"Harrisville";#N/A,#N/A,TRUE,"Idaho Falls";#N/A,#N/A,TRUE,"Layton";#N/A,#N/A,TRUE,"Logan";#N/A,#N/A,TRUE,"Ogden Wall";#N/A,#N/A,TRUE,"Wholesale+W Inc";#N/A,#N/A,TRUE,"Wholesale+W Inc 12m";#N/A,#N/A,TRUE,"SUP00mst+SUMMARY";#N/A,#N/A,TRUE,"SUP00mst+TWELVE";#N/A,#N/A,TRUE,"TRK00MST+Tran PL";#N/A,#N/A,TRUE,"TRK00MST+Tran PL 12 M";#N/A,#N/A,TRUE,"TRK00MST1+Tran PL";#N/A,#N/A,TRUE,"TRK00MST1+Tran PL 12 M";#N/A,#N/A,TRUE,"Support+Current";#N/A,#N/A,TRUE,"Support+12month";#N/A,#N/A,TRUE,"Admin2+Current";#N/A,#N/A,TRUE,"Admin2+12month";#N/A,#N/A,TRUE,"BWOabMST+Rep_12m";#N/A,#N/A,TRUE,"NSL00MST+CrtBdg";#N/A,#N/A,TRUE,"Rab12frd+Total";#N/A,#N/A,TRUE,"Rab12frd+Admin";#N/A,#N/A,TRUE,"Rab12frd+Boise";#N/A,#N/A,TRUE,"Rab12frd+Brigham";#N/A,#N/A,TRUE,"Rab12frd+Chubbuck";#N/A,#N/A,TRUE,"Rab12frd+Draper";#N/A,#N/A,TRUE,"Rab12frd+Harrisville";#N/A,#N/A,TRUE,"Rab12frd+Idaho Falls";#N/A,#N/A,TRUE,"Rab12frd+Layton";#N/A,#N/A,TRUE,"Rab12frd+Logan";#N/A,#N/A,TRUE,"Rab12frd+Ogden Wall";#N/A,#N/A,TRUE,"Wholesale+whole";#N/A,#N/A,TRUE,"SUP00mst+ActBud";#N/A,#N/A,TRUE,"Trkabmst+Tran PL 12 M";#N/A,#N/A,TRUE,"Support+Forecasted";#N/A,#N/A,TRUE,"Admin2+Forecasted";#N/A,#N/A,TRUE,"BuzzTrk+Summary";#N/A,#N/A,TRUE,"BuzzTrk+Rev_Mile"}</definedName>
    <definedName name="DFGERG" hidden="1">{#N/A,#N/A,FALSE,"Renewals In Process";#N/A,#N/A,FALSE,"New Clients In Process";#N/A,#N/A,FALSE,"Completed New Clients";#N/A,#N/A,FALSE,"Completed Renewals"}</definedName>
    <definedName name="DFGFTTYUJ" hidden="1">{#N/A,#N/A,FALSE,"Renewals In Process";#N/A,#N/A,FALSE,"New Clients In Process";#N/A,#N/A,FALSE,"Completed New Clients";#N/A,#N/A,FALSE,"Completed Renewals"}</definedName>
    <definedName name="dfgt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dfh" hidden="1">{"comp1",#N/A,FALSE,"COMPS";"footnotes",#N/A,FALSE,"COMPS"}</definedName>
    <definedName name="dfhfh" hidden="1">#REF!</definedName>
    <definedName name="dflt1">'[107]Customize Your Invoice'!$E$22</definedName>
    <definedName name="dflt4">'[107]Customize Your Invoice'!$E$26</definedName>
    <definedName name="dflt5">'[107]Customize Your Invoice'!$E$27</definedName>
    <definedName name="dflt6">'[107]Customize Your Invoice'!$D$28</definedName>
    <definedName name="dfs" hidden="1">{"'Feb 99'!$A$1:$G$30"}</definedName>
    <definedName name="dfsaadsfa" hidden="1">{#N/A,#N/A,FALSE,"Calc";#N/A,#N/A,FALSE,"Sensitivity";#N/A,#N/A,FALSE,"LT Earn.Dil.";#N/A,#N/A,FALSE,"Dil. AVP"}</definedName>
    <definedName name="DFTSR">'[54]A.2 PTP'!$P$288</definedName>
    <definedName name="dfuture">#REF!</definedName>
    <definedName name="dg" hidden="1">{"mgmt forecast",#N/A,FALSE,"Mgmt Forecast";"dcf table",#N/A,FALSE,"Mgmt Forecast";"sensitivity",#N/A,FALSE,"Mgmt Forecast";"table inputs",#N/A,FALSE,"Mgmt Forecast";"calculations",#N/A,FALSE,"Mgmt Forecast"}</definedName>
    <definedName name="dgndhgn" hidden="1">#REF!</definedName>
    <definedName name="dh" hidden="1">{#N/A,#N/A,FALSE,"Antony Financials";#N/A,#N/A,FALSE,"Cowboy Financials";#N/A,#N/A,FALSE,"Combined";#N/A,#N/A,FALSE,"Valuematrix";#N/A,#N/A,FALSE,"DCFAntony";#N/A,#N/A,FALSE,"DCFCowboy";#N/A,#N/A,FALSE,"DCFCombined"}</definedName>
    <definedName name="dhgndn" hidden="1">#REF!</definedName>
    <definedName name="Dial_Handler">#REF!</definedName>
    <definedName name="DIFF">#REF!</definedName>
    <definedName name="Different">#REF!</definedName>
    <definedName name="DIMENSIONS">#REF!</definedName>
    <definedName name="DimList">#REF!</definedName>
    <definedName name="DimSelected">#REF!</definedName>
    <definedName name="DimSelectedUps">#REF!</definedName>
    <definedName name="DipRoll">#REF!</definedName>
    <definedName name="DIRBIL11">#REF!</definedName>
    <definedName name="DIRBIL14">#REF!</definedName>
    <definedName name="DIRBIL15">#REF!</definedName>
    <definedName name="DIRBIL16">#REF!</definedName>
    <definedName name="DIRBIL17">#REF!</definedName>
    <definedName name="DIRBIL18">#REF!</definedName>
    <definedName name="DIRBIL20">#REF!</definedName>
    <definedName name="DIRBIL22">#REF!</definedName>
    <definedName name="DIRBIL32">#REF!</definedName>
    <definedName name="DIRBIL34">#REF!</definedName>
    <definedName name="DIRBIL35">#REF!</definedName>
    <definedName name="DIRBIL37">#REF!</definedName>
    <definedName name="DIRBIL38">#REF!</definedName>
    <definedName name="DIRBIL43">#REF!</definedName>
    <definedName name="DIRBIL45">#REF!</definedName>
    <definedName name="DIRBIL48">#REF!</definedName>
    <definedName name="DIRBIL51">#REF!</definedName>
    <definedName name="DIRBIL52">#REF!</definedName>
    <definedName name="DIRBIL53">#REF!</definedName>
    <definedName name="Disaster_Recovery">#REF!</definedName>
    <definedName name="discdate">#REF!</definedName>
    <definedName name="DIsclo" hidden="1">#REF!</definedName>
    <definedName name="dispatch_2006">#REF!</definedName>
    <definedName name="dispatch_2007">#REF!</definedName>
    <definedName name="dispatch_2008">#REF!</definedName>
    <definedName name="dispatch_2009">#REF!</definedName>
    <definedName name="dispatch_2010">#REF!</definedName>
    <definedName name="dispatch_2011">#REF!</definedName>
    <definedName name="dispatch_2012">#REF!</definedName>
    <definedName name="Dispatch_UOM">#REF!</definedName>
    <definedName name="DISPLAY">#REF!</definedName>
    <definedName name="display_area_2">#REF!</definedName>
    <definedName name="DISTINC">#REF!</definedName>
    <definedName name="distrib">#REF!</definedName>
    <definedName name="DISTRICT">#REF!</definedName>
    <definedName name="Div">#REF!</definedName>
    <definedName name="Diversified_Interm">#REF!,#REF!,#REF!</definedName>
    <definedName name="Diversified_Long">#REF!,#REF!,#REF!</definedName>
    <definedName name="divest">#REF!</definedName>
    <definedName name="Dividend">#REF!</definedName>
    <definedName name="Dividend_List_Box">#REF!</definedName>
    <definedName name="Dividends_Declared_Layer">#REF!</definedName>
    <definedName name="DividendsReceived">#REF!</definedName>
    <definedName name="DivPayoutRatio">#REF!</definedName>
    <definedName name="DivYield">#REF!</definedName>
    <definedName name="dj" hidden="1">{#N/A,#N/A,FALSE,"CreditStat";#N/A,#N/A,FALSE,"SPbrkup";#N/A,#N/A,FALSE,"MerSPsyn";#N/A,#N/A,FALSE,"MerSPwKCsyn";#N/A,#N/A,FALSE,"MerSPwKCsyn (2)";#N/A,#N/A,FALSE,"CreditStat (2)"}</definedName>
    <definedName name="djdhjghdhj" hidden="1">{"Consolidated IS w Ratios",#N/A,FALSE,"Consolidated";"Consolidated CF",#N/A,FALSE,"Consolidated";"Consolidated DCF",#N/A,FALSE,"Consolidated"}</definedName>
    <definedName name="dkdkdk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dkdkdkcd" hidden="1">{#N/A,#N/A,TRUE,"WKLY PACK";#N/A,#N/A,TRUE,"YC &amp; SPICED";#N/A,#N/A,TRUE,"YF PEACH";#N/A,#N/A,TRUE,"PEARS &amp; CHERRIES";#N/A,#N/A,TRUE,"COTS &amp; COCKTAIL";#N/A,#N/A,TRUE,"FRUIT CUPS"}</definedName>
    <definedName name="DLJ">#REF!</definedName>
    <definedName name="DMD_CSTS">#REF!</definedName>
    <definedName name="DoChart">#REF!</definedName>
    <definedName name="DOFTSR">'[54]A.2 PTP'!$P$294</definedName>
    <definedName name="dog" hidden="1">{#N/A,#N/A,FALSE,"91NOLCB";#N/A,#N/A,FALSE,"92NOLCB";#N/A,#N/A,FALSE,"93NOLCB"}</definedName>
    <definedName name="doggg">#N/A</definedName>
    <definedName name="doh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DOIT">[68]A!#REF!</definedName>
    <definedName name="Dollars">#REF!</definedName>
    <definedName name="Don_10" hidden="1">#REF!</definedName>
    <definedName name="Don_11" hidden="1">255</definedName>
    <definedName name="Don_12" hidden="1">#REF!</definedName>
    <definedName name="Don_13" hidden="1">#REF!</definedName>
    <definedName name="Don_14" hidden="1">#REF!</definedName>
    <definedName name="don_2" hidden="1">#REF!</definedName>
    <definedName name="Don_3" hidden="1">#REF!</definedName>
    <definedName name="Don_4" hidden="1">#REF!</definedName>
    <definedName name="Don_5" hidden="1">#REF!</definedName>
    <definedName name="Don_6" hidden="1">#REF!</definedName>
    <definedName name="Don_7" hidden="1">#REF!</definedName>
    <definedName name="Don_8" hidden="1">#REF!</definedName>
    <definedName name="Don_9" hidden="1">#REF!</definedName>
    <definedName name="Donna_Update">#REF!</definedName>
    <definedName name="DOWN">#REF!</definedName>
    <definedName name="DPLT">'[54]C. Input'!$F$166</definedName>
    <definedName name="dpo">#REF!</definedName>
    <definedName name="DR">'[54]C. Input'!$F$23</definedName>
    <definedName name="DR_1">#N/A</definedName>
    <definedName name="DR100sum" hidden="1">{#N/A,#N/A,FALSE,"SUMMARY";#N/A,#N/A,FALSE,"PAGE 1";#N/A,#N/A,FALSE,"PAGE 2";#N/A,#N/A,FALSE,"PAGE 3";#N/A,#N/A,FALSE,"PAGE 4";#N/A,#N/A,FALSE,"PAGE 5";#N/A,#N/A,FALSE,"PAGE 6";#N/A,#N/A,FALSE,"PAGE 7";#N/A,#N/A,FALSE,"PAGE 8";#N/A,#N/A,FALSE,"PAGE 9";#N/A,#N/A,FALSE,"PAGE 10";#N/A,#N/A,FALSE,"PAGE 11";#N/A,#N/A,FALSE,"PAGE 12";#N/A,#N/A,FALSE,"PAGE 13";#N/A,#N/A,FALSE,"PAGE 14";#N/A,#N/A,FALSE,"PAGE 15";#N/A,#N/A,FALSE,"PAGE 16"}</definedName>
    <definedName name="draft1">[108]draft1!$A$1:$L$52</definedName>
    <definedName name="drew" hidden="1">{#N/A,#N/A,TRUE,"Assumptions";#N/A,#N/A,TRUE,"Book Annual";#N/A,#N/A,TRUE,"Tax Annual";#N/A,#N/A,TRUE,"Valuation";#N/A,#N/A,TRUE,"Tax Dep'n";#N/A,#N/A,TRUE,"Book Dep'n";#N/A,#N/A,TRUE,"Monthly"}</definedName>
    <definedName name="DRF" hidden="1">#REF!</definedName>
    <definedName name="drg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Drift">#REF!</definedName>
    <definedName name="ds" hidden="1">{#N/A,#N/A,FALSE,"R&amp;D Quick Calc";#N/A,#N/A,FALSE,"DOE Fee Schedule"}</definedName>
    <definedName name="ds_heading">#REF!</definedName>
    <definedName name="DS1JobInfo\174xx\17418\GreenBook\Performance\17418Rev2.dat" hidden="1">#REF!</definedName>
    <definedName name="dsaas" hidden="1">{0,0,0,0;0,0,0,0;0,0,0,0;0,0,0,0;0,0,0,0}</definedName>
    <definedName name="dsaf" hidden="1">{"ATP Spending Report",#N/A,FALSE,"ATP";"Gestec spd rpt",#N/A,FALSE,"Gestec";"UCSD spending RPT",#N/A,FALSE,"UCSD";"Sapolsky Spending Rpt",#N/A,FALSE,"Sapolsky";"Oncogene Spnding Rpt",#N/A,FALSE,"Oncogene Ph. 2";"P450 spd rpt",#N/A,FALSE,"NIH P450";"hiv 2 SPD RPT",#N/A,FALSE,"HIV Phase 2";"Mito Spd Rpt",#N/A,FALSE,"Mitochondrial";"ORD Spd Rpt",#N/A,FALSE,"ORD"}</definedName>
    <definedName name="dsafdsa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dsd" hidden="1">{"orixcsc",#N/A,FALSE,"ORIX CSC";"orixcsc2",#N/A,FALSE,"ORIX CSC"}</definedName>
    <definedName name="dsf" hidden="1">{"'Feb 99'!$A$1:$G$30"}</definedName>
    <definedName name="dsfa" hidden="1">{"IS FE with Ratios",#N/A,FALSE,"Far East";"PF CF Far East",#N/A,FALSE,"Far East";"DCF Far East Matrix",#N/A,FALSE,"Far East"}</definedName>
    <definedName name="dsfds" hidden="1">#REF!</definedName>
    <definedName name="dsfdsf" hidden="1">{"'Feb 99'!$A$1:$G$30"}</definedName>
    <definedName name="dsfg" hidden="1">{"Eur Base Top",#N/A,FALSE,"Europe Base";"Eur Base Bottom",#N/A,FALSE,"Europe Base"}</definedName>
    <definedName name="dsgsfgsdfg" hidden="1">{"NA Is w Ratios",#N/A,FALSE,"North America";"PF CFlow NA",#N/A,FALSE,"North America";"NA DCF Matrix",#N/A,FALSE,"North America"}</definedName>
    <definedName name="DSM">#REF!</definedName>
    <definedName name="DSMCLASS">#REF!</definedName>
    <definedName name="DSMKWH">#REF!</definedName>
    <definedName name="DSMLM">#REF!</definedName>
    <definedName name="DSMLMCLASS">#REF!</definedName>
    <definedName name="DSMLMRATE">#REF!</definedName>
    <definedName name="DSMLMREV">#REF!</definedName>
    <definedName name="DSMLMSP">#REF!</definedName>
    <definedName name="DSMPeriod">#REF!</definedName>
    <definedName name="DSMREV">#REF!</definedName>
    <definedName name="DSMSP">#REF!</definedName>
    <definedName name="dso">#REF!</definedName>
    <definedName name="dsrest">#REF!</definedName>
    <definedName name="DSUMDATA">#REF!</definedName>
    <definedName name="dt" hidden="1">{"StatementsIncomeStatement",#N/A,TRUE,"Statements";"StatementsBalanceSheet",#N/A,TRUE,"Statements"}</definedName>
    <definedName name="DTE">#REF!</definedName>
    <definedName name="Dubuque_Division">#REF!</definedName>
    <definedName name="DUCT">#REF!</definedName>
    <definedName name="Dues_OneMonth_InputTab">#REF!</definedName>
    <definedName name="Dues_YrlyAmt_InputTab">#REF!</definedName>
    <definedName name="DuesCategoryChgd_InputTab">#REF!</definedName>
    <definedName name="duration">#REF!</definedName>
    <definedName name="dvd">#REF!</definedName>
    <definedName name="DVF" hidden="1">#REF!</definedName>
    <definedName name="Dynamic_Table">OFFSET(#REF!,0,0,COUNTA(#REF!),COUNTA(#REF!))</definedName>
    <definedName name="DZ.IndSpec_Left" hidden="1">#REF!</definedName>
    <definedName name="DZ.IndSpec_Right" hidden="1">#REF!</definedName>
    <definedName name="e">[109]Assumptions!$F$9</definedName>
    <definedName name="e_1">#REF!</definedName>
    <definedName name="E_AG_MAINT">[58]Assumptions!$G$7</definedName>
    <definedName name="E_AG_OPS">[58]Assumptions!$G$5</definedName>
    <definedName name="e_CPG">#REF!</definedName>
    <definedName name="E_factor_amt">[50]Inputs!$B$32</definedName>
    <definedName name="e_sam1">#REF!</definedName>
    <definedName name="EA">[50]Inputs!$B$8</definedName>
    <definedName name="EA_price">#REF!</definedName>
    <definedName name="EA_value">#REF!</definedName>
    <definedName name="Earnings_per_Share">#REF!</definedName>
    <definedName name="EarningsModel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EARNTEST">#REF!</definedName>
    <definedName name="EARNTEST2">#REF!</definedName>
    <definedName name="EASyDataComponent">#REF!</definedName>
    <definedName name="EASyDataOption">#REF!</definedName>
    <definedName name="EASyDataRate">#REF!</definedName>
    <definedName name="EASyDataRevClass">#REF!</definedName>
    <definedName name="EASyDataUsage">#REF!</definedName>
    <definedName name="ebdiat00">#REF!</definedName>
    <definedName name="ebdiat01">#REF!</definedName>
    <definedName name="ebdiatfc00">#REF!</definedName>
    <definedName name="ebdiatfc01">#REF!</definedName>
    <definedName name="ebf">[109]Assumptions!$D$9</definedName>
    <definedName name="EBIT">#REF!</definedName>
    <definedName name="EBIT95">#REF!</definedName>
    <definedName name="EBITA">#REF!</definedName>
    <definedName name="EBITDA">#REF!</definedName>
    <definedName name="EBITDACAGR">#REF!</definedName>
    <definedName name="EBITDACapExInt">#REF!</definedName>
    <definedName name="EBITDAGrowth">#REF!</definedName>
    <definedName name="EBITDAInt">#REF!</definedName>
    <definedName name="EBITDAMargin">#REF!</definedName>
    <definedName name="EBITDAR">#REF!</definedName>
    <definedName name="EBITDARCAGR">#REF!</definedName>
    <definedName name="ebitdat96">#REF!</definedName>
    <definedName name="ebitdat97">#REF!</definedName>
    <definedName name="ebitdat98">#REF!</definedName>
    <definedName name="ebitdat99">#REF!</definedName>
    <definedName name="ebitdx96">#REF!</definedName>
    <definedName name="ebitdx97">#REF!</definedName>
    <definedName name="ebitdx98">#REF!</definedName>
    <definedName name="ebitfc97">#REF!</definedName>
    <definedName name="ebitfc98">#REF!</definedName>
    <definedName name="ebitfc99">#REF!</definedName>
    <definedName name="EBITGrowth">#REF!</definedName>
    <definedName name="EBITInt">#REF!</definedName>
    <definedName name="EBITMargin">#REF!</definedName>
    <definedName name="EBITR">#REF!</definedName>
    <definedName name="EBITSENS">#REF!</definedName>
    <definedName name="EBT">#REF!</definedName>
    <definedName name="ec">#REF!</definedName>
    <definedName name="ec_1">#REF!</definedName>
    <definedName name="ecbf">#REF!</definedName>
    <definedName name="ECRM_CAIR_CAMR_Base">#REF!</definedName>
    <definedName name="ECRM_CAIR_CAMR_Tracker">#REF!</definedName>
    <definedName name="ECRM_Choice">#REF!</definedName>
    <definedName name="ECRM_FERC">#REF!</definedName>
    <definedName name="ECRM_MPCP1_3">#REF!</definedName>
    <definedName name="ECRM_MPCP1_3_Base">#REF!</definedName>
    <definedName name="ECRM_MPCP1_3_Tracker">#REF!</definedName>
    <definedName name="ECRM_MPCP2">#REF!</definedName>
    <definedName name="ECRMRev">#REF!</definedName>
    <definedName name="ECRMUsage">#REF!</definedName>
    <definedName name="ED8_BIOFLORA_Print">#REF!</definedName>
    <definedName name="EDCONTRT">#REF!</definedName>
    <definedName name="EDEMshrs">#REF!</definedName>
    <definedName name="EDEMTXRATE">#REF!</definedName>
    <definedName name="EDEYshrs">#REF!</definedName>
    <definedName name="EDEYTXRATE">#REF!</definedName>
    <definedName name="EDG4cap">#REF!</definedName>
    <definedName name="EDG5cap">#REF!</definedName>
    <definedName name="EDGERTON">#REF!</definedName>
    <definedName name="EdisonFoundation_InputTab">#REF!</definedName>
    <definedName name="edp" hidden="1">{"assumption 50 50",#N/A,TRUE,"Merger";"has gets cash",#N/A,TRUE,"Merger";"accretion dilution",#N/A,TRUE,"Merger";"comparison credit stats",#N/A,TRUE,"Merger";"pf credit stats",#N/A,TRUE,"Merger";"pf sheets",#N/A,TRUE,"Merger"}</definedName>
    <definedName name="EE">'[47]2000FASB'!#REF!</definedName>
    <definedName name="eee" hidden="1">{#N/A,#N/A,TRUE,"Vectren Consolidated";#N/A,#N/A,TRUE,"Consolidated by Portfolio";#N/A,#N/A,TRUE,"Power Supply";#N/A,#N/A,TRUE,"Energy Delivery";#N/A,#N/A,TRUE,"Margins";#N/A,#N/A,TRUE,"Non-Reg Consol";#N/A,#N/A,TRUE,"Communications";#N/A,#N/A,TRUE,"Energy Services";#N/A,#N/A,TRUE,"Utility Services";#N/A,#N/A,TRUE,"Other Business";#N/A,#N/A,TRUE,"Service Alloc";#N/A,#N/A,TRUE,"Analysts";#N/A,#N/A,TRUE,"Capital";#N/A,#N/A,TRUE,"SIG Delivery";#N/A,#N/A,TRUE,"IGC Delivery";#N/A,#N/A,TRUE,"Vedo Delivery"}</definedName>
    <definedName name="eee.ooo" hidden="1">{"CSN M Detail",#N/A,FALSE,"Sch M Detail"}</definedName>
    <definedName name="eee.ppp" hidden="1">{"CSN M Detail",#N/A,FALSE,"Sch M Detail"}</definedName>
    <definedName name="eeee" hidden="1">{#N/A,#N/A,FALSE,"Calc";#N/A,#N/A,FALSE,"Sensitivity";#N/A,#N/A,FALSE,"LT Earn.Dil.";#N/A,#N/A,FALSE,"Dil. AVP"}</definedName>
    <definedName name="eeeeeeeeeee" hidden="1">{"SourcesUses",#N/A,TRUE,#N/A;"TransOverview",#N/A,TRUE,"CFMODEL"}</definedName>
    <definedName name="eeeeeeeeeeeeeeeeee" hidden="1">{"SourcesUses",#N/A,TRUE,"FundsFlow";"TransOverview",#N/A,TRUE,"FundsFlow"}</definedName>
    <definedName name="EEI">'[54]C. Input'!$F$205</definedName>
    <definedName name="EEIPercentages_InputTab">#REF!</definedName>
    <definedName name="EERM_Choice">#REF!</definedName>
    <definedName name="EF">#REF!</definedName>
    <definedName name="EFA">#REF!</definedName>
    <definedName name="EFDate">#REF!</definedName>
    <definedName name="efefe" hidden="1">{"mgmt forecast",#N/A,FALSE,"Mgmt Forecast";"dcf table",#N/A,FALSE,"Mgmt Forecast";"sensitivity",#N/A,FALSE,"Mgmt Forecast";"table inputs",#N/A,FALSE,"Mgmt Forecast";"calculations",#N/A,FALSE,"Mgmt Forecast"}</definedName>
    <definedName name="EFF_DATE">'[1]Header Data'!#REF!</definedName>
    <definedName name="Eff_Tax_Companies">#REF!</definedName>
    <definedName name="Eff_Tax_Rates">#REF!</definedName>
    <definedName name="Efftax">#REF!</definedName>
    <definedName name="efin" hidden="1">{#N/A,#N/A,FALSE,"Output";#N/A,#N/A,FALSE,"Cover Sheet";#N/A,#N/A,FALSE,"Current Mkt. Projections"}</definedName>
    <definedName name="efn" hidden="1">{#N/A,#N/A,TRUE,"DCF Summary";#N/A,#N/A,TRUE,"Casema";#N/A,#N/A,TRUE,"UK";#N/A,#N/A,TRUE,"RCF";#N/A,#N/A,TRUE,"Intercable CZ";#N/A,#N/A,TRUE,"Interkabel P";#N/A,#N/A,TRUE,"LBO-Total";#N/A,#N/A,TRUE,"LBO-Casema"}</definedName>
    <definedName name="efuture">#REF!</definedName>
    <definedName name="EG">#REF!</definedName>
    <definedName name="EGC">Input!$C$6</definedName>
    <definedName name="EGCDATE" localSheetId="1">[71]Input!$C$20</definedName>
    <definedName name="EGCDATE">Input!$C$9</definedName>
    <definedName name="EGR">#N/A</definedName>
    <definedName name="EGR1X">#REF!</definedName>
    <definedName name="eh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EIGHT">#N/A</definedName>
    <definedName name="Elapsed">#REF!</definedName>
    <definedName name="elec">[108]electric!$A$1:$J$30</definedName>
    <definedName name="Elec_Production_Fuel_Layers">#REF!</definedName>
    <definedName name="ElecFuelExpnoTax">#REF!</definedName>
    <definedName name="ElecPRRatio1_Input">#REF!</definedName>
    <definedName name="ElecPRRatio2_Input">#REF!</definedName>
    <definedName name="ElecPRRatio3_Input">#REF!</definedName>
    <definedName name="ElecPurchPowernoTax">#REF!</definedName>
    <definedName name="ElecRevnoTax">#REF!</definedName>
    <definedName name="ELECSUM">#REF!</definedName>
    <definedName name="Electric_Fuel_Expense_Layers">#REF!</definedName>
    <definedName name="Electric_Mo_PensionTab">#REF!</definedName>
    <definedName name="Electric_Other_Interest_DataTable">#REF!</definedName>
    <definedName name="Electric_Purchased_Power_Layers">#REF!</definedName>
    <definedName name="Electric_Revenues_Layers">#REF!</definedName>
    <definedName name="ElectricDistributin_4KVLine1">#REF!</definedName>
    <definedName name="ElectricDistribution_4KVSubstation1">#REF!</definedName>
    <definedName name="ElectricDistribution_Communication1">#REF!</definedName>
    <definedName name="ElectricDistribution_Line1">#REF!</definedName>
    <definedName name="ElectricDistribution_Substation1">#REF!</definedName>
    <definedName name="ElectricDistribution_UGCable1">#REF!</definedName>
    <definedName name="ElectricHide">#REF!</definedName>
    <definedName name="ElectricPct_AllocTab">#REF!</definedName>
    <definedName name="ElectricPct_PensionTab">#REF!</definedName>
    <definedName name="ElectricTransmission_Communication1">#REF!</definedName>
    <definedName name="ElectricTransmission_Line1">#REF!</definedName>
    <definedName name="ElectricTransmission_Substation1">#REF!</definedName>
    <definedName name="ELEVEN">#N/A</definedName>
    <definedName name="Ellwood_City">#REF!</definedName>
    <definedName name="ELMORE">#REF!</definedName>
    <definedName name="em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emil1" hidden="1">{#N/A,#N/A,FALSE,"Calc";#N/A,#N/A,FALSE,"Sensitivity";#N/A,#N/A,FALSE,"LT Earn.Dil.";#N/A,#N/A,FALSE,"Dil. AVP"}</definedName>
    <definedName name="emily" hidden="1">{#N/A,#N/A,FALSE,"Calc";#N/A,#N/A,FALSE,"Sensitivity";#N/A,#N/A,FALSE,"LT Earn.Dil.";#N/A,#N/A,FALSE,"Dil. AVP"}</definedName>
    <definedName name="emiss_yr1">#REF!</definedName>
    <definedName name="emiss_yr2">#REF!</definedName>
    <definedName name="emiss_yr3">#REF!</definedName>
    <definedName name="emiss_yr4">#REF!</definedName>
    <definedName name="emiss_yr5">#REF!</definedName>
    <definedName name="emiss_yr6">#REF!</definedName>
    <definedName name="ENameC">#REF!</definedName>
    <definedName name="ENameP">#REF!</definedName>
    <definedName name="END">#REF!</definedName>
    <definedName name="End_Bal">#REF!</definedName>
    <definedName name="EndDate">#REF!</definedName>
    <definedName name="Ending_Price">#REF!</definedName>
    <definedName name="ENDPERIODNAME1">#REF!</definedName>
    <definedName name="ENDPERIODNUM1">#REF!</definedName>
    <definedName name="ENDPERIODYEAR1">#REF!</definedName>
    <definedName name="ENDPROP">#REF!</definedName>
    <definedName name="ENDrate">'[70]END FXrates'!$B$4:$F$46</definedName>
    <definedName name="ENERGY">#REF!</definedName>
    <definedName name="Energy_Allocation_mwh">#REF!</definedName>
    <definedName name="Energy_Allocation_Percent">#REF!</definedName>
    <definedName name="Energy_Import_DataTable">#REF!</definedName>
    <definedName name="Energy_Int_Exp_Raw_Data_DataTable">#REF!</definedName>
    <definedName name="Energy_Revenues_forSCh4pg1">#REF!</definedName>
    <definedName name="ENERGY_SUP">[100]FERCFACT!#REF!</definedName>
    <definedName name="ENERGY1">#N/A</definedName>
    <definedName name="EnergyAllocation___Percent">#REF!</definedName>
    <definedName name="EnergyAllocation_MWH">#REF!</definedName>
    <definedName name="Energycosts_Ratecode">#REF!</definedName>
    <definedName name="EngRev4Sch4pg1_Total">#REF!</definedName>
    <definedName name="Enrolled">[50]Inputs!$B$5</definedName>
    <definedName name="ent">#REF!</definedName>
    <definedName name="ent_1">#REF!</definedName>
    <definedName name="entbf">#REF!</definedName>
    <definedName name="Enterprise">#REF!</definedName>
    <definedName name="EnterpriseValue">#REF!</definedName>
    <definedName name="Entities">#REF!</definedName>
    <definedName name="ENTITY">'[110]Int on CUSDEP'!$A$2</definedName>
    <definedName name="Entity_Dom">#REF!</definedName>
    <definedName name="Entity_Fgn">#REF!</definedName>
    <definedName name="EntityCode">#REF!</definedName>
    <definedName name="EntityList">#REF!</definedName>
    <definedName name="EntList">#REF!</definedName>
    <definedName name="ENTRY">#REF!</definedName>
    <definedName name="ENTVALShortTermDebt">#REF!</definedName>
    <definedName name="ENVIRONMENTAL">#REF!</definedName>
    <definedName name="EOG">#REF!</definedName>
    <definedName name="EPRI">'[54]C. Input'!$F$203</definedName>
    <definedName name="EPS">#REF!</definedName>
    <definedName name="EPS_CAGR_Sensitivity_Analysis_for_Hershey_Foods_Corp.">"table"</definedName>
    <definedName name="eps00">#REF!</definedName>
    <definedName name="EPSDate">#REF!</definedName>
    <definedName name="EPSGrowth">#REF!</definedName>
    <definedName name="EPSLFY">#REF!</definedName>
    <definedName name="EPSLTM">#REF!</definedName>
    <definedName name="EPSSource">#REF!</definedName>
    <definedName name="EQ_Frac">#REF!</definedName>
    <definedName name="EQUITY">[103]RORB!$A$25:$G$49</definedName>
    <definedName name="Equity_Financing">#REF!</definedName>
    <definedName name="Equity_Percentage">#REF!</definedName>
    <definedName name="Equity_Period">#REF!</definedName>
    <definedName name="Equity_Ratio___Rating_Agency_Methodology">#REF!</definedName>
    <definedName name="EquityBeta">#REF!</definedName>
    <definedName name="EquityRiskPremium">#REF!</definedName>
    <definedName name="EquityUncAff">#REF!</definedName>
    <definedName name="EquityValue">#REF!</definedName>
    <definedName name="er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ASDAD" hidden="1">{#N/A,#N/A,FALSE,"Assessment";#N/A,#N/A,FALSE,"Staffing";#N/A,#N/A,FALSE,"Hires";#N/A,#N/A,FALSE,"Assumptions"}</definedName>
    <definedName name="Erase">#REF!</definedName>
    <definedName name="ERERERE" hidden="1">{#N/A,#N/A,FALSE,"Assessment";#N/A,#N/A,FALSE,"Staffing";#N/A,#N/A,FALSE,"Hires";#N/A,#N/A,FALSE,"Assumptions"}</definedName>
    <definedName name="ernie">#REF!</definedName>
    <definedName name="errrr" hidden="1">{"CSC_1",#N/A,FALSE,"CSC Outputs";"CSC_2",#N/A,FALSE,"CSC Outputs"}</definedName>
    <definedName name="ERTY" hidden="1">#REF!</definedName>
    <definedName name="erwe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erwq" hidden="1">{#N/A,#N/A,FALSE,"Oncogene"}</definedName>
    <definedName name="ery" hidden="1">{#N/A,#N/A,TRUE,"Coverpage";#N/A,#N/A,TRUE,"Income Statement US$";#N/A,#N/A,TRUE,"US$ -Revenue by Month ";#N/A,#N/A,TRUE,"Fuel US$";#N/A,#N/A,TRUE,"US$ Operating Costs";#N/A,#N/A,TRUE,"US$ Other Costs";#N/A,#N/A,TRUE,"US$Cash Flow";#N/A,#N/A,TRUE,"Headcount";#N/A,#N/A,TRUE,"1999 IS"}</definedName>
    <definedName name="ES">#REF!</definedName>
    <definedName name="ESA">#REF!</definedName>
    <definedName name="esc_yr0">#REF!</definedName>
    <definedName name="esc_yr1">#REF!</definedName>
    <definedName name="esc_yr10">#REF!</definedName>
    <definedName name="esc_yr2">#REF!</definedName>
    <definedName name="esc_yr3">#REF!</definedName>
    <definedName name="esc_yr4">#REF!</definedName>
    <definedName name="esc_yr5">#REF!</definedName>
    <definedName name="esc_yr6">#REF!</definedName>
    <definedName name="esc_yr7">#REF!</definedName>
    <definedName name="esc_yr8">#REF!</definedName>
    <definedName name="esc_yr9">#REF!</definedName>
    <definedName name="Escalation">#REF!</definedName>
    <definedName name="escalation_rate">#REF!</definedName>
    <definedName name="escalation_rate_labor">#REF!</definedName>
    <definedName name="ESI_Actuals">#REF!</definedName>
    <definedName name="EssLatest">"Jan1998"</definedName>
    <definedName name="EssOptions">"A1110000000130000000001100000_0000"</definedName>
    <definedName name="EST_BY_ACCT">#REF!</definedName>
    <definedName name="est_demand">#REF!</definedName>
    <definedName name="est_energy">#REF!</definedName>
    <definedName name="Est_Enrollment">[50]Inputs!$B$17</definedName>
    <definedName name="EstMonthlySales">#REF!</definedName>
    <definedName name="Estsales">#REF!</definedName>
    <definedName name="et">#REF!</definedName>
    <definedName name="et_1">#REF!</definedName>
    <definedName name="etbf">#REF!</definedName>
    <definedName name="ety" hidden="1">{"MMERINO",#N/A,FALSE,"1) Income Statement (2)"}</definedName>
    <definedName name="ev.Calculation" hidden="1">-4135</definedName>
    <definedName name="ev.Initialized" hidden="1">FALSE</definedName>
    <definedName name="EV__ALLOWSTOPEXPAND__" hidden="1">1</definedName>
    <definedName name="EV__CVPARAMS__" hidden="1">"Nested Row!$B$20:$C$41;"</definedName>
    <definedName name="EV__DECIMALSYMBOL__" hidden="1">"."</definedName>
    <definedName name="EV__EVCOM_OPTIONS__" hidden="1">8</definedName>
    <definedName name="EV__EXPOPTIONS__" hidden="1">0</definedName>
    <definedName name="EV__LASTREFTIME__" hidden="1">39443.4710648148</definedName>
    <definedName name="EV__LASTREFTIME___1" hidden="1">38610.708900463</definedName>
    <definedName name="EV__LOCKEDCVW__CAPITAL" hidden="1">"AP_DAYS_OS,ALL_BUDGET_NOS,ACT,All_Sources,OTP,USD,ALL_SUB_TYPES,1999.TOTAL,ALL_WO_NUMBERS,PERIODIC,"</definedName>
    <definedName name="EV__LOCKEDCVW__FINANCE" hidden="1">"OTP,Corp_Earnings,FCST,LC,periodic,All_Sources,2008.TOTAL,"</definedName>
    <definedName name="EV__LOCKEDCVW__RATE" hidden="1">"ACT,DZD,Avg,RateInput,1999.TOTAL,PERIODIC,"</definedName>
    <definedName name="EV__LOCKSTATUS__" hidden="1">4</definedName>
    <definedName name="EV__MAXEXPCOLS__" hidden="1">100</definedName>
    <definedName name="EV__MAXEXPROWS__" hidden="1">20000</definedName>
    <definedName name="EV__MEMORYCVW__" hidden="1">0</definedName>
    <definedName name="EV__WBEVMODE__" hidden="1">0</definedName>
    <definedName name="EV__WBREFOPTIONS__" hidden="1">134217783</definedName>
    <definedName name="EV__WBVERSION__" hidden="1">0</definedName>
    <definedName name="EV__WSINFO__" hidden="1">123</definedName>
    <definedName name="EV1Extra1">#REF!</definedName>
    <definedName name="EV1Extra2">#REF!</definedName>
    <definedName name="EV1Extra3">#REF!</definedName>
    <definedName name="EV1Extra4">#REF!</definedName>
    <definedName name="EV1Extra5">#REF!</definedName>
    <definedName name="EV1ExtraLTM">#REF!</definedName>
    <definedName name="EV1Other1">#REF!</definedName>
    <definedName name="EV1Other2">#REF!</definedName>
    <definedName name="EV1Other3">#REF!</definedName>
    <definedName name="EV1Other4">#REF!</definedName>
    <definedName name="EV1Other5">#REF!</definedName>
    <definedName name="EV1OtherLTM">#REF!</definedName>
    <definedName name="EV2Extra1">#REF!</definedName>
    <definedName name="EV2Extra2">#REF!</definedName>
    <definedName name="EV2Extra3">#REF!</definedName>
    <definedName name="EV2Extra4">#REF!</definedName>
    <definedName name="EV2Extra5">#REF!</definedName>
    <definedName name="EV2ExtraLTM">#REF!</definedName>
    <definedName name="EV2Other1">#REF!</definedName>
    <definedName name="EV2Other2">#REF!</definedName>
    <definedName name="EV2Other3">#REF!</definedName>
    <definedName name="EV2Other4">#REF!</definedName>
    <definedName name="EV2Other5">#REF!</definedName>
    <definedName name="EV2OtherLTM">#REF!</definedName>
    <definedName name="EV3Extra1">#REF!</definedName>
    <definedName name="EV3Extra2">#REF!</definedName>
    <definedName name="EV3Extra3">#REF!</definedName>
    <definedName name="EV3Extra4">#REF!</definedName>
    <definedName name="EV3Extra5">#REF!</definedName>
    <definedName name="EV3ExtraLTM">#REF!</definedName>
    <definedName name="EV3Other1">#REF!</definedName>
    <definedName name="EV3Other2">#REF!</definedName>
    <definedName name="EV3Other3">#REF!</definedName>
    <definedName name="EV3Other4">#REF!</definedName>
    <definedName name="EV3Other5">#REF!</definedName>
    <definedName name="EV3OtherLTM">#REF!</definedName>
    <definedName name="EVA" hidden="1">{"DCF",#N/A,FALSE,"CF"}</definedName>
    <definedName name="Eval_Period">#REF!</definedName>
    <definedName name="EVCashFlow1">#REF!</definedName>
    <definedName name="EVCashFlow2">#REF!</definedName>
    <definedName name="EVCashFlowLTM">#REF!</definedName>
    <definedName name="EVEBIT1">#REF!</definedName>
    <definedName name="EVEBIT2">#REF!</definedName>
    <definedName name="EVEBIT3">#REF!</definedName>
    <definedName name="EVEBIT4">#REF!</definedName>
    <definedName name="EVEBIT5">#REF!</definedName>
    <definedName name="EVEBITDA1">#REF!</definedName>
    <definedName name="EVEBITDA2">#REF!</definedName>
    <definedName name="EVEBITDA3">#REF!</definedName>
    <definedName name="EVEBITDA4">#REF!</definedName>
    <definedName name="EVEBITDA5">#REF!</definedName>
    <definedName name="EVEBITDAGrowth">#REF!</definedName>
    <definedName name="EVEBITDALTM">#REF!</definedName>
    <definedName name="EVEBITGrowth">#REF!</definedName>
    <definedName name="EVEBITLTM">#REF!</definedName>
    <definedName name="EVNetInc1">#REF!</definedName>
    <definedName name="EVNetInc2">#REF!</definedName>
    <definedName name="EVNetInc3">#REF!</definedName>
    <definedName name="EVNetInc4">#REF!</definedName>
    <definedName name="EVNetInc5">#REF!</definedName>
    <definedName name="EVNetIncGrowth">#REF!</definedName>
    <definedName name="EVNetIncLTM">#REF!</definedName>
    <definedName name="EVOther1Growth">#REF!</definedName>
    <definedName name="EVOther2Growth">#REF!</definedName>
    <definedName name="EVOther3Growth">#REF!</definedName>
    <definedName name="EVRevenues1">#REF!</definedName>
    <definedName name="EVRevenues2">#REF!</definedName>
    <definedName name="EVRevenues3">#REF!</definedName>
    <definedName name="EVRevenues4">#REF!</definedName>
    <definedName name="EVRevenues5">#REF!</definedName>
    <definedName name="EVRevenuesGrowth">#REF!</definedName>
    <definedName name="EVRevenuesLTM">#REF!</definedName>
    <definedName name="ewdfs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ewr" hidden="1">{"Consolidated Income Statement",#N/A,FALSE,"Deal";"Consolidated Balance Sheet",#N/A,FALSE,"Deal";"Consolidated Cash Flow",#N/A,FALSE,"Deal"}</definedName>
    <definedName name="ewsör" hidden="1">{"standalone1",#N/A,FALSE,"DCFBase";"standalone2",#N/A,FALSE,"DCFBase"}</definedName>
    <definedName name="EX3_SHT1">#REF!</definedName>
    <definedName name="EX3_SHT2">#REF!</definedName>
    <definedName name="ExactAddinConnection" hidden="1">"002"</definedName>
    <definedName name="ExactAddinConnection.001" hidden="1">"RIJAPP5;001;mlangras;1"</definedName>
    <definedName name="ExactAddinConnection.002" hidden="1">"RIJAPP5;001;mlangras;1"</definedName>
    <definedName name="ExactAddinReports" hidden="1">1</definedName>
    <definedName name="ExcessCash">#REF!</definedName>
    <definedName name="Exch_Gas_Payable_Layers">#REF!</definedName>
    <definedName name="Exchange_Gas_Rec_Layers">#REF!</definedName>
    <definedName name="ExchangeRate">#REF!</definedName>
    <definedName name="EXCTRACT1">#REF!</definedName>
    <definedName name="exec">#REF!</definedName>
    <definedName name="ExecutiveLeader">#REF!</definedName>
    <definedName name="EXHIBIT2A">#REF!</definedName>
    <definedName name="EXHIBIT2B">#REF!</definedName>
    <definedName name="EXHIBIT2C">#REF!</definedName>
    <definedName name="ExitPeriod">VLOOKUP(ExitYear&amp;".Q4",__IntlFixup,2,0)</definedName>
    <definedName name="ExOptionPrice1">#REF!</definedName>
    <definedName name="ExOptionPrice2">#REF!</definedName>
    <definedName name="ExOptionPrice3">#REF!</definedName>
    <definedName name="ExOptionPriceA">#REF!</definedName>
    <definedName name="ExOptionPriceB">#REF!</definedName>
    <definedName name="ExOptionPriceC">#REF!</definedName>
    <definedName name="ExOptions1">#REF!</definedName>
    <definedName name="ExOptions2">#REF!</definedName>
    <definedName name="ExOptions3">#REF!</definedName>
    <definedName name="ExOptionsA">#REF!</definedName>
    <definedName name="ExOptionsB">#REF!</definedName>
    <definedName name="ExOptionsC">#REF!</definedName>
    <definedName name="EXPDIST32">#REF!</definedName>
    <definedName name="EXPDIST34">#REF!</definedName>
    <definedName name="EXPDIST35">#REF!</definedName>
    <definedName name="EXPDIST37">#REF!</definedName>
    <definedName name="EXPDIST38">#REF!</definedName>
    <definedName name="EXPENSE">#REF!</definedName>
    <definedName name="Expense_NQPension">#REF!</definedName>
    <definedName name="Expense_QualPension">#REF!</definedName>
    <definedName name="Expense_RL">#REF!</definedName>
    <definedName name="Expense_RM">#REF!</definedName>
    <definedName name="Expense_RM_NoD">#REF!</definedName>
    <definedName name="ExpenseFactor">#REF!</definedName>
    <definedName name="EXPENSES">#REF!</definedName>
    <definedName name="EXPFACTOR">#REF!</definedName>
    <definedName name="expiry">#REF!</definedName>
    <definedName name="Export02">#REF!</definedName>
    <definedName name="ExportAct">#REF!</definedName>
    <definedName name="Exportplan">#REF!</definedName>
    <definedName name="EXPPROD51">#REF!</definedName>
    <definedName name="EXPTOT11">#REF!</definedName>
    <definedName name="EXPTOT12">#REF!</definedName>
    <definedName name="EXPTOT14">#REF!</definedName>
    <definedName name="EXPTOT15">#REF!</definedName>
    <definedName name="EXPTOT16">#REF!</definedName>
    <definedName name="EXPTOT17">#REF!</definedName>
    <definedName name="EXPTOT18">#REF!</definedName>
    <definedName name="EXPTOT20">#REF!</definedName>
    <definedName name="EXPTOT22">#REF!</definedName>
    <definedName name="EXPTOT32">#REF!</definedName>
    <definedName name="EXPTOT34">#REF!</definedName>
    <definedName name="EXPTOT35">#REF!</definedName>
    <definedName name="EXPTOT37">#REF!</definedName>
    <definedName name="EXPTOT38">#REF!</definedName>
    <definedName name="EXPTOT45">#REF!</definedName>
    <definedName name="EXPTOT48">#REF!</definedName>
    <definedName name="EXPTOT51">#REF!</definedName>
    <definedName name="EXPTOT52">#REF!</definedName>
    <definedName name="EXPTOT53">#REF!</definedName>
    <definedName name="EXPTRAN14">#REF!</definedName>
    <definedName name="EXPTRAN51">#REF!</definedName>
    <definedName name="extr" hidden="1">{"P&amp;L",#N/A,TRUE,"HC";"P&amp;L Percents",#N/A,TRUE,"P&amp;L";"M&amp;A3 P&amp;L",#N/A,TRUE,"HC";"M&amp;A3 Pipeline",#N/A,TRUE,"HC";"Franchises",#N/A,TRUE,"HC";"CF&amp;BS",#N/A,TRUE,"HC"}</definedName>
    <definedName name="extr1" hidden="1">{"P&amp;L",#N/A,TRUE,"HC";"P&amp;L Percents",#N/A,TRUE,"P&amp;L";"M&amp;A3 P&amp;L",#N/A,TRUE,"HC";"M&amp;A3 Pipeline",#N/A,TRUE,"HC";"Franchises",#N/A,TRUE,"HC";"CF&amp;BS",#N/A,TRUE,"HC"}</definedName>
    <definedName name="Extra_Pay">#REF!</definedName>
    <definedName name="Extra1">#REF!</definedName>
    <definedName name="Extra2">#REF!</definedName>
    <definedName name="Extra3">#REF!</definedName>
    <definedName name="_xlnm.Extract">#REF!</definedName>
    <definedName name="EY" hidden="1">{"'Feb 99'!$A$1:$G$30"}</definedName>
    <definedName name="eymy" hidden="1">{"'Feb 99'!$A$1:$G$30"}</definedName>
    <definedName name="eyr" hidden="1">{"hiden",#N/A,FALSE,"14";"hidden",#N/A,FALSE,"16";"hidden",#N/A,FALSE,"18";"hidden",#N/A,FALSE,"20"}</definedName>
    <definedName name="ezrtezr" hidden="1">#REF!</definedName>
    <definedName name="ezrtrezt" hidden="1">#REF!</definedName>
    <definedName name="eztezrt" hidden="1">#REF!</definedName>
    <definedName name="F">#REF!</definedName>
    <definedName name="f_EPS1">#REF!</definedName>
    <definedName name="f_EPS2">#REF!</definedName>
    <definedName name="f_EPS3">#REF!</definedName>
    <definedName name="f_EPSDate">#REF!</definedName>
    <definedName name="f_HighDate">#REF!</definedName>
    <definedName name="f_HighPrice">#REF!</definedName>
    <definedName name="f_LongTermEPSGrowth">#REF!</definedName>
    <definedName name="f_LowDate">#REF!</definedName>
    <definedName name="f_LowPrice">#REF!</definedName>
    <definedName name="f_Price">#REF!</definedName>
    <definedName name="f_PriceDate">#REF!</definedName>
    <definedName name="f_StockExch">#REF!</definedName>
    <definedName name="f1\">#REF!</definedName>
    <definedName name="FA" hidden="1">{"Eur Base Top",#N/A,FALSE,"Europe Base";"Eur Base Bottom",#N/A,FALSE,"Europe Base"}</definedName>
    <definedName name="fa_1" hidden="1">{#N/A,#N/A,FALSE,"BidCo Assumptions";#N/A,#N/A,FALSE,"Credit Stats";#N/A,#N/A,FALSE,"Bidco Summary";#N/A,#N/A,FALSE,"BIDCO Consolidated"}</definedName>
    <definedName name="fa_2" hidden="1">{#N/A,#N/A,FALSE,"BidCo Assumptions";#N/A,#N/A,FALSE,"Credit Stats";#N/A,#N/A,FALSE,"Bidco Summary";#N/A,#N/A,FALSE,"BIDCO Consolidated"}</definedName>
    <definedName name="fa_3" hidden="1">{#N/A,#N/A,FALSE,"BidCo Assumptions";#N/A,#N/A,FALSE,"Credit Stats";#N/A,#N/A,FALSE,"Bidco Summary";#N/A,#N/A,FALSE,"BIDCO Consolidated"}</definedName>
    <definedName name="fa_4" hidden="1">{#N/A,#N/A,FALSE,"BidCo Assumptions";#N/A,#N/A,FALSE,"Credit Stats";#N/A,#N/A,FALSE,"Bidco Summary";#N/A,#N/A,FALSE,"BIDCO Consolidated"}</definedName>
    <definedName name="fa_5" hidden="1">{#N/A,#N/A,FALSE,"BidCo Assumptions";#N/A,#N/A,FALSE,"Credit Stats";#N/A,#N/A,FALSE,"Bidco Summary";#N/A,#N/A,FALSE,"BIDCO Consolidated"}</definedName>
    <definedName name="FAC_Int">#REF!</definedName>
    <definedName name="FAC675deferred">#REF!</definedName>
    <definedName name="FAC675reversal">#REF!</definedName>
    <definedName name="FACdeferred">#REF!</definedName>
    <definedName name="FACdeferreddiff">#REF!</definedName>
    <definedName name="FACE">#REF!</definedName>
    <definedName name="FACfuelrevenues">#REF!</definedName>
    <definedName name="FACIL">#REF!</definedName>
    <definedName name="FACreversal">#REF!</definedName>
    <definedName name="Factor">#REF!</definedName>
    <definedName name="factor_summary_impact_analyze_col">(9+1)-COLUMN(factor_summary_impact)</definedName>
    <definedName name="factor_summary_impact_build_col">(11+1)-COLUMN(factor_summary_impact)</definedName>
    <definedName name="factor_summary_impact_deploy_col">(13+1)-COLUMN(factor_summary_impact)</definedName>
    <definedName name="factor_summary_impact_design_col">(10+1)-COLUMN(factor_summary_impact)</definedName>
    <definedName name="factor_summary_impact_plan_col">(8+1)-COLUMN(factor_summary_impact)</definedName>
    <definedName name="factor_summary_impact_test_col">(12+1)-COLUMN(factor_summary_impact)</definedName>
    <definedName name="FACTORS">#REF!</definedName>
    <definedName name="FACTRS">#REF!</definedName>
    <definedName name="facts">#REF!</definedName>
    <definedName name="FADIST32">#REF!</definedName>
    <definedName name="FADIST34">#REF!</definedName>
    <definedName name="FADIST35">#REF!</definedName>
    <definedName name="FADIST37">#REF!</definedName>
    <definedName name="FADIST38">#REF!</definedName>
    <definedName name="fadsfaf" hidden="1">{0,0,0,0;0,0,0,0;0,0,0,0;0,0,0,0;0,0,0,0;0,0,0,0}</definedName>
    <definedName name="fadsfd" hidden="1">{#N/A,#N/A,FALSE,"Model";#N/A,#N/A,FALSE,"CapitalCosts"}</definedName>
    <definedName name="FADSIT37">#REF!</definedName>
    <definedName name="FamilyCodeMaster">#REF!</definedName>
    <definedName name="FAPROD51">#REF!</definedName>
    <definedName name="FASB1">'[41]COH Changes'!#REF!</definedName>
    <definedName name="FASB2">'[41]COH Changes'!#REF!</definedName>
    <definedName name="FASB3">'[41]COH Changes'!#REF!</definedName>
    <definedName name="FASB4">#REF!</definedName>
    <definedName name="fasdfasdfc" hidden="1">{"Print Top",#N/A,FALSE,"Europe Model";"Print Bottom",#N/A,FALSE,"Europe Model"}</definedName>
    <definedName name="fasdfasfdasfasdf" hidden="1">{0,0,FALSE,0}</definedName>
    <definedName name="FASPRINT">#REF!</definedName>
    <definedName name="FATOT11">#REF!</definedName>
    <definedName name="FATOT12">#REF!</definedName>
    <definedName name="FATOT14">#REF!</definedName>
    <definedName name="FATOT15">#REF!</definedName>
    <definedName name="FATOT16">#REF!</definedName>
    <definedName name="FATOT17">#REF!</definedName>
    <definedName name="FATOT18">#REF!</definedName>
    <definedName name="FATOT20">#REF!</definedName>
    <definedName name="FATOT22">#REF!</definedName>
    <definedName name="FATOT32">#REF!</definedName>
    <definedName name="FATOT34">#REF!</definedName>
    <definedName name="FATOT35">#REF!</definedName>
    <definedName name="FATOT37">#REF!</definedName>
    <definedName name="FATOT38">#REF!</definedName>
    <definedName name="fatot45">#REF!</definedName>
    <definedName name="FATOT48">#REF!</definedName>
    <definedName name="FATOT51">#REF!</definedName>
    <definedName name="FATOT52">#REF!</definedName>
    <definedName name="FATOT53">#REF!</definedName>
    <definedName name="FATRAN14">#REF!</definedName>
    <definedName name="FATRAN51">#REF!</definedName>
    <definedName name="FBC_erate">#REF!</definedName>
    <definedName name="FBC_gyp_price">#REF!</definedName>
    <definedName name="FBC_gyp_rate">#REF!</definedName>
    <definedName name="FBC_HS_HV">#REF!</definedName>
    <definedName name="FBC_HS_price">#REF!</definedName>
    <definedName name="FBC_HS_S">#REF!</definedName>
    <definedName name="FBC_LS_HV">#REF!</definedName>
    <definedName name="FBC_LS_price">#REF!</definedName>
    <definedName name="FBC_ls_rate">#REF!</definedName>
    <definedName name="FBC_LS_S">#REF!</definedName>
    <definedName name="FBC1act">#REF!</definedName>
    <definedName name="FBC2_hr">#REF!</definedName>
    <definedName name="FBC2act">#REF!</definedName>
    <definedName name="FBC2gasnonOS">#REF!</definedName>
    <definedName name="FBC2gasOS">#REF!</definedName>
    <definedName name="FBC3_hr">#REF!</definedName>
    <definedName name="FBC3act">#REF!</definedName>
    <definedName name="FBC3gasOS">#REF!</definedName>
    <definedName name="fbccp08">#REF!</definedName>
    <definedName name="fbccp09">#REF!</definedName>
    <definedName name="fbccp10">#REF!</definedName>
    <definedName name="fbccp11">#REF!</definedName>
    <definedName name="fbdate">'[72]Operating Income Summary C-1'!$A$4</definedName>
    <definedName name="FC_Margin">#REF!</definedName>
    <definedName name="FCURRENCY_CD_VUSD">#REF!</definedName>
    <definedName name="fd" hidden="1">{#N/A,#N/A,FALSE,"Contribution Analysis"}</definedName>
    <definedName name="fdadfvadsf" hidden="1">{#N/A,#N/A,FALSE,"F96AOP3";#N/A,#N/A,FALSE,"summary"}</definedName>
    <definedName name="FDATE">'[72]Oper Rev&amp;Exp by Accts C2.1B'!$A$4</definedName>
    <definedName name="FDBOR">#REF!</definedName>
    <definedName name="FDC_0_0" hidden="1">"#"</definedName>
    <definedName name="FDC_0_1" hidden="1">"#"</definedName>
    <definedName name="FDC_0_10" hidden="1">"#"</definedName>
    <definedName name="FDC_0_11" hidden="1">"#"</definedName>
    <definedName name="FDC_0_12" hidden="1">"#"</definedName>
    <definedName name="FDC_0_13" hidden="1">"#"</definedName>
    <definedName name="FDC_0_14" hidden="1">"#"</definedName>
    <definedName name="FDC_0_2" hidden="1">"#"</definedName>
    <definedName name="FDC_0_3" hidden="1">"#"</definedName>
    <definedName name="FDC_0_4" hidden="1">"#"</definedName>
    <definedName name="FDC_0_5" hidden="1">"#"</definedName>
    <definedName name="FDC_0_6" hidden="1">"#"</definedName>
    <definedName name="FDC_0_7" hidden="1">"#"</definedName>
    <definedName name="FDC_0_8" hidden="1">"#"</definedName>
    <definedName name="FDC_0_9" hidden="1">"#"</definedName>
    <definedName name="FDC_1_0" hidden="1">"#"</definedName>
    <definedName name="FDC_10_0" hidden="1">"#"</definedName>
    <definedName name="FDC_10_1" hidden="1">"#"</definedName>
    <definedName name="FDC_10_2" hidden="1">"#"</definedName>
    <definedName name="FDC_10_3" hidden="1">"#"</definedName>
    <definedName name="FDC_100_0" hidden="1">"#"</definedName>
    <definedName name="FDC_100_1" hidden="1">"#"</definedName>
    <definedName name="FDC_100_10" hidden="1">"#"</definedName>
    <definedName name="FDC_100_11" hidden="1">"#"</definedName>
    <definedName name="FDC_100_12" hidden="1">"#"</definedName>
    <definedName name="FDC_100_13" hidden="1">"#"</definedName>
    <definedName name="FDC_100_2" hidden="1">"#"</definedName>
    <definedName name="FDC_100_3" hidden="1">"#"</definedName>
    <definedName name="FDC_100_4" hidden="1">"#"</definedName>
    <definedName name="FDC_100_5" hidden="1">"#"</definedName>
    <definedName name="FDC_100_6" hidden="1">"#"</definedName>
    <definedName name="FDC_100_7" hidden="1">"#"</definedName>
    <definedName name="FDC_100_8" hidden="1">"#"</definedName>
    <definedName name="FDC_100_9" hidden="1">"#"</definedName>
    <definedName name="FDC_101_0" hidden="1">"#"</definedName>
    <definedName name="FDC_101_1" hidden="1">"#"</definedName>
    <definedName name="FDC_101_10" hidden="1">"#"</definedName>
    <definedName name="FDC_101_11" hidden="1">"#"</definedName>
    <definedName name="FDC_101_12" hidden="1">"#"</definedName>
    <definedName name="FDC_101_13" hidden="1">"#"</definedName>
    <definedName name="FDC_101_2" hidden="1">"#"</definedName>
    <definedName name="FDC_101_3" hidden="1">"#"</definedName>
    <definedName name="FDC_101_4" hidden="1">"#"</definedName>
    <definedName name="FDC_101_5" hidden="1">"#"</definedName>
    <definedName name="FDC_101_6" hidden="1">"#"</definedName>
    <definedName name="FDC_101_7" hidden="1">"#"</definedName>
    <definedName name="FDC_101_8" hidden="1">"#"</definedName>
    <definedName name="FDC_101_9" hidden="1">"#"</definedName>
    <definedName name="FDC_102_0" hidden="1">"#"</definedName>
    <definedName name="FDC_102_1" hidden="1">"#"</definedName>
    <definedName name="FDC_102_10" hidden="1">"#"</definedName>
    <definedName name="FDC_102_11" hidden="1">"#"</definedName>
    <definedName name="FDC_102_12" hidden="1">"#"</definedName>
    <definedName name="FDC_102_13" hidden="1">"#"</definedName>
    <definedName name="FDC_102_2" hidden="1">"#"</definedName>
    <definedName name="FDC_102_3" hidden="1">"#"</definedName>
    <definedName name="FDC_102_4" hidden="1">"#"</definedName>
    <definedName name="FDC_102_5" hidden="1">"#"</definedName>
    <definedName name="FDC_102_6" hidden="1">"#"</definedName>
    <definedName name="FDC_102_7" hidden="1">"#"</definedName>
    <definedName name="FDC_102_8" hidden="1">"#"</definedName>
    <definedName name="FDC_102_9" hidden="1">"#"</definedName>
    <definedName name="FDC_103_0" hidden="1">"#"</definedName>
    <definedName name="FDC_104_0" hidden="1">"#"</definedName>
    <definedName name="FDC_105_0" hidden="1">"#"</definedName>
    <definedName name="FDC_106_0" hidden="1">"#"</definedName>
    <definedName name="FDC_107_0" hidden="1">"#"</definedName>
    <definedName name="FDC_108_0" hidden="1">"#"</definedName>
    <definedName name="FDC_109_0" hidden="1">"#"</definedName>
    <definedName name="FDC_11_0" hidden="1">"#"</definedName>
    <definedName name="FDC_11_1" hidden="1">"#"</definedName>
    <definedName name="FDC_11_2" hidden="1">"#"</definedName>
    <definedName name="FDC_11_3" hidden="1">"#"</definedName>
    <definedName name="FDC_110_0" hidden="1">"#"</definedName>
    <definedName name="FDC_111_0" hidden="1">"#"</definedName>
    <definedName name="FDC_112_0" hidden="1">"#"</definedName>
    <definedName name="FDC_113_0" hidden="1">"#"</definedName>
    <definedName name="FDC_114_0" hidden="1">"#"</definedName>
    <definedName name="FDC_115_0" hidden="1">"#"</definedName>
    <definedName name="FDC_116_0" hidden="1">"#"</definedName>
    <definedName name="FDC_116_1" hidden="1">"#"</definedName>
    <definedName name="FDC_116_10" hidden="1">"#"</definedName>
    <definedName name="FDC_116_11" hidden="1">"#"</definedName>
    <definedName name="FDC_116_12" hidden="1">"#"</definedName>
    <definedName name="FDC_116_13" hidden="1">"#"</definedName>
    <definedName name="FDC_116_14" hidden="1">"#"</definedName>
    <definedName name="FDC_116_2" hidden="1">"#"</definedName>
    <definedName name="FDC_116_3" hidden="1">"#"</definedName>
    <definedName name="FDC_116_4" hidden="1">"#"</definedName>
    <definedName name="FDC_116_5" hidden="1">"#"</definedName>
    <definedName name="FDC_116_6" hidden="1">"#"</definedName>
    <definedName name="FDC_116_7" hidden="1">"#"</definedName>
    <definedName name="FDC_116_8" hidden="1">"#"</definedName>
    <definedName name="FDC_116_9" hidden="1">"#"</definedName>
    <definedName name="FDC_117_0" hidden="1">"#"</definedName>
    <definedName name="FDC_117_1" hidden="1">"#"</definedName>
    <definedName name="FDC_117_10" hidden="1">"#"</definedName>
    <definedName name="FDC_117_11" hidden="1">"#"</definedName>
    <definedName name="FDC_117_12" hidden="1">"#"</definedName>
    <definedName name="FDC_117_13" hidden="1">"#"</definedName>
    <definedName name="FDC_117_14" hidden="1">"#"</definedName>
    <definedName name="FDC_117_2" hidden="1">"#"</definedName>
    <definedName name="FDC_117_3" hidden="1">"#"</definedName>
    <definedName name="FDC_117_4" hidden="1">"#"</definedName>
    <definedName name="FDC_117_5" hidden="1">"#"</definedName>
    <definedName name="FDC_117_6" hidden="1">"#"</definedName>
    <definedName name="FDC_117_7" hidden="1">"#"</definedName>
    <definedName name="FDC_117_8" hidden="1">"#"</definedName>
    <definedName name="FDC_117_9" hidden="1">"#"</definedName>
    <definedName name="FDC_118_0" hidden="1">"#"</definedName>
    <definedName name="FDC_118_1" hidden="1">"#"</definedName>
    <definedName name="FDC_118_10" hidden="1">"#"</definedName>
    <definedName name="FDC_118_11" hidden="1">"#"</definedName>
    <definedName name="FDC_118_12" hidden="1">"#"</definedName>
    <definedName name="FDC_118_13" hidden="1">"#"</definedName>
    <definedName name="FDC_118_14" hidden="1">"#"</definedName>
    <definedName name="FDC_118_2" hidden="1">"#"</definedName>
    <definedName name="FDC_118_3" hidden="1">"#"</definedName>
    <definedName name="FDC_118_4" hidden="1">"#"</definedName>
    <definedName name="FDC_118_5" hidden="1">"#"</definedName>
    <definedName name="FDC_118_6" hidden="1">"#"</definedName>
    <definedName name="FDC_118_7" hidden="1">"#"</definedName>
    <definedName name="FDC_118_8" hidden="1">"#"</definedName>
    <definedName name="FDC_118_9" hidden="1">"#"</definedName>
    <definedName name="FDC_119_0" hidden="1">"#"</definedName>
    <definedName name="FDC_119_1" hidden="1">"#"</definedName>
    <definedName name="FDC_119_10" hidden="1">"#"</definedName>
    <definedName name="FDC_119_11" hidden="1">"#"</definedName>
    <definedName name="FDC_119_12" hidden="1">"#"</definedName>
    <definedName name="FDC_119_13" hidden="1">"#"</definedName>
    <definedName name="FDC_119_14" hidden="1">"#"</definedName>
    <definedName name="FDC_119_2" hidden="1">"#"</definedName>
    <definedName name="FDC_119_3" hidden="1">"#"</definedName>
    <definedName name="FDC_119_4" hidden="1">"#"</definedName>
    <definedName name="FDC_119_5" hidden="1">"#"</definedName>
    <definedName name="FDC_119_6" hidden="1">"#"</definedName>
    <definedName name="FDC_119_7" hidden="1">"#"</definedName>
    <definedName name="FDC_119_8" hidden="1">"#"</definedName>
    <definedName name="FDC_119_9" hidden="1">"#"</definedName>
    <definedName name="FDC_12_0" hidden="1">"#"</definedName>
    <definedName name="FDC_12_1" hidden="1">"#"</definedName>
    <definedName name="FDC_12_2" hidden="1">"#"</definedName>
    <definedName name="FDC_12_3" hidden="1">"#"</definedName>
    <definedName name="FDC_120_0" hidden="1">"#"</definedName>
    <definedName name="FDC_120_1" hidden="1">"#"</definedName>
    <definedName name="FDC_120_10" hidden="1">"#"</definedName>
    <definedName name="FDC_120_11" hidden="1">"#"</definedName>
    <definedName name="FDC_120_12" hidden="1">"#"</definedName>
    <definedName name="FDC_120_13" hidden="1">"#"</definedName>
    <definedName name="FDC_120_14" hidden="1">"#"</definedName>
    <definedName name="FDC_120_2" hidden="1">"#"</definedName>
    <definedName name="FDC_120_3" hidden="1">"#"</definedName>
    <definedName name="FDC_120_4" hidden="1">"#"</definedName>
    <definedName name="FDC_120_5" hidden="1">"#"</definedName>
    <definedName name="FDC_120_6" hidden="1">"#"</definedName>
    <definedName name="FDC_120_7" hidden="1">"#"</definedName>
    <definedName name="FDC_120_8" hidden="1">"#"</definedName>
    <definedName name="FDC_120_9" hidden="1">"#"</definedName>
    <definedName name="FDC_121_0" hidden="1">"#"</definedName>
    <definedName name="FDC_121_1" hidden="1">"#"</definedName>
    <definedName name="FDC_121_10" hidden="1">"#"</definedName>
    <definedName name="FDC_121_11" hidden="1">"#"</definedName>
    <definedName name="FDC_121_12" hidden="1">"#"</definedName>
    <definedName name="FDC_121_13" hidden="1">"#"</definedName>
    <definedName name="FDC_121_14" hidden="1">"#"</definedName>
    <definedName name="FDC_121_2" hidden="1">"#"</definedName>
    <definedName name="FDC_121_3" hidden="1">"#"</definedName>
    <definedName name="FDC_121_4" hidden="1">"#"</definedName>
    <definedName name="FDC_121_5" hidden="1">"#"</definedName>
    <definedName name="FDC_121_6" hidden="1">"#"</definedName>
    <definedName name="FDC_121_7" hidden="1">"#"</definedName>
    <definedName name="FDC_121_8" hidden="1">"#"</definedName>
    <definedName name="FDC_121_9" hidden="1">"#"</definedName>
    <definedName name="FDC_122_0" hidden="1">"#"</definedName>
    <definedName name="FDC_122_1" hidden="1">"#"</definedName>
    <definedName name="FDC_122_10" hidden="1">"#"</definedName>
    <definedName name="FDC_122_11" hidden="1">"#"</definedName>
    <definedName name="FDC_122_12" hidden="1">"#"</definedName>
    <definedName name="FDC_122_13" hidden="1">"#"</definedName>
    <definedName name="FDC_122_14" hidden="1">"#"</definedName>
    <definedName name="FDC_122_2" hidden="1">"#"</definedName>
    <definedName name="FDC_122_3" hidden="1">"#"</definedName>
    <definedName name="FDC_122_4" hidden="1">"#"</definedName>
    <definedName name="FDC_122_5" hidden="1">"#"</definedName>
    <definedName name="FDC_122_6" hidden="1">"#"</definedName>
    <definedName name="FDC_122_7" hidden="1">"#"</definedName>
    <definedName name="FDC_122_8" hidden="1">"#"</definedName>
    <definedName name="FDC_122_9" hidden="1">"#"</definedName>
    <definedName name="FDC_123_0" hidden="1">"#"</definedName>
    <definedName name="FDC_123_1" hidden="1">"#"</definedName>
    <definedName name="FDC_123_10" hidden="1">"#"</definedName>
    <definedName name="FDC_123_11" hidden="1">"#"</definedName>
    <definedName name="FDC_123_12" hidden="1">"#"</definedName>
    <definedName name="FDC_123_13" hidden="1">"#"</definedName>
    <definedName name="FDC_123_14" hidden="1">"#"</definedName>
    <definedName name="FDC_123_2" hidden="1">"#"</definedName>
    <definedName name="FDC_123_3" hidden="1">"#"</definedName>
    <definedName name="FDC_123_4" hidden="1">"#"</definedName>
    <definedName name="FDC_123_5" hidden="1">"#"</definedName>
    <definedName name="FDC_123_6" hidden="1">"#"</definedName>
    <definedName name="FDC_123_7" hidden="1">"#"</definedName>
    <definedName name="FDC_123_8" hidden="1">"#"</definedName>
    <definedName name="FDC_123_9" hidden="1">"#"</definedName>
    <definedName name="FDC_124_0" hidden="1">"#"</definedName>
    <definedName name="FDC_124_1" hidden="1">"#"</definedName>
    <definedName name="FDC_124_10" hidden="1">"#"</definedName>
    <definedName name="FDC_124_11" hidden="1">"#"</definedName>
    <definedName name="FDC_124_12" hidden="1">"#"</definedName>
    <definedName name="FDC_124_13" hidden="1">"#"</definedName>
    <definedName name="FDC_124_14" hidden="1">"#"</definedName>
    <definedName name="FDC_124_2" hidden="1">"#"</definedName>
    <definedName name="FDC_124_3" hidden="1">"#"</definedName>
    <definedName name="FDC_124_4" hidden="1">"#"</definedName>
    <definedName name="FDC_124_5" hidden="1">"#"</definedName>
    <definedName name="FDC_124_6" hidden="1">"#"</definedName>
    <definedName name="FDC_124_7" hidden="1">"#"</definedName>
    <definedName name="FDC_124_8" hidden="1">"#"</definedName>
    <definedName name="FDC_124_9" hidden="1">"#"</definedName>
    <definedName name="FDC_125_0" hidden="1">"#"</definedName>
    <definedName name="FDC_125_1" hidden="1">"#"</definedName>
    <definedName name="FDC_125_10" hidden="1">"#"</definedName>
    <definedName name="FDC_125_11" hidden="1">"#"</definedName>
    <definedName name="FDC_125_12" hidden="1">"#"</definedName>
    <definedName name="FDC_125_13" hidden="1">"#"</definedName>
    <definedName name="FDC_125_14" hidden="1">"#"</definedName>
    <definedName name="FDC_125_2" hidden="1">"#"</definedName>
    <definedName name="FDC_125_3" hidden="1">"#"</definedName>
    <definedName name="FDC_125_4" hidden="1">"#"</definedName>
    <definedName name="FDC_125_5" hidden="1">"#"</definedName>
    <definedName name="FDC_125_6" hidden="1">"#"</definedName>
    <definedName name="FDC_125_7" hidden="1">"#"</definedName>
    <definedName name="FDC_125_8" hidden="1">"#"</definedName>
    <definedName name="FDC_125_9" hidden="1">"#"</definedName>
    <definedName name="FDC_126_0" hidden="1">"#"</definedName>
    <definedName name="FDC_126_1" hidden="1">"#"</definedName>
    <definedName name="FDC_126_10" hidden="1">"#"</definedName>
    <definedName name="FDC_126_11" hidden="1">"#"</definedName>
    <definedName name="FDC_126_12" hidden="1">"#"</definedName>
    <definedName name="FDC_126_13" hidden="1">"#"</definedName>
    <definedName name="FDC_126_14" hidden="1">"#"</definedName>
    <definedName name="FDC_126_2" hidden="1">"#"</definedName>
    <definedName name="FDC_126_3" hidden="1">"#"</definedName>
    <definedName name="FDC_126_4" hidden="1">"#"</definedName>
    <definedName name="FDC_126_5" hidden="1">"#"</definedName>
    <definedName name="FDC_126_6" hidden="1">"#"</definedName>
    <definedName name="FDC_126_7" hidden="1">"#"</definedName>
    <definedName name="FDC_126_8" hidden="1">"#"</definedName>
    <definedName name="FDC_126_9" hidden="1">"#"</definedName>
    <definedName name="FDC_127_0" hidden="1">"#"</definedName>
    <definedName name="FDC_127_1" hidden="1">"#"</definedName>
    <definedName name="FDC_127_10" hidden="1">"#"</definedName>
    <definedName name="FDC_127_11" hidden="1">"#"</definedName>
    <definedName name="FDC_127_12" hidden="1">"#"</definedName>
    <definedName name="FDC_127_13" hidden="1">"#"</definedName>
    <definedName name="FDC_127_14" hidden="1">"#"</definedName>
    <definedName name="FDC_127_2" hidden="1">"#"</definedName>
    <definedName name="FDC_127_3" hidden="1">"#"</definedName>
    <definedName name="FDC_127_4" hidden="1">"#"</definedName>
    <definedName name="FDC_127_5" hidden="1">"#"</definedName>
    <definedName name="FDC_127_6" hidden="1">"#"</definedName>
    <definedName name="FDC_127_7" hidden="1">"#"</definedName>
    <definedName name="FDC_127_8" hidden="1">"#"</definedName>
    <definedName name="FDC_127_9" hidden="1">"#"</definedName>
    <definedName name="FDC_128_0" hidden="1">"#"</definedName>
    <definedName name="FDC_128_1" hidden="1">"#"</definedName>
    <definedName name="FDC_128_10" hidden="1">"#"</definedName>
    <definedName name="FDC_128_11" hidden="1">"#"</definedName>
    <definedName name="FDC_128_12" hidden="1">"#"</definedName>
    <definedName name="FDC_128_13" hidden="1">"#"</definedName>
    <definedName name="FDC_128_14" hidden="1">"#"</definedName>
    <definedName name="FDC_128_2" hidden="1">"#"</definedName>
    <definedName name="FDC_128_3" hidden="1">"#"</definedName>
    <definedName name="FDC_128_4" hidden="1">"#"</definedName>
    <definedName name="FDC_128_5" hidden="1">"#"</definedName>
    <definedName name="FDC_128_6" hidden="1">"#"</definedName>
    <definedName name="FDC_128_7" hidden="1">"#"</definedName>
    <definedName name="FDC_128_8" hidden="1">"#"</definedName>
    <definedName name="FDC_128_9" hidden="1">"#"</definedName>
    <definedName name="FDC_129_0" hidden="1">"#"</definedName>
    <definedName name="FDC_129_1" hidden="1">"#"</definedName>
    <definedName name="FDC_129_10" hidden="1">"#"</definedName>
    <definedName name="FDC_129_11" hidden="1">"#"</definedName>
    <definedName name="FDC_129_12" hidden="1">"#"</definedName>
    <definedName name="FDC_129_13" hidden="1">"#"</definedName>
    <definedName name="FDC_129_14" hidden="1">"#"</definedName>
    <definedName name="FDC_129_2" hidden="1">"#"</definedName>
    <definedName name="FDC_129_3" hidden="1">"#"</definedName>
    <definedName name="FDC_129_4" hidden="1">"#"</definedName>
    <definedName name="FDC_129_5" hidden="1">"#"</definedName>
    <definedName name="FDC_129_6" hidden="1">"#"</definedName>
    <definedName name="FDC_129_7" hidden="1">"#"</definedName>
    <definedName name="FDC_129_8" hidden="1">"#"</definedName>
    <definedName name="FDC_129_9" hidden="1">"#"</definedName>
    <definedName name="FDC_13_0" hidden="1">"#"</definedName>
    <definedName name="FDC_13_1" hidden="1">"#"</definedName>
    <definedName name="FDC_13_2" hidden="1">"#"</definedName>
    <definedName name="FDC_13_3" hidden="1">"#"</definedName>
    <definedName name="FDC_130_0" hidden="1">"#"</definedName>
    <definedName name="FDC_130_1" hidden="1">"#"</definedName>
    <definedName name="FDC_130_10" hidden="1">"#"</definedName>
    <definedName name="FDC_130_11" hidden="1">"#"</definedName>
    <definedName name="FDC_130_12" hidden="1">"#"</definedName>
    <definedName name="FDC_130_13" hidden="1">"#"</definedName>
    <definedName name="FDC_130_14" hidden="1">"#"</definedName>
    <definedName name="FDC_130_2" hidden="1">"#"</definedName>
    <definedName name="FDC_130_3" hidden="1">"#"</definedName>
    <definedName name="FDC_130_4" hidden="1">"#"</definedName>
    <definedName name="FDC_130_5" hidden="1">"#"</definedName>
    <definedName name="FDC_130_6" hidden="1">"#"</definedName>
    <definedName name="FDC_130_7" hidden="1">"#"</definedName>
    <definedName name="FDC_130_8" hidden="1">"#"</definedName>
    <definedName name="FDC_130_9" hidden="1">"#"</definedName>
    <definedName name="FDC_131_0" hidden="1">"#"</definedName>
    <definedName name="FDC_131_1" hidden="1">"#"</definedName>
    <definedName name="FDC_131_10" hidden="1">"#"</definedName>
    <definedName name="FDC_131_11" hidden="1">"#"</definedName>
    <definedName name="FDC_131_12" hidden="1">"#"</definedName>
    <definedName name="FDC_131_13" hidden="1">"#"</definedName>
    <definedName name="FDC_131_14" hidden="1">"#"</definedName>
    <definedName name="FDC_131_2" hidden="1">"#"</definedName>
    <definedName name="FDC_131_3" hidden="1">"#"</definedName>
    <definedName name="FDC_131_4" hidden="1">"#"</definedName>
    <definedName name="FDC_131_5" hidden="1">"#"</definedName>
    <definedName name="FDC_131_6" hidden="1">"#"</definedName>
    <definedName name="FDC_131_7" hidden="1">"#"</definedName>
    <definedName name="FDC_131_8" hidden="1">"#"</definedName>
    <definedName name="FDC_131_9" hidden="1">"#"</definedName>
    <definedName name="FDC_132_0" hidden="1">"#"</definedName>
    <definedName name="FDC_132_1" hidden="1">"#"</definedName>
    <definedName name="FDC_132_10" hidden="1">"#"</definedName>
    <definedName name="FDC_132_11" hidden="1">"#"</definedName>
    <definedName name="FDC_132_12" hidden="1">"#"</definedName>
    <definedName name="FDC_132_13" hidden="1">"#"</definedName>
    <definedName name="FDC_132_14" hidden="1">"#"</definedName>
    <definedName name="FDC_132_2" hidden="1">"#"</definedName>
    <definedName name="FDC_132_3" hidden="1">"#"</definedName>
    <definedName name="FDC_132_4" hidden="1">"#"</definedName>
    <definedName name="FDC_132_5" hidden="1">"#"</definedName>
    <definedName name="FDC_132_6" hidden="1">"#"</definedName>
    <definedName name="FDC_132_7" hidden="1">"#"</definedName>
    <definedName name="FDC_132_8" hidden="1">"#"</definedName>
    <definedName name="FDC_132_9" hidden="1">"#"</definedName>
    <definedName name="FDC_133_0" hidden="1">"#"</definedName>
    <definedName name="FDC_133_1" hidden="1">"#"</definedName>
    <definedName name="FDC_133_10" hidden="1">"#"</definedName>
    <definedName name="FDC_133_11" hidden="1">"#"</definedName>
    <definedName name="FDC_133_12" hidden="1">"#"</definedName>
    <definedName name="FDC_133_13" hidden="1">"#"</definedName>
    <definedName name="FDC_133_14" hidden="1">"#"</definedName>
    <definedName name="FDC_133_2" hidden="1">"#"</definedName>
    <definedName name="FDC_133_3" hidden="1">"#"</definedName>
    <definedName name="FDC_133_4" hidden="1">"#"</definedName>
    <definedName name="FDC_133_5" hidden="1">"#"</definedName>
    <definedName name="FDC_133_6" hidden="1">"#"</definedName>
    <definedName name="FDC_133_7" hidden="1">"#"</definedName>
    <definedName name="FDC_133_8" hidden="1">"#"</definedName>
    <definedName name="FDC_133_9" hidden="1">"#"</definedName>
    <definedName name="FDC_134_0" hidden="1">"#"</definedName>
    <definedName name="FDC_134_1" hidden="1">"#"</definedName>
    <definedName name="FDC_134_10" hidden="1">"#"</definedName>
    <definedName name="FDC_134_11" hidden="1">"#"</definedName>
    <definedName name="FDC_134_12" hidden="1">"#"</definedName>
    <definedName name="FDC_134_13" hidden="1">"#"</definedName>
    <definedName name="FDC_134_14" hidden="1">"#"</definedName>
    <definedName name="FDC_134_2" hidden="1">"#"</definedName>
    <definedName name="FDC_134_3" hidden="1">"#"</definedName>
    <definedName name="FDC_134_4" hidden="1">"#"</definedName>
    <definedName name="FDC_134_5" hidden="1">"#"</definedName>
    <definedName name="FDC_134_6" hidden="1">"#"</definedName>
    <definedName name="FDC_134_7" hidden="1">"#"</definedName>
    <definedName name="FDC_134_8" hidden="1">"#"</definedName>
    <definedName name="FDC_134_9" hidden="1">"#"</definedName>
    <definedName name="FDC_135_0" hidden="1">"#"</definedName>
    <definedName name="FDC_135_1" hidden="1">"#"</definedName>
    <definedName name="FDC_135_10" hidden="1">"#"</definedName>
    <definedName name="FDC_135_11" hidden="1">"#"</definedName>
    <definedName name="FDC_135_12" hidden="1">"#"</definedName>
    <definedName name="FDC_135_13" hidden="1">"#"</definedName>
    <definedName name="FDC_135_14" hidden="1">"#"</definedName>
    <definedName name="FDC_135_2" hidden="1">"#"</definedName>
    <definedName name="FDC_135_3" hidden="1">"#"</definedName>
    <definedName name="FDC_135_4" hidden="1">"#"</definedName>
    <definedName name="FDC_135_5" hidden="1">"#"</definedName>
    <definedName name="FDC_135_6" hidden="1">"#"</definedName>
    <definedName name="FDC_135_7" hidden="1">"#"</definedName>
    <definedName name="FDC_135_8" hidden="1">"#"</definedName>
    <definedName name="FDC_135_9" hidden="1">"#"</definedName>
    <definedName name="FDC_136_0" hidden="1">"#"</definedName>
    <definedName name="FDC_136_1" hidden="1">"#"</definedName>
    <definedName name="FDC_136_10" hidden="1">"#"</definedName>
    <definedName name="FDC_136_11" hidden="1">"#"</definedName>
    <definedName name="FDC_136_12" hidden="1">"#"</definedName>
    <definedName name="FDC_136_13" hidden="1">"#"</definedName>
    <definedName name="FDC_136_14" hidden="1">"#"</definedName>
    <definedName name="FDC_136_2" hidden="1">"#"</definedName>
    <definedName name="FDC_136_3" hidden="1">"#"</definedName>
    <definedName name="FDC_136_4" hidden="1">"#"</definedName>
    <definedName name="FDC_136_5" hidden="1">"#"</definedName>
    <definedName name="FDC_136_6" hidden="1">"#"</definedName>
    <definedName name="FDC_136_7" hidden="1">"#"</definedName>
    <definedName name="FDC_136_8" hidden="1">"#"</definedName>
    <definedName name="FDC_136_9" hidden="1">"#"</definedName>
    <definedName name="FDC_137_0" hidden="1">"#"</definedName>
    <definedName name="FDC_137_1" hidden="1">"#"</definedName>
    <definedName name="FDC_137_10" hidden="1">"#"</definedName>
    <definedName name="FDC_137_11" hidden="1">"#"</definedName>
    <definedName name="FDC_137_12" hidden="1">"#"</definedName>
    <definedName name="FDC_137_13" hidden="1">"#"</definedName>
    <definedName name="FDC_137_14" hidden="1">"#"</definedName>
    <definedName name="FDC_137_2" hidden="1">"#"</definedName>
    <definedName name="FDC_137_3" hidden="1">"#"</definedName>
    <definedName name="FDC_137_4" hidden="1">"#"</definedName>
    <definedName name="FDC_137_5" hidden="1">"#"</definedName>
    <definedName name="FDC_137_6" hidden="1">"#"</definedName>
    <definedName name="FDC_137_7" hidden="1">"#"</definedName>
    <definedName name="FDC_137_8" hidden="1">"#"</definedName>
    <definedName name="FDC_137_9" hidden="1">"#"</definedName>
    <definedName name="FDC_138_0" hidden="1">"#"</definedName>
    <definedName name="FDC_138_1" hidden="1">"#"</definedName>
    <definedName name="FDC_138_10" hidden="1">"#"</definedName>
    <definedName name="FDC_138_11" hidden="1">"#"</definedName>
    <definedName name="FDC_138_12" hidden="1">"#"</definedName>
    <definedName name="FDC_138_13" hidden="1">"#"</definedName>
    <definedName name="FDC_138_14" hidden="1">"#"</definedName>
    <definedName name="FDC_138_2" hidden="1">"#"</definedName>
    <definedName name="FDC_138_3" hidden="1">"#"</definedName>
    <definedName name="FDC_138_4" hidden="1">"#"</definedName>
    <definedName name="FDC_138_5" hidden="1">"#"</definedName>
    <definedName name="FDC_138_6" hidden="1">"#"</definedName>
    <definedName name="FDC_138_7" hidden="1">"#"</definedName>
    <definedName name="FDC_138_8" hidden="1">"#"</definedName>
    <definedName name="FDC_138_9" hidden="1">"#"</definedName>
    <definedName name="FDC_139_0" hidden="1">"#"</definedName>
    <definedName name="FDC_139_1" hidden="1">"#"</definedName>
    <definedName name="FDC_139_10" hidden="1">"#"</definedName>
    <definedName name="FDC_139_11" hidden="1">"#"</definedName>
    <definedName name="FDC_139_12" hidden="1">"#"</definedName>
    <definedName name="FDC_139_13" hidden="1">"#"</definedName>
    <definedName name="FDC_139_14" hidden="1">"#"</definedName>
    <definedName name="FDC_139_2" hidden="1">"#"</definedName>
    <definedName name="FDC_139_3" hidden="1">"#"</definedName>
    <definedName name="FDC_139_4" hidden="1">"#"</definedName>
    <definedName name="FDC_139_5" hidden="1">"#"</definedName>
    <definedName name="FDC_139_6" hidden="1">"#"</definedName>
    <definedName name="FDC_139_7" hidden="1">"#"</definedName>
    <definedName name="FDC_139_8" hidden="1">"#"</definedName>
    <definedName name="FDC_139_9" hidden="1">"#"</definedName>
    <definedName name="FDC_14_0" hidden="1">"#"</definedName>
    <definedName name="FDC_14_1" hidden="1">"#"</definedName>
    <definedName name="FDC_14_2" hidden="1">"#"</definedName>
    <definedName name="FDC_14_3" hidden="1">"#"</definedName>
    <definedName name="FDC_140_0" hidden="1">"#"</definedName>
    <definedName name="FDC_140_1" hidden="1">"#"</definedName>
    <definedName name="FDC_140_10" hidden="1">"#"</definedName>
    <definedName name="FDC_140_11" hidden="1">"#"</definedName>
    <definedName name="FDC_140_12" hidden="1">"#"</definedName>
    <definedName name="FDC_140_13" hidden="1">"#"</definedName>
    <definedName name="FDC_140_14" hidden="1">"#"</definedName>
    <definedName name="FDC_140_2" hidden="1">"#"</definedName>
    <definedName name="FDC_140_3" hidden="1">"#"</definedName>
    <definedName name="FDC_140_4" hidden="1">"#"</definedName>
    <definedName name="FDC_140_5" hidden="1">"#"</definedName>
    <definedName name="FDC_140_6" hidden="1">"#"</definedName>
    <definedName name="FDC_140_7" hidden="1">"#"</definedName>
    <definedName name="FDC_140_8" hidden="1">"#"</definedName>
    <definedName name="FDC_140_9" hidden="1">"#"</definedName>
    <definedName name="FDC_141_0" hidden="1">"#"</definedName>
    <definedName name="FDC_141_1" hidden="1">"#"</definedName>
    <definedName name="FDC_141_10" hidden="1">"#"</definedName>
    <definedName name="FDC_141_11" hidden="1">"#"</definedName>
    <definedName name="FDC_141_12" hidden="1">"#"</definedName>
    <definedName name="FDC_141_13" hidden="1">"#"</definedName>
    <definedName name="FDC_141_14" hidden="1">"#"</definedName>
    <definedName name="FDC_141_2" hidden="1">"#"</definedName>
    <definedName name="FDC_141_3" hidden="1">"#"</definedName>
    <definedName name="FDC_141_4" hidden="1">"#"</definedName>
    <definedName name="FDC_141_5" hidden="1">"#"</definedName>
    <definedName name="FDC_141_6" hidden="1">"#"</definedName>
    <definedName name="FDC_141_7" hidden="1">"#"</definedName>
    <definedName name="FDC_141_8" hidden="1">"#"</definedName>
    <definedName name="FDC_141_9" hidden="1">"#"</definedName>
    <definedName name="FDC_142_0" hidden="1">"#"</definedName>
    <definedName name="FDC_142_1" hidden="1">"#"</definedName>
    <definedName name="FDC_142_10" hidden="1">"#"</definedName>
    <definedName name="FDC_142_11" hidden="1">"#"</definedName>
    <definedName name="FDC_142_12" hidden="1">"#"</definedName>
    <definedName name="FDC_142_13" hidden="1">"#"</definedName>
    <definedName name="FDC_142_14" hidden="1">"#"</definedName>
    <definedName name="FDC_142_2" hidden="1">"#"</definedName>
    <definedName name="FDC_142_3" hidden="1">"#"</definedName>
    <definedName name="FDC_142_4" hidden="1">"#"</definedName>
    <definedName name="FDC_142_5" hidden="1">"#"</definedName>
    <definedName name="FDC_142_6" hidden="1">"#"</definedName>
    <definedName name="FDC_142_7" hidden="1">"#"</definedName>
    <definedName name="FDC_142_8" hidden="1">"#"</definedName>
    <definedName name="FDC_142_9" hidden="1">"#"</definedName>
    <definedName name="FDC_143_0" hidden="1">"#"</definedName>
    <definedName name="FDC_143_1" hidden="1">"#"</definedName>
    <definedName name="FDC_143_10" hidden="1">"#"</definedName>
    <definedName name="FDC_143_11" hidden="1">"#"</definedName>
    <definedName name="FDC_143_12" hidden="1">"#"</definedName>
    <definedName name="FDC_143_13" hidden="1">"#"</definedName>
    <definedName name="FDC_143_14" hidden="1">"#"</definedName>
    <definedName name="FDC_143_2" hidden="1">"#"</definedName>
    <definedName name="FDC_143_3" hidden="1">"#"</definedName>
    <definedName name="FDC_143_4" hidden="1">"#"</definedName>
    <definedName name="FDC_143_5" hidden="1">"#"</definedName>
    <definedName name="FDC_143_6" hidden="1">"#"</definedName>
    <definedName name="FDC_143_7" hidden="1">"#"</definedName>
    <definedName name="FDC_143_8" hidden="1">"#"</definedName>
    <definedName name="FDC_143_9" hidden="1">"#"</definedName>
    <definedName name="FDC_144_0" hidden="1">"#"</definedName>
    <definedName name="FDC_144_1" hidden="1">"#"</definedName>
    <definedName name="FDC_144_10" hidden="1">"#"</definedName>
    <definedName name="FDC_144_11" hidden="1">"#"</definedName>
    <definedName name="FDC_144_12" hidden="1">"#"</definedName>
    <definedName name="FDC_144_13" hidden="1">"#"</definedName>
    <definedName name="FDC_144_14" hidden="1">"#"</definedName>
    <definedName name="FDC_144_2" hidden="1">"#"</definedName>
    <definedName name="FDC_144_3" hidden="1">"#"</definedName>
    <definedName name="FDC_144_4" hidden="1">"#"</definedName>
    <definedName name="FDC_144_5" hidden="1">"#"</definedName>
    <definedName name="FDC_144_6" hidden="1">"#"</definedName>
    <definedName name="FDC_144_7" hidden="1">"#"</definedName>
    <definedName name="FDC_144_8" hidden="1">"#"</definedName>
    <definedName name="FDC_144_9" hidden="1">"#"</definedName>
    <definedName name="FDC_145_0" hidden="1">"#"</definedName>
    <definedName name="FDC_145_1" hidden="1">"#"</definedName>
    <definedName name="FDC_145_10" hidden="1">"#"</definedName>
    <definedName name="FDC_145_11" hidden="1">"#"</definedName>
    <definedName name="FDC_145_12" hidden="1">"#"</definedName>
    <definedName name="FDC_145_13" hidden="1">"#"</definedName>
    <definedName name="FDC_145_14" hidden="1">"#"</definedName>
    <definedName name="FDC_145_2" hidden="1">"#"</definedName>
    <definedName name="FDC_145_3" hidden="1">"#"</definedName>
    <definedName name="FDC_145_4" hidden="1">"#"</definedName>
    <definedName name="FDC_145_5" hidden="1">"#"</definedName>
    <definedName name="FDC_145_6" hidden="1">"#"</definedName>
    <definedName name="FDC_145_7" hidden="1">"#"</definedName>
    <definedName name="FDC_145_8" hidden="1">"#"</definedName>
    <definedName name="FDC_145_9" hidden="1">"#"</definedName>
    <definedName name="FDC_146_0" hidden="1">"#"</definedName>
    <definedName name="FDC_146_1" hidden="1">"#"</definedName>
    <definedName name="FDC_146_10" hidden="1">"#"</definedName>
    <definedName name="FDC_146_11" hidden="1">"#"</definedName>
    <definedName name="FDC_146_12" hidden="1">"#"</definedName>
    <definedName name="FDC_146_13" hidden="1">"#"</definedName>
    <definedName name="FDC_146_14" hidden="1">"#"</definedName>
    <definedName name="FDC_146_2" hidden="1">"#"</definedName>
    <definedName name="FDC_146_3" hidden="1">"#"</definedName>
    <definedName name="FDC_146_4" hidden="1">"#"</definedName>
    <definedName name="FDC_146_5" hidden="1">"#"</definedName>
    <definedName name="FDC_146_6" hidden="1">"#"</definedName>
    <definedName name="FDC_146_7" hidden="1">"#"</definedName>
    <definedName name="FDC_146_8" hidden="1">"#"</definedName>
    <definedName name="FDC_146_9" hidden="1">"#"</definedName>
    <definedName name="FDC_147_0" hidden="1">"#"</definedName>
    <definedName name="FDC_147_1" hidden="1">"#"</definedName>
    <definedName name="FDC_147_10" hidden="1">"#"</definedName>
    <definedName name="FDC_147_11" hidden="1">"#"</definedName>
    <definedName name="FDC_147_12" hidden="1">"#"</definedName>
    <definedName name="FDC_147_13" hidden="1">"#"</definedName>
    <definedName name="FDC_147_14" hidden="1">"#"</definedName>
    <definedName name="FDC_147_2" hidden="1">"#"</definedName>
    <definedName name="FDC_147_3" hidden="1">"#"</definedName>
    <definedName name="FDC_147_4" hidden="1">"#"</definedName>
    <definedName name="FDC_147_5" hidden="1">"#"</definedName>
    <definedName name="FDC_147_6" hidden="1">"#"</definedName>
    <definedName name="FDC_147_7" hidden="1">"#"</definedName>
    <definedName name="FDC_147_8" hidden="1">"#"</definedName>
    <definedName name="FDC_147_9" hidden="1">"#"</definedName>
    <definedName name="FDC_148_0" hidden="1">"#"</definedName>
    <definedName name="FDC_148_1" hidden="1">"#"</definedName>
    <definedName name="FDC_148_10" hidden="1">"#"</definedName>
    <definedName name="FDC_148_11" hidden="1">"#"</definedName>
    <definedName name="FDC_148_12" hidden="1">"#"</definedName>
    <definedName name="FDC_148_13" hidden="1">"#"</definedName>
    <definedName name="FDC_148_14" hidden="1">"#"</definedName>
    <definedName name="FDC_148_2" hidden="1">"#"</definedName>
    <definedName name="FDC_148_3" hidden="1">"#"</definedName>
    <definedName name="FDC_148_4" hidden="1">"#"</definedName>
    <definedName name="FDC_148_5" hidden="1">"#"</definedName>
    <definedName name="FDC_148_6" hidden="1">"#"</definedName>
    <definedName name="FDC_148_7" hidden="1">"#"</definedName>
    <definedName name="FDC_148_8" hidden="1">"#"</definedName>
    <definedName name="FDC_148_9" hidden="1">"#"</definedName>
    <definedName name="FDC_149_0" hidden="1">"#"</definedName>
    <definedName name="FDC_149_1" hidden="1">"#"</definedName>
    <definedName name="FDC_149_10" hidden="1">"#"</definedName>
    <definedName name="FDC_149_11" hidden="1">"#"</definedName>
    <definedName name="FDC_149_12" hidden="1">"#"</definedName>
    <definedName name="FDC_149_13" hidden="1">"#"</definedName>
    <definedName name="FDC_149_14" hidden="1">"#"</definedName>
    <definedName name="FDC_149_2" hidden="1">"#"</definedName>
    <definedName name="FDC_149_3" hidden="1">"#"</definedName>
    <definedName name="FDC_149_4" hidden="1">"#"</definedName>
    <definedName name="FDC_149_5" hidden="1">"#"</definedName>
    <definedName name="FDC_149_6" hidden="1">"#"</definedName>
    <definedName name="FDC_149_7" hidden="1">"#"</definedName>
    <definedName name="FDC_149_8" hidden="1">"#"</definedName>
    <definedName name="FDC_149_9" hidden="1">"#"</definedName>
    <definedName name="FDC_15_0" hidden="1">"#"</definedName>
    <definedName name="FDC_150_0" hidden="1">"#"</definedName>
    <definedName name="FDC_150_1" hidden="1">"#"</definedName>
    <definedName name="FDC_150_10" hidden="1">"#"</definedName>
    <definedName name="FDC_150_11" hidden="1">"#"</definedName>
    <definedName name="FDC_150_12" hidden="1">"#"</definedName>
    <definedName name="FDC_150_13" hidden="1">"#"</definedName>
    <definedName name="FDC_150_14" hidden="1">"#"</definedName>
    <definedName name="FDC_150_2" hidden="1">"#"</definedName>
    <definedName name="FDC_150_3" hidden="1">"#"</definedName>
    <definedName name="FDC_150_4" hidden="1">"#"</definedName>
    <definedName name="FDC_150_5" hidden="1">"#"</definedName>
    <definedName name="FDC_150_6" hidden="1">"#"</definedName>
    <definedName name="FDC_150_7" hidden="1">"#"</definedName>
    <definedName name="FDC_150_8" hidden="1">"#"</definedName>
    <definedName name="FDC_150_9" hidden="1">"#"</definedName>
    <definedName name="FDC_151_0" hidden="1">"#"</definedName>
    <definedName name="FDC_151_1" hidden="1">"#"</definedName>
    <definedName name="FDC_151_10" hidden="1">"#"</definedName>
    <definedName name="FDC_151_11" hidden="1">"#"</definedName>
    <definedName name="FDC_151_12" hidden="1">"#"</definedName>
    <definedName name="FDC_151_13" hidden="1">"#"</definedName>
    <definedName name="FDC_151_14" hidden="1">"#"</definedName>
    <definedName name="FDC_151_15" hidden="1">"#"</definedName>
    <definedName name="FDC_151_2" hidden="1">"#"</definedName>
    <definedName name="FDC_151_3" hidden="1">"#"</definedName>
    <definedName name="FDC_151_4" hidden="1">"#"</definedName>
    <definedName name="FDC_151_5" hidden="1">"#"</definedName>
    <definedName name="FDC_151_6" hidden="1">"#"</definedName>
    <definedName name="FDC_151_7" hidden="1">"#"</definedName>
    <definedName name="FDC_151_8" hidden="1">"#"</definedName>
    <definedName name="FDC_151_9" hidden="1">"#"</definedName>
    <definedName name="FDC_152_0" hidden="1">"#"</definedName>
    <definedName name="FDC_152_1" hidden="1">"#"</definedName>
    <definedName name="FDC_152_10" hidden="1">"#"</definedName>
    <definedName name="FDC_152_11" hidden="1">"#"</definedName>
    <definedName name="FDC_152_12" hidden="1">"#"</definedName>
    <definedName name="FDC_152_13" hidden="1">"#"</definedName>
    <definedName name="FDC_152_14" hidden="1">"#"</definedName>
    <definedName name="FDC_152_15" hidden="1">"#"</definedName>
    <definedName name="FDC_152_2" hidden="1">"#"</definedName>
    <definedName name="FDC_152_3" hidden="1">"#"</definedName>
    <definedName name="FDC_152_4" hidden="1">"#"</definedName>
    <definedName name="FDC_152_5" hidden="1">"#"</definedName>
    <definedName name="FDC_152_6" hidden="1">"#"</definedName>
    <definedName name="FDC_152_7" hidden="1">"#"</definedName>
    <definedName name="FDC_152_8" hidden="1">"#"</definedName>
    <definedName name="FDC_152_9" hidden="1">"#"</definedName>
    <definedName name="FDC_153_0" hidden="1">"#"</definedName>
    <definedName name="FDC_153_1" hidden="1">"#"</definedName>
    <definedName name="FDC_153_10" hidden="1">"#"</definedName>
    <definedName name="FDC_153_11" hidden="1">"#"</definedName>
    <definedName name="FDC_153_12" hidden="1">"#"</definedName>
    <definedName name="FDC_153_13" hidden="1">"#"</definedName>
    <definedName name="FDC_153_14" hidden="1">"#"</definedName>
    <definedName name="FDC_153_2" hidden="1">"#"</definedName>
    <definedName name="FDC_153_3" hidden="1">"#"</definedName>
    <definedName name="FDC_153_4" hidden="1">"#"</definedName>
    <definedName name="FDC_153_5" hidden="1">"#"</definedName>
    <definedName name="FDC_153_6" hidden="1">"#"</definedName>
    <definedName name="FDC_153_7" hidden="1">"#"</definedName>
    <definedName name="FDC_153_8" hidden="1">"#"</definedName>
    <definedName name="FDC_153_9" hidden="1">"#"</definedName>
    <definedName name="FDC_154_0" hidden="1">"#"</definedName>
    <definedName name="FDC_154_1" hidden="1">"#"</definedName>
    <definedName name="FDC_154_10" hidden="1">"#"</definedName>
    <definedName name="FDC_154_11" hidden="1">"#"</definedName>
    <definedName name="FDC_154_12" hidden="1">"#"</definedName>
    <definedName name="FDC_154_13" hidden="1">"#"</definedName>
    <definedName name="FDC_154_14" hidden="1">"#"</definedName>
    <definedName name="FDC_154_2" hidden="1">"#"</definedName>
    <definedName name="FDC_154_3" hidden="1">"#"</definedName>
    <definedName name="FDC_154_4" hidden="1">"#"</definedName>
    <definedName name="FDC_154_5" hidden="1">"#"</definedName>
    <definedName name="FDC_154_6" hidden="1">"#"</definedName>
    <definedName name="FDC_154_7" hidden="1">"#"</definedName>
    <definedName name="FDC_154_8" hidden="1">"#"</definedName>
    <definedName name="FDC_154_9" hidden="1">"#"</definedName>
    <definedName name="FDC_155_0" hidden="1">"#"</definedName>
    <definedName name="FDC_155_1" hidden="1">"#"</definedName>
    <definedName name="FDC_155_10" hidden="1">"#"</definedName>
    <definedName name="FDC_155_11" hidden="1">"#"</definedName>
    <definedName name="FDC_155_12" hidden="1">"#"</definedName>
    <definedName name="FDC_155_13" hidden="1">"#"</definedName>
    <definedName name="FDC_155_14" hidden="1">"#"</definedName>
    <definedName name="FDC_155_15" hidden="1">"#"</definedName>
    <definedName name="FDC_155_2" hidden="1">"#"</definedName>
    <definedName name="FDC_155_3" hidden="1">"#"</definedName>
    <definedName name="FDC_155_4" hidden="1">"#"</definedName>
    <definedName name="FDC_155_5" hidden="1">"#"</definedName>
    <definedName name="FDC_155_6" hidden="1">"#"</definedName>
    <definedName name="FDC_155_7" hidden="1">"#"</definedName>
    <definedName name="FDC_155_8" hidden="1">"#"</definedName>
    <definedName name="FDC_155_9" hidden="1">"#"</definedName>
    <definedName name="FDC_156_0" hidden="1">"#"</definedName>
    <definedName name="FDC_156_1" hidden="1">"#"</definedName>
    <definedName name="FDC_156_10" hidden="1">"#"</definedName>
    <definedName name="FDC_156_11" hidden="1">"#"</definedName>
    <definedName name="FDC_156_12" hidden="1">"#"</definedName>
    <definedName name="FDC_156_13" hidden="1">"#"</definedName>
    <definedName name="FDC_156_14" hidden="1">"#"</definedName>
    <definedName name="FDC_156_15" hidden="1">"#"</definedName>
    <definedName name="FDC_156_2" hidden="1">"#"</definedName>
    <definedName name="FDC_156_3" hidden="1">"#"</definedName>
    <definedName name="FDC_156_4" hidden="1">"#"</definedName>
    <definedName name="FDC_156_5" hidden="1">"#"</definedName>
    <definedName name="FDC_156_6" hidden="1">"#"</definedName>
    <definedName name="FDC_156_7" hidden="1">"#"</definedName>
    <definedName name="FDC_156_8" hidden="1">"#"</definedName>
    <definedName name="FDC_156_9" hidden="1">"#"</definedName>
    <definedName name="FDC_157_0" hidden="1">"#"</definedName>
    <definedName name="FDC_157_1" hidden="1">"#"</definedName>
    <definedName name="FDC_157_10" hidden="1">"#"</definedName>
    <definedName name="FDC_157_100" hidden="1">"#"</definedName>
    <definedName name="FDC_157_101" hidden="1">"#"</definedName>
    <definedName name="FDC_157_102" hidden="1">"#"</definedName>
    <definedName name="FDC_157_103" hidden="1">"#"</definedName>
    <definedName name="FDC_157_104" hidden="1">"#"</definedName>
    <definedName name="FDC_157_105" hidden="1">"#"</definedName>
    <definedName name="FDC_157_106" hidden="1">"#"</definedName>
    <definedName name="FDC_157_107" hidden="1">"#"</definedName>
    <definedName name="FDC_157_108" hidden="1">"#"</definedName>
    <definedName name="FDC_157_109" hidden="1">"#"</definedName>
    <definedName name="FDC_157_11" hidden="1">"#"</definedName>
    <definedName name="FDC_157_110" hidden="1">"#"</definedName>
    <definedName name="FDC_157_111" hidden="1">"#"</definedName>
    <definedName name="FDC_157_112" hidden="1">"#"</definedName>
    <definedName name="FDC_157_113" hidden="1">"#"</definedName>
    <definedName name="FDC_157_114" hidden="1">"#"</definedName>
    <definedName name="FDC_157_115" hidden="1">"#"</definedName>
    <definedName name="FDC_157_116" hidden="1">"#"</definedName>
    <definedName name="FDC_157_117" hidden="1">"#"</definedName>
    <definedName name="FDC_157_118" hidden="1">"#"</definedName>
    <definedName name="FDC_157_119" hidden="1">"#"</definedName>
    <definedName name="FDC_157_12" hidden="1">"#"</definedName>
    <definedName name="FDC_157_120" hidden="1">"#"</definedName>
    <definedName name="FDC_157_121" hidden="1">"#"</definedName>
    <definedName name="FDC_157_122" hidden="1">"#"</definedName>
    <definedName name="FDC_157_123" hidden="1">"#"</definedName>
    <definedName name="FDC_157_124" hidden="1">"#"</definedName>
    <definedName name="FDC_157_125" hidden="1">"#"</definedName>
    <definedName name="FDC_157_126" hidden="1">"#"</definedName>
    <definedName name="FDC_157_127" hidden="1">"#"</definedName>
    <definedName name="FDC_157_128" hidden="1">"#"</definedName>
    <definedName name="FDC_157_129" hidden="1">"#"</definedName>
    <definedName name="FDC_157_13" hidden="1">"#"</definedName>
    <definedName name="FDC_157_130" hidden="1">"#"</definedName>
    <definedName name="FDC_157_131" hidden="1">"#"</definedName>
    <definedName name="FDC_157_132" hidden="1">"#"</definedName>
    <definedName name="FDC_157_133" hidden="1">"#"</definedName>
    <definedName name="FDC_157_134" hidden="1">"#"</definedName>
    <definedName name="FDC_157_135" hidden="1">"#"</definedName>
    <definedName name="FDC_157_136" hidden="1">"#"</definedName>
    <definedName name="FDC_157_137" hidden="1">"#"</definedName>
    <definedName name="FDC_157_138" hidden="1">"#"</definedName>
    <definedName name="FDC_157_139" hidden="1">"#"</definedName>
    <definedName name="FDC_157_14" hidden="1">"#"</definedName>
    <definedName name="FDC_157_140" hidden="1">"#"</definedName>
    <definedName name="FDC_157_141" hidden="1">"#"</definedName>
    <definedName name="FDC_157_142" hidden="1">"#"</definedName>
    <definedName name="FDC_157_143" hidden="1">"#"</definedName>
    <definedName name="FDC_157_144" hidden="1">"#"</definedName>
    <definedName name="FDC_157_145" hidden="1">"#"</definedName>
    <definedName name="FDC_157_146" hidden="1">"#"</definedName>
    <definedName name="FDC_157_147" hidden="1">"#"</definedName>
    <definedName name="FDC_157_148" hidden="1">"#"</definedName>
    <definedName name="FDC_157_149" hidden="1">"#"</definedName>
    <definedName name="FDC_157_15" hidden="1">"#"</definedName>
    <definedName name="FDC_157_150" hidden="1">"#"</definedName>
    <definedName name="FDC_157_151" hidden="1">"#"</definedName>
    <definedName name="FDC_157_152" hidden="1">"#"</definedName>
    <definedName name="FDC_157_153" hidden="1">"#"</definedName>
    <definedName name="FDC_157_154" hidden="1">"#"</definedName>
    <definedName name="FDC_157_155" hidden="1">"#"</definedName>
    <definedName name="FDC_157_156" hidden="1">"#"</definedName>
    <definedName name="FDC_157_157" hidden="1">"#"</definedName>
    <definedName name="FDC_157_158" hidden="1">"#"</definedName>
    <definedName name="FDC_157_159" hidden="1">"#"</definedName>
    <definedName name="FDC_157_16" hidden="1">"#"</definedName>
    <definedName name="FDC_157_160" hidden="1">"#"</definedName>
    <definedName name="FDC_157_161" hidden="1">"#"</definedName>
    <definedName name="FDC_157_162" hidden="1">"#"</definedName>
    <definedName name="FDC_157_163" hidden="1">"#"</definedName>
    <definedName name="FDC_157_164" hidden="1">"#"</definedName>
    <definedName name="FDC_157_165" hidden="1">"#"</definedName>
    <definedName name="FDC_157_166" hidden="1">"#"</definedName>
    <definedName name="FDC_157_167" hidden="1">"#"</definedName>
    <definedName name="FDC_157_168" hidden="1">"#"</definedName>
    <definedName name="FDC_157_169" hidden="1">"#"</definedName>
    <definedName name="FDC_157_17" hidden="1">"#"</definedName>
    <definedName name="FDC_157_170" hidden="1">"#"</definedName>
    <definedName name="FDC_157_171" hidden="1">"#"</definedName>
    <definedName name="FDC_157_172" hidden="1">"#"</definedName>
    <definedName name="FDC_157_173" hidden="1">"#"</definedName>
    <definedName name="FDC_157_174" hidden="1">"#"</definedName>
    <definedName name="FDC_157_175" hidden="1">"#"</definedName>
    <definedName name="FDC_157_176" hidden="1">"#"</definedName>
    <definedName name="FDC_157_177" hidden="1">"#"</definedName>
    <definedName name="FDC_157_178" hidden="1">"#"</definedName>
    <definedName name="FDC_157_179" hidden="1">"#"</definedName>
    <definedName name="FDC_157_18" hidden="1">"#"</definedName>
    <definedName name="FDC_157_180" hidden="1">"#"</definedName>
    <definedName name="FDC_157_181" hidden="1">"#"</definedName>
    <definedName name="FDC_157_182" hidden="1">"#"</definedName>
    <definedName name="FDC_157_183" hidden="1">"#"</definedName>
    <definedName name="FDC_157_184" hidden="1">"#"</definedName>
    <definedName name="FDC_157_185" hidden="1">"#"</definedName>
    <definedName name="FDC_157_186" hidden="1">"#"</definedName>
    <definedName name="FDC_157_187" hidden="1">"#"</definedName>
    <definedName name="FDC_157_188" hidden="1">"#"</definedName>
    <definedName name="FDC_157_189" hidden="1">"#"</definedName>
    <definedName name="FDC_157_19" hidden="1">"#"</definedName>
    <definedName name="FDC_157_190" hidden="1">"#"</definedName>
    <definedName name="FDC_157_191" hidden="1">"#"</definedName>
    <definedName name="FDC_157_192" hidden="1">"#"</definedName>
    <definedName name="FDC_157_193" hidden="1">"#"</definedName>
    <definedName name="FDC_157_194" hidden="1">"#"</definedName>
    <definedName name="FDC_157_195" hidden="1">"#"</definedName>
    <definedName name="FDC_157_196" hidden="1">"#"</definedName>
    <definedName name="FDC_157_197" hidden="1">"#"</definedName>
    <definedName name="FDC_157_198" hidden="1">"#"</definedName>
    <definedName name="FDC_157_199" hidden="1">"#"</definedName>
    <definedName name="FDC_157_2" hidden="1">"#"</definedName>
    <definedName name="FDC_157_20" hidden="1">"#"</definedName>
    <definedName name="FDC_157_200" hidden="1">"#"</definedName>
    <definedName name="FDC_157_201" hidden="1">"#"</definedName>
    <definedName name="FDC_157_202" hidden="1">"#"</definedName>
    <definedName name="FDC_157_203" hidden="1">"#"</definedName>
    <definedName name="FDC_157_204" hidden="1">"#"</definedName>
    <definedName name="FDC_157_205" hidden="1">"#"</definedName>
    <definedName name="FDC_157_206" hidden="1">"#"</definedName>
    <definedName name="FDC_157_207" hidden="1">"#"</definedName>
    <definedName name="FDC_157_208" hidden="1">"#"</definedName>
    <definedName name="FDC_157_209" hidden="1">"#"</definedName>
    <definedName name="FDC_157_21" hidden="1">"#"</definedName>
    <definedName name="FDC_157_210" hidden="1">"#"</definedName>
    <definedName name="FDC_157_211" hidden="1">"#"</definedName>
    <definedName name="FDC_157_212" hidden="1">"#"</definedName>
    <definedName name="FDC_157_213" hidden="1">"#"</definedName>
    <definedName name="FDC_157_214" hidden="1">"#"</definedName>
    <definedName name="FDC_157_215" hidden="1">"#"</definedName>
    <definedName name="FDC_157_216" hidden="1">"#"</definedName>
    <definedName name="FDC_157_217" hidden="1">"#"</definedName>
    <definedName name="FDC_157_218" hidden="1">"#"</definedName>
    <definedName name="FDC_157_219" hidden="1">"#"</definedName>
    <definedName name="FDC_157_22" hidden="1">"#"</definedName>
    <definedName name="FDC_157_220" hidden="1">"#"</definedName>
    <definedName name="FDC_157_221" hidden="1">"#"</definedName>
    <definedName name="FDC_157_222" hidden="1">"#"</definedName>
    <definedName name="FDC_157_223" hidden="1">"#"</definedName>
    <definedName name="FDC_157_224" hidden="1">"#"</definedName>
    <definedName name="FDC_157_225" hidden="1">"#"</definedName>
    <definedName name="FDC_157_226" hidden="1">"#"</definedName>
    <definedName name="FDC_157_227" hidden="1">"#"</definedName>
    <definedName name="FDC_157_228" hidden="1">"#"</definedName>
    <definedName name="FDC_157_229" hidden="1">"#"</definedName>
    <definedName name="FDC_157_23" hidden="1">"#"</definedName>
    <definedName name="FDC_157_230" hidden="1">"#"</definedName>
    <definedName name="FDC_157_231" hidden="1">"#"</definedName>
    <definedName name="FDC_157_232" hidden="1">"#"</definedName>
    <definedName name="FDC_157_233" hidden="1">"#"</definedName>
    <definedName name="FDC_157_234" hidden="1">"#"</definedName>
    <definedName name="FDC_157_235" hidden="1">"#"</definedName>
    <definedName name="FDC_157_236" hidden="1">"#"</definedName>
    <definedName name="FDC_157_237" hidden="1">"#"</definedName>
    <definedName name="FDC_157_238" hidden="1">"#"</definedName>
    <definedName name="FDC_157_239" hidden="1">"#"</definedName>
    <definedName name="FDC_157_24" hidden="1">"#"</definedName>
    <definedName name="FDC_157_240" hidden="1">"#"</definedName>
    <definedName name="FDC_157_241" hidden="1">"#"</definedName>
    <definedName name="FDC_157_242" hidden="1">"#"</definedName>
    <definedName name="FDC_157_243" hidden="1">"#"</definedName>
    <definedName name="FDC_157_244" hidden="1">"#"</definedName>
    <definedName name="FDC_157_245" hidden="1">"#"</definedName>
    <definedName name="FDC_157_246" hidden="1">"#"</definedName>
    <definedName name="FDC_157_247" hidden="1">"#"</definedName>
    <definedName name="FDC_157_248" hidden="1">"#"</definedName>
    <definedName name="FDC_157_249" hidden="1">"#"</definedName>
    <definedName name="FDC_157_25" hidden="1">"#"</definedName>
    <definedName name="FDC_157_250" hidden="1">"#"</definedName>
    <definedName name="FDC_157_251" hidden="1">"#"</definedName>
    <definedName name="FDC_157_252" hidden="1">"#"</definedName>
    <definedName name="FDC_157_26" hidden="1">"#"</definedName>
    <definedName name="FDC_157_27" hidden="1">"#"</definedName>
    <definedName name="FDC_157_28" hidden="1">"#"</definedName>
    <definedName name="FDC_157_29" hidden="1">"#"</definedName>
    <definedName name="FDC_157_3" hidden="1">"#"</definedName>
    <definedName name="FDC_157_30" hidden="1">"#"</definedName>
    <definedName name="FDC_157_31" hidden="1">"#"</definedName>
    <definedName name="FDC_157_32" hidden="1">"#"</definedName>
    <definedName name="FDC_157_33" hidden="1">"#"</definedName>
    <definedName name="FDC_157_34" hidden="1">"#"</definedName>
    <definedName name="FDC_157_35" hidden="1">"#"</definedName>
    <definedName name="FDC_157_36" hidden="1">"#"</definedName>
    <definedName name="FDC_157_37" hidden="1">"#"</definedName>
    <definedName name="FDC_157_38" hidden="1">"#"</definedName>
    <definedName name="FDC_157_39" hidden="1">"#"</definedName>
    <definedName name="FDC_157_4" hidden="1">"#"</definedName>
    <definedName name="FDC_157_40" hidden="1">"#"</definedName>
    <definedName name="FDC_157_41" hidden="1">"#"</definedName>
    <definedName name="FDC_157_42" hidden="1">"#"</definedName>
    <definedName name="FDC_157_43" hidden="1">"#"</definedName>
    <definedName name="FDC_157_44" hidden="1">"#"</definedName>
    <definedName name="FDC_157_45" hidden="1">"#"</definedName>
    <definedName name="FDC_157_46" hidden="1">"#"</definedName>
    <definedName name="FDC_157_47" hidden="1">"#"</definedName>
    <definedName name="FDC_157_48" hidden="1">"#"</definedName>
    <definedName name="FDC_157_49" hidden="1">"#"</definedName>
    <definedName name="FDC_157_5" hidden="1">"#"</definedName>
    <definedName name="FDC_157_50" hidden="1">"#"</definedName>
    <definedName name="FDC_157_51" hidden="1">"#"</definedName>
    <definedName name="FDC_157_52" hidden="1">"#"</definedName>
    <definedName name="FDC_157_53" hidden="1">"#"</definedName>
    <definedName name="FDC_157_54" hidden="1">"#"</definedName>
    <definedName name="FDC_157_55" hidden="1">"#"</definedName>
    <definedName name="FDC_157_56" hidden="1">"#"</definedName>
    <definedName name="FDC_157_57" hidden="1">"#"</definedName>
    <definedName name="FDC_157_58" hidden="1">"#"</definedName>
    <definedName name="FDC_157_59" hidden="1">"#"</definedName>
    <definedName name="FDC_157_6" hidden="1">"#"</definedName>
    <definedName name="FDC_157_60" hidden="1">"#"</definedName>
    <definedName name="FDC_157_61" hidden="1">"#"</definedName>
    <definedName name="FDC_157_62" hidden="1">"#"</definedName>
    <definedName name="FDC_157_63" hidden="1">"#"</definedName>
    <definedName name="FDC_157_64" hidden="1">"#"</definedName>
    <definedName name="FDC_157_65" hidden="1">"#"</definedName>
    <definedName name="FDC_157_66" hidden="1">"#"</definedName>
    <definedName name="FDC_157_67" hidden="1">"#"</definedName>
    <definedName name="FDC_157_68" hidden="1">"#"</definedName>
    <definedName name="FDC_157_69" hidden="1">"#"</definedName>
    <definedName name="FDC_157_7" hidden="1">"#"</definedName>
    <definedName name="FDC_157_70" hidden="1">"#"</definedName>
    <definedName name="FDC_157_71" hidden="1">"#"</definedName>
    <definedName name="FDC_157_72" hidden="1">"#"</definedName>
    <definedName name="FDC_157_73" hidden="1">"#"</definedName>
    <definedName name="FDC_157_74" hidden="1">"#"</definedName>
    <definedName name="FDC_157_75" hidden="1">"#"</definedName>
    <definedName name="FDC_157_76" hidden="1">"#"</definedName>
    <definedName name="FDC_157_77" hidden="1">"#"</definedName>
    <definedName name="FDC_157_78" hidden="1">"#"</definedName>
    <definedName name="FDC_157_79" hidden="1">"#"</definedName>
    <definedName name="FDC_157_8" hidden="1">"#"</definedName>
    <definedName name="FDC_157_80" hidden="1">"#"</definedName>
    <definedName name="FDC_157_81" hidden="1">"#"</definedName>
    <definedName name="FDC_157_82" hidden="1">"#"</definedName>
    <definedName name="FDC_157_83" hidden="1">"#"</definedName>
    <definedName name="FDC_157_84" hidden="1">"#"</definedName>
    <definedName name="FDC_157_85" hidden="1">"#"</definedName>
    <definedName name="FDC_157_86" hidden="1">"#"</definedName>
    <definedName name="FDC_157_87" hidden="1">"#"</definedName>
    <definedName name="FDC_157_88" hidden="1">"#"</definedName>
    <definedName name="FDC_157_89" hidden="1">"#"</definedName>
    <definedName name="FDC_157_9" hidden="1">"#"</definedName>
    <definedName name="FDC_157_90" hidden="1">"#"</definedName>
    <definedName name="FDC_157_91" hidden="1">"#"</definedName>
    <definedName name="FDC_157_92" hidden="1">"#"</definedName>
    <definedName name="FDC_157_93" hidden="1">"#"</definedName>
    <definedName name="FDC_157_94" hidden="1">"#"</definedName>
    <definedName name="FDC_157_95" hidden="1">"#"</definedName>
    <definedName name="FDC_157_96" hidden="1">"#"</definedName>
    <definedName name="FDC_157_97" hidden="1">"#"</definedName>
    <definedName name="FDC_157_98" hidden="1">"#"</definedName>
    <definedName name="FDC_157_99" hidden="1">"#"</definedName>
    <definedName name="FDC_158_0" hidden="1">"#"</definedName>
    <definedName name="FDC_158_1" hidden="1">"#"</definedName>
    <definedName name="FDC_158_10" hidden="1">"#"</definedName>
    <definedName name="FDC_158_11" hidden="1">"#"</definedName>
    <definedName name="FDC_158_12" hidden="1">"#"</definedName>
    <definedName name="FDC_158_13" hidden="1">"#"</definedName>
    <definedName name="FDC_158_14" hidden="1">"#"</definedName>
    <definedName name="FDC_158_15" hidden="1">"#"</definedName>
    <definedName name="FDC_158_2" hidden="1">"#"</definedName>
    <definedName name="FDC_158_3" hidden="1">"#"</definedName>
    <definedName name="FDC_158_4" hidden="1">"#"</definedName>
    <definedName name="FDC_158_5" hidden="1">"#"</definedName>
    <definedName name="FDC_158_6" hidden="1">"#"</definedName>
    <definedName name="FDC_158_7" hidden="1">"#"</definedName>
    <definedName name="FDC_158_8" hidden="1">"#"</definedName>
    <definedName name="FDC_158_9" hidden="1">"#"</definedName>
    <definedName name="FDC_159_0" hidden="1">"#"</definedName>
    <definedName name="FDC_159_1" hidden="1">"#"</definedName>
    <definedName name="FDC_159_10" hidden="1">"#"</definedName>
    <definedName name="FDC_159_11" hidden="1">"#"</definedName>
    <definedName name="FDC_159_12" hidden="1">"#"</definedName>
    <definedName name="FDC_159_13" hidden="1">"#"</definedName>
    <definedName name="FDC_159_14" hidden="1">"#"</definedName>
    <definedName name="FDC_159_15" hidden="1">"#"</definedName>
    <definedName name="FDC_159_2" hidden="1">"#"</definedName>
    <definedName name="FDC_159_3" hidden="1">"#"</definedName>
    <definedName name="FDC_159_4" hidden="1">"#"</definedName>
    <definedName name="FDC_159_5" hidden="1">"#"</definedName>
    <definedName name="FDC_159_6" hidden="1">"#"</definedName>
    <definedName name="FDC_159_7" hidden="1">"#"</definedName>
    <definedName name="FDC_159_8" hidden="1">"#"</definedName>
    <definedName name="FDC_159_9" hidden="1">"#"</definedName>
    <definedName name="FDC_16_0" hidden="1">"#"</definedName>
    <definedName name="FDC_160_0" hidden="1">"#"</definedName>
    <definedName name="FDC_160_1" hidden="1">"#"</definedName>
    <definedName name="FDC_160_10" hidden="1">"#"</definedName>
    <definedName name="FDC_160_11" hidden="1">"#"</definedName>
    <definedName name="FDC_160_12" hidden="1">"#"</definedName>
    <definedName name="FDC_160_13" hidden="1">"#"</definedName>
    <definedName name="FDC_160_14" hidden="1">"#"</definedName>
    <definedName name="FDC_160_15" hidden="1">"#"</definedName>
    <definedName name="FDC_160_2" hidden="1">"#"</definedName>
    <definedName name="FDC_160_3" hidden="1">"#"</definedName>
    <definedName name="FDC_160_4" hidden="1">"#"</definedName>
    <definedName name="FDC_160_5" hidden="1">"#"</definedName>
    <definedName name="FDC_160_6" hidden="1">"#"</definedName>
    <definedName name="FDC_160_7" hidden="1">"#"</definedName>
    <definedName name="FDC_160_8" hidden="1">"#"</definedName>
    <definedName name="FDC_160_9" hidden="1">"#"</definedName>
    <definedName name="FDC_161_0" hidden="1">"#"</definedName>
    <definedName name="FDC_161_1" hidden="1">"#"</definedName>
    <definedName name="FDC_161_10" hidden="1">"#"</definedName>
    <definedName name="FDC_161_11" hidden="1">"#"</definedName>
    <definedName name="FDC_161_12" hidden="1">"#"</definedName>
    <definedName name="FDC_161_13" hidden="1">"#"</definedName>
    <definedName name="FDC_161_14" hidden="1">"#"</definedName>
    <definedName name="FDC_161_2" hidden="1">"#"</definedName>
    <definedName name="FDC_161_3" hidden="1">"#"</definedName>
    <definedName name="FDC_161_4" hidden="1">"#"</definedName>
    <definedName name="FDC_161_5" hidden="1">"#"</definedName>
    <definedName name="FDC_161_6" hidden="1">"#"</definedName>
    <definedName name="FDC_161_7" hidden="1">"#"</definedName>
    <definedName name="FDC_161_8" hidden="1">"#"</definedName>
    <definedName name="FDC_161_9" hidden="1">"#"</definedName>
    <definedName name="FDC_162_0" hidden="1">"#"</definedName>
    <definedName name="FDC_162_1" hidden="1">"#"</definedName>
    <definedName name="FDC_162_10" hidden="1">"#"</definedName>
    <definedName name="FDC_162_11" hidden="1">"#"</definedName>
    <definedName name="FDC_162_12" hidden="1">"#"</definedName>
    <definedName name="FDC_162_13" hidden="1">"#"</definedName>
    <definedName name="FDC_162_14" hidden="1">"#"</definedName>
    <definedName name="FDC_162_15" hidden="1">"#"</definedName>
    <definedName name="FDC_162_2" hidden="1">"#"</definedName>
    <definedName name="FDC_162_3" hidden="1">"#"</definedName>
    <definedName name="FDC_162_4" hidden="1">"#"</definedName>
    <definedName name="FDC_162_5" hidden="1">"#"</definedName>
    <definedName name="FDC_162_6" hidden="1">"#"</definedName>
    <definedName name="FDC_162_7" hidden="1">"#"</definedName>
    <definedName name="FDC_162_8" hidden="1">"#"</definedName>
    <definedName name="FDC_162_9" hidden="1">"#"</definedName>
    <definedName name="FDC_163_0" hidden="1">"#"</definedName>
    <definedName name="FDC_163_1" hidden="1">"#"</definedName>
    <definedName name="FDC_163_10" hidden="1">"#"</definedName>
    <definedName name="FDC_163_11" hidden="1">"#"</definedName>
    <definedName name="FDC_163_12" hidden="1">"#"</definedName>
    <definedName name="FDC_163_13" hidden="1">"#"</definedName>
    <definedName name="FDC_163_14" hidden="1">"#"</definedName>
    <definedName name="FDC_163_15" hidden="1">"#"</definedName>
    <definedName name="FDC_163_2" hidden="1">"#"</definedName>
    <definedName name="FDC_163_3" hidden="1">"#"</definedName>
    <definedName name="FDC_163_4" hidden="1">"#"</definedName>
    <definedName name="FDC_163_5" hidden="1">"#"</definedName>
    <definedName name="FDC_163_6" hidden="1">"#"</definedName>
    <definedName name="FDC_163_7" hidden="1">"#"</definedName>
    <definedName name="FDC_163_8" hidden="1">"#"</definedName>
    <definedName name="FDC_163_9" hidden="1">"#"</definedName>
    <definedName name="FDC_164_0" hidden="1">"#"</definedName>
    <definedName name="FDC_164_1" hidden="1">"#"</definedName>
    <definedName name="FDC_164_10" hidden="1">"#"</definedName>
    <definedName name="FDC_164_11" hidden="1">"#"</definedName>
    <definedName name="FDC_164_12" hidden="1">"#"</definedName>
    <definedName name="FDC_164_13" hidden="1">"#"</definedName>
    <definedName name="FDC_164_14" hidden="1">"#"</definedName>
    <definedName name="FDC_164_15" hidden="1">"#"</definedName>
    <definedName name="FDC_164_2" hidden="1">"#"</definedName>
    <definedName name="FDC_164_3" hidden="1">"#"</definedName>
    <definedName name="FDC_164_4" hidden="1">"#"</definedName>
    <definedName name="FDC_164_5" hidden="1">"#"</definedName>
    <definedName name="FDC_164_6" hidden="1">"#"</definedName>
    <definedName name="FDC_164_7" hidden="1">"#"</definedName>
    <definedName name="FDC_164_8" hidden="1">"#"</definedName>
    <definedName name="FDC_164_9" hidden="1">"#"</definedName>
    <definedName name="FDC_165_0" hidden="1">"#"</definedName>
    <definedName name="FDC_165_1" hidden="1">"#"</definedName>
    <definedName name="FDC_165_10" hidden="1">"#"</definedName>
    <definedName name="FDC_165_11" hidden="1">"#"</definedName>
    <definedName name="FDC_165_12" hidden="1">"#"</definedName>
    <definedName name="FDC_165_13" hidden="1">"#"</definedName>
    <definedName name="FDC_165_14" hidden="1">"#"</definedName>
    <definedName name="FDC_165_2" hidden="1">"#"</definedName>
    <definedName name="FDC_165_3" hidden="1">"#"</definedName>
    <definedName name="FDC_165_4" hidden="1">"#"</definedName>
    <definedName name="FDC_165_5" hidden="1">"#"</definedName>
    <definedName name="FDC_165_6" hidden="1">"#"</definedName>
    <definedName name="FDC_165_7" hidden="1">"#"</definedName>
    <definedName name="FDC_165_8" hidden="1">"#"</definedName>
    <definedName name="FDC_165_9" hidden="1">"#"</definedName>
    <definedName name="FDC_166_0" hidden="1">"#"</definedName>
    <definedName name="FDC_166_1" hidden="1">"#"</definedName>
    <definedName name="FDC_166_10" hidden="1">"#"</definedName>
    <definedName name="FDC_166_11" hidden="1">"#"</definedName>
    <definedName name="FDC_166_12" hidden="1">"#"</definedName>
    <definedName name="FDC_166_13" hidden="1">"#"</definedName>
    <definedName name="FDC_166_14" hidden="1">"#"</definedName>
    <definedName name="FDC_166_15" hidden="1">"#"</definedName>
    <definedName name="FDC_166_2" hidden="1">"#"</definedName>
    <definedName name="FDC_166_3" hidden="1">"#"</definedName>
    <definedName name="FDC_166_4" hidden="1">"#"</definedName>
    <definedName name="FDC_166_5" hidden="1">"#"</definedName>
    <definedName name="FDC_166_6" hidden="1">"#"</definedName>
    <definedName name="FDC_166_7" hidden="1">"#"</definedName>
    <definedName name="FDC_166_8" hidden="1">"#"</definedName>
    <definedName name="FDC_166_9" hidden="1">"#"</definedName>
    <definedName name="FDC_167_0" hidden="1">"#"</definedName>
    <definedName name="FDC_167_1" hidden="1">"#"</definedName>
    <definedName name="FDC_167_10" hidden="1">"#"</definedName>
    <definedName name="FDC_167_11" hidden="1">"#"</definedName>
    <definedName name="FDC_167_12" hidden="1">"#"</definedName>
    <definedName name="FDC_167_13" hidden="1">"#"</definedName>
    <definedName name="FDC_167_14" hidden="1">"#"</definedName>
    <definedName name="FDC_167_2" hidden="1">"#"</definedName>
    <definedName name="FDC_167_3" hidden="1">"#"</definedName>
    <definedName name="FDC_167_4" hidden="1">"#"</definedName>
    <definedName name="FDC_167_5" hidden="1">"#"</definedName>
    <definedName name="FDC_167_6" hidden="1">"#"</definedName>
    <definedName name="FDC_167_7" hidden="1">"#"</definedName>
    <definedName name="FDC_167_8" hidden="1">"#"</definedName>
    <definedName name="FDC_167_9" hidden="1">"#"</definedName>
    <definedName name="FDC_168_0" hidden="1">"#"</definedName>
    <definedName name="FDC_168_1" hidden="1">"#"</definedName>
    <definedName name="FDC_168_2" hidden="1">"#"</definedName>
    <definedName name="FDC_169_0" hidden="1">"#"</definedName>
    <definedName name="FDC_169_1" hidden="1">"#"</definedName>
    <definedName name="FDC_169_10" hidden="1">"#"</definedName>
    <definedName name="FDC_169_11" hidden="1">"#"</definedName>
    <definedName name="FDC_169_12" hidden="1">"#"</definedName>
    <definedName name="FDC_169_13" hidden="1">"#"</definedName>
    <definedName name="FDC_169_14" hidden="1">"#"</definedName>
    <definedName name="FDC_169_15" hidden="1">"#"</definedName>
    <definedName name="FDC_169_2" hidden="1">"#"</definedName>
    <definedName name="FDC_169_3" hidden="1">"#"</definedName>
    <definedName name="FDC_169_4" hidden="1">"#"</definedName>
    <definedName name="FDC_169_5" hidden="1">"#"</definedName>
    <definedName name="FDC_169_6" hidden="1">"#"</definedName>
    <definedName name="FDC_169_7" hidden="1">"#"</definedName>
    <definedName name="FDC_169_8" hidden="1">"#"</definedName>
    <definedName name="FDC_169_9" hidden="1">"#"</definedName>
    <definedName name="FDC_17_0" hidden="1">"#"</definedName>
    <definedName name="FDC_170_0" hidden="1">"#"</definedName>
    <definedName name="FDC_170_1" hidden="1">"#"</definedName>
    <definedName name="FDC_170_10" hidden="1">"#"</definedName>
    <definedName name="FDC_170_11" hidden="1">"#"</definedName>
    <definedName name="FDC_170_12" hidden="1">"#"</definedName>
    <definedName name="FDC_170_13" hidden="1">"#"</definedName>
    <definedName name="FDC_170_14" hidden="1">"#"</definedName>
    <definedName name="FDC_170_2" hidden="1">"#"</definedName>
    <definedName name="FDC_170_3" hidden="1">"#"</definedName>
    <definedName name="FDC_170_4" hidden="1">"#"</definedName>
    <definedName name="FDC_170_5" hidden="1">"#"</definedName>
    <definedName name="FDC_170_6" hidden="1">"#"</definedName>
    <definedName name="FDC_170_7" hidden="1">"#"</definedName>
    <definedName name="FDC_170_8" hidden="1">"#"</definedName>
    <definedName name="FDC_170_9" hidden="1">"#"</definedName>
    <definedName name="FDC_171_0" hidden="1">"#"</definedName>
    <definedName name="FDC_171_1" hidden="1">"#"</definedName>
    <definedName name="FDC_171_10" hidden="1">"#"</definedName>
    <definedName name="FDC_171_11" hidden="1">"#"</definedName>
    <definedName name="FDC_171_12" hidden="1">"#"</definedName>
    <definedName name="FDC_171_13" hidden="1">"#"</definedName>
    <definedName name="FDC_171_14" hidden="1">"#"</definedName>
    <definedName name="FDC_171_2" hidden="1">"#"</definedName>
    <definedName name="FDC_171_3" hidden="1">"#"</definedName>
    <definedName name="FDC_171_4" hidden="1">"#"</definedName>
    <definedName name="FDC_171_5" hidden="1">"#"</definedName>
    <definedName name="FDC_171_6" hidden="1">"#"</definedName>
    <definedName name="FDC_171_7" hidden="1">"#"</definedName>
    <definedName name="FDC_171_8" hidden="1">"#"</definedName>
    <definedName name="FDC_171_9" hidden="1">"#"</definedName>
    <definedName name="FDC_172_0" hidden="1">"#"</definedName>
    <definedName name="FDC_172_1" hidden="1">"#"</definedName>
    <definedName name="FDC_172_10" hidden="1">"#"</definedName>
    <definedName name="FDC_172_11" hidden="1">"#"</definedName>
    <definedName name="FDC_172_12" hidden="1">"#"</definedName>
    <definedName name="FDC_172_13" hidden="1">"#"</definedName>
    <definedName name="FDC_172_14" hidden="1">"#"</definedName>
    <definedName name="FDC_172_2" hidden="1">"#"</definedName>
    <definedName name="FDC_172_3" hidden="1">"#"</definedName>
    <definedName name="FDC_172_4" hidden="1">"#"</definedName>
    <definedName name="FDC_172_5" hidden="1">"#"</definedName>
    <definedName name="FDC_172_6" hidden="1">"#"</definedName>
    <definedName name="FDC_172_7" hidden="1">"#"</definedName>
    <definedName name="FDC_172_8" hidden="1">"#"</definedName>
    <definedName name="FDC_172_9" hidden="1">"#"</definedName>
    <definedName name="FDC_173_0" hidden="1">"#"</definedName>
    <definedName name="FDC_173_1" hidden="1">"#"</definedName>
    <definedName name="FDC_173_2" hidden="1">"#"</definedName>
    <definedName name="FDC_174_0" hidden="1">"#"</definedName>
    <definedName name="FDC_174_1" hidden="1">"#"</definedName>
    <definedName name="FDC_174_2" hidden="1">"#"</definedName>
    <definedName name="FDC_175_0" hidden="1">"#"</definedName>
    <definedName name="FDC_175_1" hidden="1">"#"</definedName>
    <definedName name="FDC_175_2" hidden="1">"#"</definedName>
    <definedName name="FDC_176_0" hidden="1">"#"</definedName>
    <definedName name="FDC_176_1" hidden="1">"#"</definedName>
    <definedName name="FDC_176_2" hidden="1">"#"</definedName>
    <definedName name="FDC_177_0" hidden="1">"#"</definedName>
    <definedName name="FDC_177_1" hidden="1">"#"</definedName>
    <definedName name="FDC_177_2" hidden="1">"#"</definedName>
    <definedName name="FDC_178_0" hidden="1">"#"</definedName>
    <definedName name="FDC_178_1" hidden="1">"#"</definedName>
    <definedName name="FDC_178_2" hidden="1">"#"</definedName>
    <definedName name="FDC_179_0" hidden="1">"#"</definedName>
    <definedName name="FDC_179_1" hidden="1">"#"</definedName>
    <definedName name="FDC_179_2" hidden="1">"#"</definedName>
    <definedName name="FDC_18_0" hidden="1">"#"</definedName>
    <definedName name="FDC_180_0" hidden="1">"#"</definedName>
    <definedName name="FDC_180_1" hidden="1">"#"</definedName>
    <definedName name="FDC_180_2" hidden="1">"#"</definedName>
    <definedName name="FDC_181_0" hidden="1">"#"</definedName>
    <definedName name="FDC_181_1" hidden="1">"#"</definedName>
    <definedName name="FDC_181_2" hidden="1">"#"</definedName>
    <definedName name="FDC_182_0" hidden="1">"#"</definedName>
    <definedName name="FDC_182_1" hidden="1">"#"</definedName>
    <definedName name="FDC_182_2" hidden="1">"#"</definedName>
    <definedName name="FDC_183_0" hidden="1">"#"</definedName>
    <definedName name="FDC_183_1" hidden="1">"#"</definedName>
    <definedName name="FDC_183_2" hidden="1">"#"</definedName>
    <definedName name="FDC_184_0" hidden="1">"#"</definedName>
    <definedName name="FDC_184_1" hidden="1">"#"</definedName>
    <definedName name="FDC_184_2" hidden="1">"#"</definedName>
    <definedName name="FDC_185_0" hidden="1">"#"</definedName>
    <definedName name="FDC_185_1" hidden="1">"#"</definedName>
    <definedName name="FDC_185_2" hidden="1">"#"</definedName>
    <definedName name="FDC_186_0" hidden="1">"#"</definedName>
    <definedName name="FDC_186_1" hidden="1">"#"</definedName>
    <definedName name="FDC_186_2" hidden="1">"#"</definedName>
    <definedName name="FDC_187_0" hidden="1">"#"</definedName>
    <definedName name="FDC_187_1" hidden="1">"#"</definedName>
    <definedName name="FDC_187_2" hidden="1">"#"</definedName>
    <definedName name="FDC_188_0" hidden="1">"#"</definedName>
    <definedName name="FDC_188_1" hidden="1">"#"</definedName>
    <definedName name="FDC_188_2" hidden="1">"#"</definedName>
    <definedName name="FDC_189_0" hidden="1">"#"</definedName>
    <definedName name="FDC_189_1" hidden="1">"#"</definedName>
    <definedName name="FDC_189_2" hidden="1">"#"</definedName>
    <definedName name="FDC_19_0" hidden="1">"#"</definedName>
    <definedName name="FDC_19_1" hidden="1">"#"</definedName>
    <definedName name="FDC_19_2" hidden="1">"#"</definedName>
    <definedName name="FDC_19_3" hidden="1">"#"</definedName>
    <definedName name="FDC_190_0" hidden="1">"#"</definedName>
    <definedName name="FDC_190_1" hidden="1">"#"</definedName>
    <definedName name="FDC_190_2" hidden="1">"#"</definedName>
    <definedName name="FDC_191_0" hidden="1">"#"</definedName>
    <definedName name="FDC_191_1" hidden="1">"#"</definedName>
    <definedName name="FDC_191_2" hidden="1">"#"</definedName>
    <definedName name="FDC_192_0" hidden="1">"#"</definedName>
    <definedName name="FDC_192_1" hidden="1">"#"</definedName>
    <definedName name="FDC_192_2" hidden="1">"#"</definedName>
    <definedName name="FDC_193_0" hidden="1">"#"</definedName>
    <definedName name="FDC_193_1" hidden="1">"#"</definedName>
    <definedName name="FDC_193_2" hidden="1">"#"</definedName>
    <definedName name="FDC_194_0" hidden="1">"#"</definedName>
    <definedName name="FDC_194_1" hidden="1">"#"</definedName>
    <definedName name="FDC_194_2" hidden="1">"#"</definedName>
    <definedName name="FDC_195_0" hidden="1">"#"</definedName>
    <definedName name="FDC_195_1" hidden="1">"#"</definedName>
    <definedName name="FDC_195_2" hidden="1">"#"</definedName>
    <definedName name="FDC_196_0" hidden="1">"#"</definedName>
    <definedName name="FDC_196_1" hidden="1">"#"</definedName>
    <definedName name="FDC_196_2" hidden="1">"#"</definedName>
    <definedName name="FDC_197_0" hidden="1">"#"</definedName>
    <definedName name="FDC_197_1" hidden="1">"#"</definedName>
    <definedName name="FDC_197_2" hidden="1">"#"</definedName>
    <definedName name="FDC_198_0" hidden="1">"#"</definedName>
    <definedName name="FDC_198_1" hidden="1">"#"</definedName>
    <definedName name="FDC_198_2" hidden="1">"#"</definedName>
    <definedName name="FDC_199_0" hidden="1">"#"</definedName>
    <definedName name="FDC_199_1" hidden="1">"#"</definedName>
    <definedName name="FDC_199_2" hidden="1">"#"</definedName>
    <definedName name="FDC_2_0" hidden="1">"#"</definedName>
    <definedName name="FDC_20_0" hidden="1">"#"</definedName>
    <definedName name="FDC_200_0" hidden="1">"#"</definedName>
    <definedName name="FDC_200_1" hidden="1">"#"</definedName>
    <definedName name="FDC_200_2" hidden="1">"#"</definedName>
    <definedName name="FDC_201_0" hidden="1">"#"</definedName>
    <definedName name="FDC_201_1" hidden="1">"#"</definedName>
    <definedName name="FDC_201_2" hidden="1">"#"</definedName>
    <definedName name="FDC_202_0" hidden="1">"#"</definedName>
    <definedName name="FDC_202_1" hidden="1">"#"</definedName>
    <definedName name="FDC_202_2" hidden="1">"#"</definedName>
    <definedName name="FDC_203_0" hidden="1">"#"</definedName>
    <definedName name="FDC_203_1" hidden="1">"#"</definedName>
    <definedName name="FDC_203_2" hidden="1">"#"</definedName>
    <definedName name="FDC_204_0" hidden="1">"#"</definedName>
    <definedName name="FDC_204_1" hidden="1">"#"</definedName>
    <definedName name="FDC_204_2" hidden="1">"#"</definedName>
    <definedName name="FDC_205_0" hidden="1">"#"</definedName>
    <definedName name="FDC_205_1" hidden="1">"#"</definedName>
    <definedName name="FDC_205_2" hidden="1">"#"</definedName>
    <definedName name="FDC_206_0" hidden="1">"#"</definedName>
    <definedName name="FDC_206_1" hidden="1">"#"</definedName>
    <definedName name="FDC_206_2" hidden="1">"#"</definedName>
    <definedName name="FDC_207_0" hidden="1">"#"</definedName>
    <definedName name="FDC_207_1" hidden="1">"#"</definedName>
    <definedName name="FDC_207_2" hidden="1">"#"</definedName>
    <definedName name="FDC_208_0" hidden="1">"#"</definedName>
    <definedName name="FDC_208_1" hidden="1">"#"</definedName>
    <definedName name="FDC_208_2" hidden="1">"#"</definedName>
    <definedName name="FDC_209_0" hidden="1">"#"</definedName>
    <definedName name="FDC_209_1" hidden="1">"#"</definedName>
    <definedName name="FDC_209_2" hidden="1">"#"</definedName>
    <definedName name="FDC_21_0" hidden="1">"#"</definedName>
    <definedName name="FDC_21_1" hidden="1">"#"</definedName>
    <definedName name="FDC_21_2" hidden="1">"#"</definedName>
    <definedName name="FDC_21_3" hidden="1">"#"</definedName>
    <definedName name="FDC_210_0" hidden="1">"#"</definedName>
    <definedName name="FDC_210_1" hidden="1">"#"</definedName>
    <definedName name="FDC_211_0" hidden="1">"#"</definedName>
    <definedName name="FDC_211_1" hidden="1">"#"</definedName>
    <definedName name="FDC_211_2" hidden="1">"#"</definedName>
    <definedName name="FDC_212_0" hidden="1">"#"</definedName>
    <definedName name="FDC_212_1" hidden="1">"#"</definedName>
    <definedName name="FDC_212_2" hidden="1">"#"</definedName>
    <definedName name="FDC_213_0" hidden="1">"#"</definedName>
    <definedName name="FDC_213_1" hidden="1">"#"</definedName>
    <definedName name="FDC_213_2" hidden="1">"#"</definedName>
    <definedName name="FDC_214_0" hidden="1">"#"</definedName>
    <definedName name="FDC_214_1" hidden="1">"#"</definedName>
    <definedName name="FDC_214_2" hidden="1">"#"</definedName>
    <definedName name="FDC_215_0" hidden="1">"#"</definedName>
    <definedName name="FDC_216_0" hidden="1">"#"</definedName>
    <definedName name="FDC_217_0" hidden="1">"#"</definedName>
    <definedName name="FDC_218_0" hidden="1">"#"</definedName>
    <definedName name="FDC_218_1" hidden="1">"#"</definedName>
    <definedName name="FDC_218_2" hidden="1">"#"</definedName>
    <definedName name="FDC_219_0" hidden="1">"#"</definedName>
    <definedName name="FDC_219_1" hidden="1">"#"</definedName>
    <definedName name="FDC_219_2" hidden="1">"#"</definedName>
    <definedName name="FDC_22_0" hidden="1">"#"</definedName>
    <definedName name="FDC_220_0" hidden="1">"#"</definedName>
    <definedName name="FDC_221_0" hidden="1">"#"</definedName>
    <definedName name="FDC_222_0" hidden="1">"#"</definedName>
    <definedName name="FDC_223_0" hidden="1">"#"</definedName>
    <definedName name="FDC_223_1" hidden="1">"#"</definedName>
    <definedName name="FDC_223_2" hidden="1">"#"</definedName>
    <definedName name="FDC_224_0" hidden="1">"#"</definedName>
    <definedName name="FDC_224_1" hidden="1">"#"</definedName>
    <definedName name="FDC_224_2" hidden="1">"#"</definedName>
    <definedName name="FDC_225_0" hidden="1">"#"</definedName>
    <definedName name="FDC_226_0" hidden="1">"#"</definedName>
    <definedName name="FDC_227_0" hidden="1">"#"</definedName>
    <definedName name="FDC_228_0" hidden="1">"#"</definedName>
    <definedName name="FDC_228_1" hidden="1">"#"</definedName>
    <definedName name="FDC_228_2" hidden="1">"#"</definedName>
    <definedName name="FDC_229_0" hidden="1">"#"</definedName>
    <definedName name="FDC_229_1" hidden="1">"#"</definedName>
    <definedName name="FDC_229_2" hidden="1">"#"</definedName>
    <definedName name="FDC_23_0" hidden="1">"#"</definedName>
    <definedName name="FDC_230_0" hidden="1">"#"</definedName>
    <definedName name="FDC_231_0" hidden="1">"#"</definedName>
    <definedName name="FDC_232_0" hidden="1">"#"</definedName>
    <definedName name="FDC_233_0" hidden="1">"#"</definedName>
    <definedName name="FDC_233_1" hidden="1">"#"</definedName>
    <definedName name="FDC_233_2" hidden="1">"#"</definedName>
    <definedName name="FDC_234_0" hidden="1">"#"</definedName>
    <definedName name="FDC_234_1" hidden="1">"#"</definedName>
    <definedName name="FDC_234_2" hidden="1">"#"</definedName>
    <definedName name="FDC_235_0" hidden="1">"#"</definedName>
    <definedName name="FDC_236_0" hidden="1">"#"</definedName>
    <definedName name="FDC_237_0" hidden="1">"#"</definedName>
    <definedName name="FDC_238_0" hidden="1">"#"</definedName>
    <definedName name="FDC_238_1" hidden="1">"#"</definedName>
    <definedName name="FDC_238_10" hidden="1">"#"</definedName>
    <definedName name="FDC_238_11" hidden="1">"#"</definedName>
    <definedName name="FDC_238_12" hidden="1">"#"</definedName>
    <definedName name="FDC_238_13" hidden="1">"#"</definedName>
    <definedName name="FDC_238_14" hidden="1">"#"</definedName>
    <definedName name="FDC_238_2" hidden="1">"#"</definedName>
    <definedName name="FDC_238_3" hidden="1">"#"</definedName>
    <definedName name="FDC_238_4" hidden="1">"#"</definedName>
    <definedName name="FDC_238_5" hidden="1">"#"</definedName>
    <definedName name="FDC_238_6" hidden="1">"#"</definedName>
    <definedName name="FDC_238_7" hidden="1">"#"</definedName>
    <definedName name="FDC_238_8" hidden="1">"#"</definedName>
    <definedName name="FDC_238_9" hidden="1">"#"</definedName>
    <definedName name="FDC_239_0" hidden="1">"#"</definedName>
    <definedName name="FDC_239_1" hidden="1">"#"</definedName>
    <definedName name="FDC_239_10" hidden="1">"#"</definedName>
    <definedName name="FDC_239_11" hidden="1">"#"</definedName>
    <definedName name="FDC_239_12" hidden="1">"#"</definedName>
    <definedName name="FDC_239_13" hidden="1">"#"</definedName>
    <definedName name="FDC_239_14" hidden="1">"#"</definedName>
    <definedName name="FDC_239_2" hidden="1">"#"</definedName>
    <definedName name="FDC_239_3" hidden="1">"#"</definedName>
    <definedName name="FDC_239_4" hidden="1">"#"</definedName>
    <definedName name="FDC_239_5" hidden="1">"#"</definedName>
    <definedName name="FDC_239_6" hidden="1">"#"</definedName>
    <definedName name="FDC_239_7" hidden="1">"#"</definedName>
    <definedName name="FDC_239_8" hidden="1">"#"</definedName>
    <definedName name="FDC_239_9" hidden="1">"#"</definedName>
    <definedName name="FDC_24_0" hidden="1">"#"</definedName>
    <definedName name="FDC_240_0" hidden="1">"#"</definedName>
    <definedName name="FDC_241_0" hidden="1">"#"</definedName>
    <definedName name="FDC_242_0" hidden="1">"#"</definedName>
    <definedName name="FDC_243_0" hidden="1">"#"</definedName>
    <definedName name="FDC_243_1" hidden="1">"#"</definedName>
    <definedName name="FDC_243_10" hidden="1">"#"</definedName>
    <definedName name="FDC_243_11" hidden="1">"#"</definedName>
    <definedName name="FDC_243_12" hidden="1">"#"</definedName>
    <definedName name="FDC_243_13" hidden="1">"#"</definedName>
    <definedName name="FDC_243_14" hidden="1">"#"</definedName>
    <definedName name="FDC_243_2" hidden="1">"#"</definedName>
    <definedName name="FDC_243_3" hidden="1">"#"</definedName>
    <definedName name="FDC_243_4" hidden="1">"#"</definedName>
    <definedName name="FDC_243_5" hidden="1">"#"</definedName>
    <definedName name="FDC_243_6" hidden="1">"#"</definedName>
    <definedName name="FDC_243_7" hidden="1">"#"</definedName>
    <definedName name="FDC_243_8" hidden="1">"#"</definedName>
    <definedName name="FDC_243_9" hidden="1">"#"</definedName>
    <definedName name="FDC_244_0" hidden="1">"#"</definedName>
    <definedName name="FDC_244_1" hidden="1">"#"</definedName>
    <definedName name="FDC_244_2" hidden="1">"#"</definedName>
    <definedName name="FDC_245_0" hidden="1">"#"</definedName>
    <definedName name="FDC_246_0" hidden="1">"#"</definedName>
    <definedName name="FDC_247_0" hidden="1">"#"</definedName>
    <definedName name="FDC_248_0" hidden="1">"#"</definedName>
    <definedName name="FDC_248_1" hidden="1">"#"</definedName>
    <definedName name="FDC_248_2" hidden="1">"#"</definedName>
    <definedName name="FDC_249_0" hidden="1">"#"</definedName>
    <definedName name="FDC_249_1" hidden="1">"#"</definedName>
    <definedName name="FDC_249_10" hidden="1">"#"</definedName>
    <definedName name="FDC_249_11" hidden="1">"#"</definedName>
    <definedName name="FDC_249_12" hidden="1">"#"</definedName>
    <definedName name="FDC_249_13" hidden="1">"#"</definedName>
    <definedName name="FDC_249_14" hidden="1">"#"</definedName>
    <definedName name="FDC_249_2" hidden="1">"#"</definedName>
    <definedName name="FDC_249_3" hidden="1">"#"</definedName>
    <definedName name="FDC_249_4" hidden="1">"#"</definedName>
    <definedName name="FDC_249_5" hidden="1">"#"</definedName>
    <definedName name="FDC_249_6" hidden="1">"#"</definedName>
    <definedName name="FDC_249_7" hidden="1">"#"</definedName>
    <definedName name="FDC_249_8" hidden="1">"#"</definedName>
    <definedName name="FDC_249_9" hidden="1">"#"</definedName>
    <definedName name="FDC_25_0" hidden="1">"#"</definedName>
    <definedName name="FDC_25_1" hidden="1">"#"</definedName>
    <definedName name="FDC_25_2" hidden="1">"#"</definedName>
    <definedName name="FDC_25_3" hidden="1">"#"</definedName>
    <definedName name="FDC_250_0" hidden="1">"#"</definedName>
    <definedName name="FDC_251_0" hidden="1">"#"</definedName>
    <definedName name="FDC_252_0" hidden="1">"#"</definedName>
    <definedName name="FDC_253_0" hidden="1">"#"</definedName>
    <definedName name="FDC_253_1" hidden="1">"#"</definedName>
    <definedName name="FDC_253_2" hidden="1">"#"</definedName>
    <definedName name="FDC_254_0" hidden="1">"#"</definedName>
    <definedName name="FDC_254_1" hidden="1">"#"</definedName>
    <definedName name="FDC_254_2" hidden="1">"#"</definedName>
    <definedName name="FDC_255_0" hidden="1">"#"</definedName>
    <definedName name="FDC_255_1" hidden="1">"#"</definedName>
    <definedName name="FDC_255_2" hidden="1">"#"</definedName>
    <definedName name="FDC_256_0" hidden="1">"#"</definedName>
    <definedName name="FDC_256_1" hidden="1">"#"</definedName>
    <definedName name="FDC_256_2" hidden="1">"#"</definedName>
    <definedName name="FDC_257_0" hidden="1">"#"</definedName>
    <definedName name="FDC_257_1" hidden="1">"#"</definedName>
    <definedName name="FDC_257_2" hidden="1">"#"</definedName>
    <definedName name="FDC_258_0" hidden="1">"#"</definedName>
    <definedName name="FDC_258_1" hidden="1">"#"</definedName>
    <definedName name="FDC_258_2" hidden="1">"#"</definedName>
    <definedName name="FDC_259_0" hidden="1">"#"</definedName>
    <definedName name="FDC_259_1" hidden="1">"#"</definedName>
    <definedName name="FDC_259_2" hidden="1">"#"</definedName>
    <definedName name="FDC_26_0" hidden="1">"#"</definedName>
    <definedName name="FDC_26_1" hidden="1">"#"</definedName>
    <definedName name="FDC_26_2" hidden="1">"#"</definedName>
    <definedName name="FDC_26_3" hidden="1">"#"</definedName>
    <definedName name="FDC_260_0" hidden="1">"#"</definedName>
    <definedName name="FDC_260_1" hidden="1">"#"</definedName>
    <definedName name="FDC_260_2" hidden="1">"#"</definedName>
    <definedName name="FDC_261_0" hidden="1">"#"</definedName>
    <definedName name="FDC_261_1" hidden="1">"#"</definedName>
    <definedName name="FDC_261_2" hidden="1">"#"</definedName>
    <definedName name="FDC_262_0" hidden="1">"#"</definedName>
    <definedName name="FDC_262_1" hidden="1">"#"</definedName>
    <definedName name="FDC_262_2" hidden="1">"#"</definedName>
    <definedName name="FDC_263_0" hidden="1">"#"</definedName>
    <definedName name="FDC_263_1" hidden="1">"#"</definedName>
    <definedName name="FDC_263_2" hidden="1">"#"</definedName>
    <definedName name="FDC_264_0" hidden="1">"#"</definedName>
    <definedName name="FDC_264_1" hidden="1">"#"</definedName>
    <definedName name="FDC_264_2" hidden="1">"#"</definedName>
    <definedName name="FDC_265_0" hidden="1">"#"</definedName>
    <definedName name="FDC_265_1" hidden="1">"#"</definedName>
    <definedName name="FDC_265_2" hidden="1">"#"</definedName>
    <definedName name="FDC_266_0" hidden="1">"#"</definedName>
    <definedName name="FDC_266_1" hidden="1">"#"</definedName>
    <definedName name="FDC_266_2" hidden="1">"#"</definedName>
    <definedName name="FDC_267_0" hidden="1">"#"</definedName>
    <definedName name="FDC_267_1" hidden="1">"#"</definedName>
    <definedName name="FDC_267_2" hidden="1">"#"</definedName>
    <definedName name="FDC_268_0" hidden="1">"#"</definedName>
    <definedName name="FDC_268_1" hidden="1">"#"</definedName>
    <definedName name="FDC_268_2" hidden="1">"#"</definedName>
    <definedName name="FDC_269_0" hidden="1">"#"</definedName>
    <definedName name="FDC_269_1" hidden="1">"#"</definedName>
    <definedName name="FDC_269_2" hidden="1">"#"</definedName>
    <definedName name="FDC_27_0" hidden="1">"#"</definedName>
    <definedName name="FDC_270_0" hidden="1">"#"</definedName>
    <definedName name="FDC_270_1" hidden="1">"#"</definedName>
    <definedName name="FDC_270_2" hidden="1">"#"</definedName>
    <definedName name="FDC_271_0" hidden="1">"#"</definedName>
    <definedName name="FDC_271_1" hidden="1">"#"</definedName>
    <definedName name="FDC_271_2" hidden="1">"#"</definedName>
    <definedName name="FDC_272_0" hidden="1">"#"</definedName>
    <definedName name="FDC_272_1" hidden="1">"#"</definedName>
    <definedName name="FDC_272_2" hidden="1">"#"</definedName>
    <definedName name="FDC_273_0" hidden="1">"#"</definedName>
    <definedName name="FDC_273_1" hidden="1">"#"</definedName>
    <definedName name="FDC_273_10" hidden="1">"#"</definedName>
    <definedName name="FDC_273_11" hidden="1">"#"</definedName>
    <definedName name="FDC_273_12" hidden="1">"#"</definedName>
    <definedName name="FDC_273_13" hidden="1">"#"</definedName>
    <definedName name="FDC_273_14" hidden="1">"#"</definedName>
    <definedName name="FDC_273_2" hidden="1">"#"</definedName>
    <definedName name="FDC_273_3" hidden="1">"#"</definedName>
    <definedName name="FDC_273_4" hidden="1">"#"</definedName>
    <definedName name="FDC_273_5" hidden="1">"#"</definedName>
    <definedName name="FDC_273_6" hidden="1">"#"</definedName>
    <definedName name="FDC_273_7" hidden="1">"#"</definedName>
    <definedName name="FDC_273_8" hidden="1">"#"</definedName>
    <definedName name="FDC_273_9" hidden="1">"#"</definedName>
    <definedName name="FDC_274_0" hidden="1">"#"</definedName>
    <definedName name="FDC_274_1" hidden="1">"#"</definedName>
    <definedName name="FDC_274_2" hidden="1">"#"</definedName>
    <definedName name="FDC_275_0" hidden="1">"#"</definedName>
    <definedName name="FDC_275_1" hidden="1">"#"</definedName>
    <definedName name="FDC_275_2" hidden="1">"#"</definedName>
    <definedName name="FDC_276_0" hidden="1">"#"</definedName>
    <definedName name="FDC_277_0" hidden="1">"#"</definedName>
    <definedName name="FDC_278_0" hidden="1">"#"</definedName>
    <definedName name="FDC_279_0" hidden="1">"#"</definedName>
    <definedName name="FDC_279_1" hidden="1">"#"</definedName>
    <definedName name="FDC_279_2" hidden="1">"#"</definedName>
    <definedName name="FDC_28_0" hidden="1">"#"</definedName>
    <definedName name="FDC_28_1" hidden="1">"#"</definedName>
    <definedName name="FDC_28_2" hidden="1">"#"</definedName>
    <definedName name="FDC_28_3" hidden="1">"#"</definedName>
    <definedName name="FDC_280_0" hidden="1">"#"</definedName>
    <definedName name="FDC_280_1" hidden="1">"#"</definedName>
    <definedName name="FDC_280_2" hidden="1">"#"</definedName>
    <definedName name="FDC_281_0" hidden="1">"#"</definedName>
    <definedName name="FDC_281_1" hidden="1">"#"</definedName>
    <definedName name="FDC_281_2" hidden="1">"#"</definedName>
    <definedName name="FDC_282_0" hidden="1">"#"</definedName>
    <definedName name="FDC_282_1" hidden="1">"#"</definedName>
    <definedName name="FDC_282_2" hidden="1">"#"</definedName>
    <definedName name="FDC_283_0" hidden="1">"#"</definedName>
    <definedName name="FDC_283_1" hidden="1">"#"</definedName>
    <definedName name="FDC_283_2" hidden="1">"#"</definedName>
    <definedName name="FDC_284_0" hidden="1">"#"</definedName>
    <definedName name="FDC_284_1" hidden="1">"#"</definedName>
    <definedName name="FDC_284_10" hidden="1">"#"</definedName>
    <definedName name="FDC_284_11" hidden="1">"#"</definedName>
    <definedName name="FDC_284_12" hidden="1">"#"</definedName>
    <definedName name="FDC_284_13" hidden="1">"#"</definedName>
    <definedName name="FDC_284_14" hidden="1">"#"</definedName>
    <definedName name="FDC_284_15" hidden="1">"#"</definedName>
    <definedName name="FDC_284_16" hidden="1">"#"</definedName>
    <definedName name="FDC_284_17" hidden="1">"#"</definedName>
    <definedName name="FDC_284_18" hidden="1">"#"</definedName>
    <definedName name="FDC_284_19" hidden="1">"#"</definedName>
    <definedName name="FDC_284_2" hidden="1">"#"</definedName>
    <definedName name="FDC_284_20" hidden="1">"#"</definedName>
    <definedName name="FDC_284_21" hidden="1">"#"</definedName>
    <definedName name="FDC_284_22" hidden="1">"#"</definedName>
    <definedName name="FDC_284_23" hidden="1">"#"</definedName>
    <definedName name="FDC_284_24" hidden="1">"#"</definedName>
    <definedName name="FDC_284_25" hidden="1">"#"</definedName>
    <definedName name="FDC_284_26" hidden="1">"#"</definedName>
    <definedName name="FDC_284_3" hidden="1">"#"</definedName>
    <definedName name="FDC_284_4" hidden="1">"#"</definedName>
    <definedName name="FDC_284_5" hidden="1">"#"</definedName>
    <definedName name="FDC_284_6" hidden="1">"#"</definedName>
    <definedName name="FDC_284_7" hidden="1">"#"</definedName>
    <definedName name="FDC_284_8" hidden="1">"#"</definedName>
    <definedName name="FDC_284_9" hidden="1">"#"</definedName>
    <definedName name="FDC_285_0" hidden="1">"#"</definedName>
    <definedName name="FDC_285_1" hidden="1">"#"</definedName>
    <definedName name="FDC_285_10" hidden="1">"#"</definedName>
    <definedName name="FDC_285_11" hidden="1">"#"</definedName>
    <definedName name="FDC_285_12" hidden="1">"#"</definedName>
    <definedName name="FDC_285_13" hidden="1">"#"</definedName>
    <definedName name="FDC_285_14" hidden="1">"#"</definedName>
    <definedName name="FDC_285_15" hidden="1">"#"</definedName>
    <definedName name="FDC_285_16" hidden="1">"#"</definedName>
    <definedName name="FDC_285_17" hidden="1">"#"</definedName>
    <definedName name="FDC_285_18" hidden="1">"#"</definedName>
    <definedName name="FDC_285_19" hidden="1">"#"</definedName>
    <definedName name="FDC_285_2" hidden="1">"#"</definedName>
    <definedName name="FDC_285_20" hidden="1">"#"</definedName>
    <definedName name="FDC_285_21" hidden="1">"#"</definedName>
    <definedName name="FDC_285_22" hidden="1">"#"</definedName>
    <definedName name="FDC_285_23" hidden="1">"#"</definedName>
    <definedName name="FDC_285_24" hidden="1">"#"</definedName>
    <definedName name="FDC_285_25" hidden="1">"#"</definedName>
    <definedName name="FDC_285_26" hidden="1">"#"</definedName>
    <definedName name="FDC_285_3" hidden="1">"#"</definedName>
    <definedName name="FDC_285_4" hidden="1">"#"</definedName>
    <definedName name="FDC_285_5" hidden="1">"#"</definedName>
    <definedName name="FDC_285_6" hidden="1">"#"</definedName>
    <definedName name="FDC_285_7" hidden="1">"#"</definedName>
    <definedName name="FDC_285_8" hidden="1">"#"</definedName>
    <definedName name="FDC_285_9" hidden="1">"#"</definedName>
    <definedName name="FDC_286_0" hidden="1">"#"</definedName>
    <definedName name="FDC_286_1" hidden="1">"#"</definedName>
    <definedName name="FDC_286_10" hidden="1">"#"</definedName>
    <definedName name="FDC_286_11" hidden="1">"#"</definedName>
    <definedName name="FDC_286_12" hidden="1">"#"</definedName>
    <definedName name="FDC_286_13" hidden="1">"#"</definedName>
    <definedName name="FDC_286_14" hidden="1">"#"</definedName>
    <definedName name="FDC_286_15" hidden="1">"#"</definedName>
    <definedName name="FDC_286_16" hidden="1">"#"</definedName>
    <definedName name="FDC_286_17" hidden="1">"#"</definedName>
    <definedName name="FDC_286_18" hidden="1">"#"</definedName>
    <definedName name="FDC_286_19" hidden="1">"#"</definedName>
    <definedName name="FDC_286_2" hidden="1">"#"</definedName>
    <definedName name="FDC_286_20" hidden="1">"#"</definedName>
    <definedName name="FDC_286_21" hidden="1">"#"</definedName>
    <definedName name="FDC_286_22" hidden="1">"#"</definedName>
    <definedName name="FDC_286_23" hidden="1">"#"</definedName>
    <definedName name="FDC_286_24" hidden="1">"#"</definedName>
    <definedName name="FDC_286_25" hidden="1">"#"</definedName>
    <definedName name="FDC_286_3" hidden="1">"#"</definedName>
    <definedName name="FDC_286_4" hidden="1">"#"</definedName>
    <definedName name="FDC_286_5" hidden="1">"#"</definedName>
    <definedName name="FDC_286_6" hidden="1">"#"</definedName>
    <definedName name="FDC_286_7" hidden="1">"#"</definedName>
    <definedName name="FDC_286_8" hidden="1">"#"</definedName>
    <definedName name="FDC_286_9" hidden="1">"#"</definedName>
    <definedName name="FDC_287_0" hidden="1">"#"</definedName>
    <definedName name="FDC_287_1" hidden="1">"#"</definedName>
    <definedName name="FDC_287_10" hidden="1">"#"</definedName>
    <definedName name="FDC_287_11" hidden="1">"#"</definedName>
    <definedName name="FDC_287_12" hidden="1">"#"</definedName>
    <definedName name="FDC_287_13" hidden="1">"#"</definedName>
    <definedName name="FDC_287_14" hidden="1">"#"</definedName>
    <definedName name="FDC_287_15" hidden="1">"#"</definedName>
    <definedName name="FDC_287_16" hidden="1">"#"</definedName>
    <definedName name="FDC_287_17" hidden="1">"#"</definedName>
    <definedName name="FDC_287_18" hidden="1">"#"</definedName>
    <definedName name="FDC_287_19" hidden="1">"#"</definedName>
    <definedName name="FDC_287_2" hidden="1">"#"</definedName>
    <definedName name="FDC_287_20" hidden="1">"#"</definedName>
    <definedName name="FDC_287_21" hidden="1">"#"</definedName>
    <definedName name="FDC_287_22" hidden="1">"#"</definedName>
    <definedName name="FDC_287_23" hidden="1">"#"</definedName>
    <definedName name="FDC_287_24" hidden="1">"#"</definedName>
    <definedName name="FDC_287_3" hidden="1">"#"</definedName>
    <definedName name="FDC_287_4" hidden="1">"#"</definedName>
    <definedName name="FDC_287_5" hidden="1">"#"</definedName>
    <definedName name="FDC_287_6" hidden="1">"#"</definedName>
    <definedName name="FDC_287_7" hidden="1">"#"</definedName>
    <definedName name="FDC_287_8" hidden="1">"#"</definedName>
    <definedName name="FDC_287_9" hidden="1">"#"</definedName>
    <definedName name="FDC_288_0" hidden="1">"#"</definedName>
    <definedName name="FDC_288_1" hidden="1">"#"</definedName>
    <definedName name="FDC_288_2" hidden="1">"#"</definedName>
    <definedName name="FDC_289_0" hidden="1">"#"</definedName>
    <definedName name="FDC_289_1" hidden="1">"#"</definedName>
    <definedName name="FDC_289_10" hidden="1">"#"</definedName>
    <definedName name="FDC_289_11" hidden="1">"#"</definedName>
    <definedName name="FDC_289_12" hidden="1">"#"</definedName>
    <definedName name="FDC_289_13" hidden="1">"#"</definedName>
    <definedName name="FDC_289_14" hidden="1">"#"</definedName>
    <definedName name="FDC_289_15" hidden="1">"#"</definedName>
    <definedName name="FDC_289_16" hidden="1">"#"</definedName>
    <definedName name="FDC_289_17" hidden="1">"#"</definedName>
    <definedName name="FDC_289_18" hidden="1">"#"</definedName>
    <definedName name="FDC_289_19" hidden="1">"#"</definedName>
    <definedName name="FDC_289_2" hidden="1">"#"</definedName>
    <definedName name="FDC_289_20" hidden="1">"#"</definedName>
    <definedName name="FDC_289_21" hidden="1">"#"</definedName>
    <definedName name="FDC_289_22" hidden="1">"#"</definedName>
    <definedName name="FDC_289_23" hidden="1">"#"</definedName>
    <definedName name="FDC_289_24" hidden="1">"#"</definedName>
    <definedName name="FDC_289_25" hidden="1">"#"</definedName>
    <definedName name="FDC_289_26" hidden="1">"#"</definedName>
    <definedName name="FDC_289_3" hidden="1">"#"</definedName>
    <definedName name="FDC_289_4" hidden="1">"#"</definedName>
    <definedName name="FDC_289_5" hidden="1">"#"</definedName>
    <definedName name="FDC_289_6" hidden="1">"#"</definedName>
    <definedName name="FDC_289_7" hidden="1">"#"</definedName>
    <definedName name="FDC_289_8" hidden="1">"#"</definedName>
    <definedName name="FDC_289_9" hidden="1">"#"</definedName>
    <definedName name="FDC_29_0" hidden="1">"#"</definedName>
    <definedName name="FDC_29_1" hidden="1">"#"</definedName>
    <definedName name="FDC_29_2" hidden="1">"#"</definedName>
    <definedName name="FDC_29_3" hidden="1">"#"</definedName>
    <definedName name="FDC_290_0" hidden="1">"#"</definedName>
    <definedName name="FDC_290_1" hidden="1">"#"</definedName>
    <definedName name="FDC_290_10" hidden="1">"#"</definedName>
    <definedName name="FDC_290_11" hidden="1">"#"</definedName>
    <definedName name="FDC_290_12" hidden="1">"#"</definedName>
    <definedName name="FDC_290_13" hidden="1">"#"</definedName>
    <definedName name="FDC_290_14" hidden="1">"#"</definedName>
    <definedName name="FDC_290_15" hidden="1">"#"</definedName>
    <definedName name="FDC_290_16" hidden="1">"#"</definedName>
    <definedName name="FDC_290_17" hidden="1">"#"</definedName>
    <definedName name="FDC_290_18" hidden="1">"#"</definedName>
    <definedName name="FDC_290_19" hidden="1">"#"</definedName>
    <definedName name="FDC_290_2" hidden="1">"#"</definedName>
    <definedName name="FDC_290_20" hidden="1">"#"</definedName>
    <definedName name="FDC_290_21" hidden="1">"#"</definedName>
    <definedName name="FDC_290_22" hidden="1">"#"</definedName>
    <definedName name="FDC_290_23" hidden="1">"#"</definedName>
    <definedName name="FDC_290_24" hidden="1">"#"</definedName>
    <definedName name="FDC_290_25" hidden="1">"#"</definedName>
    <definedName name="FDC_290_3" hidden="1">"#"</definedName>
    <definedName name="FDC_290_4" hidden="1">"#"</definedName>
    <definedName name="FDC_290_5" hidden="1">"#"</definedName>
    <definedName name="FDC_290_6" hidden="1">"#"</definedName>
    <definedName name="FDC_290_7" hidden="1">"#"</definedName>
    <definedName name="FDC_290_8" hidden="1">"#"</definedName>
    <definedName name="FDC_290_9" hidden="1">"#"</definedName>
    <definedName name="FDC_291_0" hidden="1">"#"</definedName>
    <definedName name="FDC_291_1" hidden="1">"#"</definedName>
    <definedName name="FDC_291_10" hidden="1">"#"</definedName>
    <definedName name="FDC_291_11" hidden="1">"#"</definedName>
    <definedName name="FDC_291_12" hidden="1">"#"</definedName>
    <definedName name="FDC_291_13" hidden="1">"#"</definedName>
    <definedName name="FDC_291_14" hidden="1">"#"</definedName>
    <definedName name="FDC_291_15" hidden="1">"#"</definedName>
    <definedName name="FDC_291_16" hidden="1">"#"</definedName>
    <definedName name="FDC_291_17" hidden="1">"#"</definedName>
    <definedName name="FDC_291_18" hidden="1">"#"</definedName>
    <definedName name="FDC_291_19" hidden="1">"#"</definedName>
    <definedName name="FDC_291_2" hidden="1">"#"</definedName>
    <definedName name="FDC_291_20" hidden="1">"#"</definedName>
    <definedName name="FDC_291_21" hidden="1">"#"</definedName>
    <definedName name="FDC_291_22" hidden="1">"#"</definedName>
    <definedName name="FDC_291_23" hidden="1">"#"</definedName>
    <definedName name="FDC_291_24" hidden="1">"#"</definedName>
    <definedName name="FDC_291_3" hidden="1">"#"</definedName>
    <definedName name="FDC_291_4" hidden="1">"#"</definedName>
    <definedName name="FDC_291_5" hidden="1">"#"</definedName>
    <definedName name="FDC_291_6" hidden="1">"#"</definedName>
    <definedName name="FDC_291_7" hidden="1">"#"</definedName>
    <definedName name="FDC_291_8" hidden="1">"#"</definedName>
    <definedName name="FDC_291_9" hidden="1">"#"</definedName>
    <definedName name="FDC_292_0" hidden="1">"#"</definedName>
    <definedName name="FDC_292_1" hidden="1">"#"</definedName>
    <definedName name="FDC_292_2" hidden="1">"#"</definedName>
    <definedName name="FDC_293_0" hidden="1">"#"</definedName>
    <definedName name="FDC_293_1" hidden="1">"#"</definedName>
    <definedName name="FDC_293_2" hidden="1">"#"</definedName>
    <definedName name="FDC_294_0" hidden="1">"#"</definedName>
    <definedName name="FDC_294_1" hidden="1">"#"</definedName>
    <definedName name="FDC_294_2" hidden="1">"#"</definedName>
    <definedName name="FDC_295_0" hidden="1">"#"</definedName>
    <definedName name="FDC_296_0" hidden="1">"#"</definedName>
    <definedName name="FDC_297_0" hidden="1">"#"</definedName>
    <definedName name="FDC_298_0" hidden="1">"#"</definedName>
    <definedName name="FDC_299_0" hidden="1">"#"</definedName>
    <definedName name="FDC_299_1" hidden="1">"#"</definedName>
    <definedName name="FDC_299_10" hidden="1">"#"</definedName>
    <definedName name="FDC_299_11" hidden="1">"#"</definedName>
    <definedName name="FDC_299_12" hidden="1">"#"</definedName>
    <definedName name="FDC_299_13" hidden="1">"#"</definedName>
    <definedName name="FDC_299_14" hidden="1">"#"</definedName>
    <definedName name="FDC_299_15" hidden="1">"#"</definedName>
    <definedName name="FDC_299_16" hidden="1">"#"</definedName>
    <definedName name="FDC_299_17" hidden="1">"#"</definedName>
    <definedName name="FDC_299_18" hidden="1">"#"</definedName>
    <definedName name="FDC_299_19" hidden="1">"#"</definedName>
    <definedName name="FDC_299_2" hidden="1">"#"</definedName>
    <definedName name="FDC_299_20" hidden="1">"#"</definedName>
    <definedName name="FDC_299_21" hidden="1">"#"</definedName>
    <definedName name="FDC_299_22" hidden="1">"#"</definedName>
    <definedName name="FDC_299_23" hidden="1">"#"</definedName>
    <definedName name="FDC_299_24" hidden="1">"#"</definedName>
    <definedName name="FDC_299_25" hidden="1">"#"</definedName>
    <definedName name="FDC_299_26" hidden="1">"#"</definedName>
    <definedName name="FDC_299_3" hidden="1">"#"</definedName>
    <definedName name="FDC_299_4" hidden="1">"#"</definedName>
    <definedName name="FDC_299_5" hidden="1">"#"</definedName>
    <definedName name="FDC_299_6" hidden="1">"#"</definedName>
    <definedName name="FDC_299_7" hidden="1">"#"</definedName>
    <definedName name="FDC_299_8" hidden="1">"#"</definedName>
    <definedName name="FDC_299_9" hidden="1">"#"</definedName>
    <definedName name="FDC_3_0" hidden="1">"#"</definedName>
    <definedName name="FDC_30_0" hidden="1">"#"</definedName>
    <definedName name="FDC_300_0" hidden="1">"#"</definedName>
    <definedName name="FDC_300_1" hidden="1">"#"</definedName>
    <definedName name="FDC_300_10" hidden="1">"#"</definedName>
    <definedName name="FDC_300_11" hidden="1">"#"</definedName>
    <definedName name="FDC_300_12" hidden="1">"#"</definedName>
    <definedName name="FDC_300_13" hidden="1">"#"</definedName>
    <definedName name="FDC_300_14" hidden="1">"#"</definedName>
    <definedName name="FDC_300_15" hidden="1">"#"</definedName>
    <definedName name="FDC_300_16" hidden="1">"#"</definedName>
    <definedName name="FDC_300_17" hidden="1">"#"</definedName>
    <definedName name="FDC_300_18" hidden="1">"#"</definedName>
    <definedName name="FDC_300_19" hidden="1">"#"</definedName>
    <definedName name="FDC_300_2" hidden="1">"#"</definedName>
    <definedName name="FDC_300_20" hidden="1">"#"</definedName>
    <definedName name="FDC_300_21" hidden="1">"#"</definedName>
    <definedName name="FDC_300_22" hidden="1">"#"</definedName>
    <definedName name="FDC_300_23" hidden="1">"#"</definedName>
    <definedName name="FDC_300_24" hidden="1">"#"</definedName>
    <definedName name="FDC_300_25" hidden="1">"#"</definedName>
    <definedName name="FDC_300_26" hidden="1">"#"</definedName>
    <definedName name="FDC_300_3" hidden="1">"#"</definedName>
    <definedName name="FDC_300_4" hidden="1">"#"</definedName>
    <definedName name="FDC_300_5" hidden="1">"#"</definedName>
    <definedName name="FDC_300_6" hidden="1">"#"</definedName>
    <definedName name="FDC_300_7" hidden="1">"#"</definedName>
    <definedName name="FDC_300_8" hidden="1">"#"</definedName>
    <definedName name="FDC_300_9" hidden="1">"#"</definedName>
    <definedName name="FDC_301_0" hidden="1">"#"</definedName>
    <definedName name="FDC_301_1" hidden="1">"#"</definedName>
    <definedName name="FDC_301_10" hidden="1">"#"</definedName>
    <definedName name="FDC_301_11" hidden="1">"#"</definedName>
    <definedName name="FDC_301_12" hidden="1">"#"</definedName>
    <definedName name="FDC_301_13" hidden="1">"#"</definedName>
    <definedName name="FDC_301_14" hidden="1">"#"</definedName>
    <definedName name="FDC_301_15" hidden="1">"#"</definedName>
    <definedName name="FDC_301_16" hidden="1">"#"</definedName>
    <definedName name="FDC_301_17" hidden="1">"#"</definedName>
    <definedName name="FDC_301_18" hidden="1">"#"</definedName>
    <definedName name="FDC_301_19" hidden="1">"#"</definedName>
    <definedName name="FDC_301_2" hidden="1">"#"</definedName>
    <definedName name="FDC_301_20" hidden="1">"#"</definedName>
    <definedName name="FDC_301_21" hidden="1">"#"</definedName>
    <definedName name="FDC_301_22" hidden="1">"#"</definedName>
    <definedName name="FDC_301_23" hidden="1">"#"</definedName>
    <definedName name="FDC_301_24" hidden="1">"#"</definedName>
    <definedName name="FDC_301_25" hidden="1">"#"</definedName>
    <definedName name="FDC_301_3" hidden="1">"#"</definedName>
    <definedName name="FDC_301_4" hidden="1">"#"</definedName>
    <definedName name="FDC_301_5" hidden="1">"#"</definedName>
    <definedName name="FDC_301_6" hidden="1">"#"</definedName>
    <definedName name="FDC_301_7" hidden="1">"#"</definedName>
    <definedName name="FDC_301_8" hidden="1">"#"</definedName>
    <definedName name="FDC_301_9" hidden="1">"#"</definedName>
    <definedName name="FDC_302_0" hidden="1">"#"</definedName>
    <definedName name="FDC_302_1" hidden="1">"#"</definedName>
    <definedName name="FDC_302_10" hidden="1">"#"</definedName>
    <definedName name="FDC_302_11" hidden="1">"#"</definedName>
    <definedName name="FDC_302_12" hidden="1">"#"</definedName>
    <definedName name="FDC_302_13" hidden="1">"#"</definedName>
    <definedName name="FDC_302_14" hidden="1">"#"</definedName>
    <definedName name="FDC_302_15" hidden="1">"#"</definedName>
    <definedName name="FDC_302_16" hidden="1">"#"</definedName>
    <definedName name="FDC_302_17" hidden="1">"#"</definedName>
    <definedName name="FDC_302_18" hidden="1">"#"</definedName>
    <definedName name="FDC_302_19" hidden="1">"#"</definedName>
    <definedName name="FDC_302_2" hidden="1">"#"</definedName>
    <definedName name="FDC_302_20" hidden="1">"#"</definedName>
    <definedName name="FDC_302_21" hidden="1">"#"</definedName>
    <definedName name="FDC_302_22" hidden="1">"#"</definedName>
    <definedName name="FDC_302_23" hidden="1">"#"</definedName>
    <definedName name="FDC_302_24" hidden="1">"#"</definedName>
    <definedName name="FDC_302_3" hidden="1">"#"</definedName>
    <definedName name="FDC_302_4" hidden="1">"#"</definedName>
    <definedName name="FDC_302_5" hidden="1">"#"</definedName>
    <definedName name="FDC_302_6" hidden="1">"#"</definedName>
    <definedName name="FDC_302_7" hidden="1">"#"</definedName>
    <definedName name="FDC_302_8" hidden="1">"#"</definedName>
    <definedName name="FDC_302_9" hidden="1">"#"</definedName>
    <definedName name="FDC_303_0" hidden="1">"#"</definedName>
    <definedName name="FDC_303_1" hidden="1">"#"</definedName>
    <definedName name="FDC_303_2" hidden="1">"#"</definedName>
    <definedName name="FDC_304_0" hidden="1">"#"</definedName>
    <definedName name="FDC_304_1" hidden="1">"#"</definedName>
    <definedName name="FDC_304_2" hidden="1">"#"</definedName>
    <definedName name="FDC_305_0" hidden="1">"#"</definedName>
    <definedName name="FDC_305_1" hidden="1">"#"</definedName>
    <definedName name="FDC_305_10" hidden="1">"#"</definedName>
    <definedName name="FDC_305_11" hidden="1">"#"</definedName>
    <definedName name="FDC_305_12" hidden="1">"#"</definedName>
    <definedName name="FDC_305_13" hidden="1">"#"</definedName>
    <definedName name="FDC_305_14" hidden="1">"#"</definedName>
    <definedName name="FDC_305_2" hidden="1">"#"</definedName>
    <definedName name="FDC_305_3" hidden="1">"#"</definedName>
    <definedName name="FDC_305_4" hidden="1">"#"</definedName>
    <definedName name="FDC_305_5" hidden="1">"#"</definedName>
    <definedName name="FDC_305_6" hidden="1">"#"</definedName>
    <definedName name="FDC_305_7" hidden="1">"#"</definedName>
    <definedName name="FDC_305_8" hidden="1">"#"</definedName>
    <definedName name="FDC_305_9" hidden="1">"#"</definedName>
    <definedName name="FDC_306_0" hidden="1">"#"</definedName>
    <definedName name="FDC_306_1" hidden="1">"#"</definedName>
    <definedName name="FDC_306_10" hidden="1">"#"</definedName>
    <definedName name="FDC_306_11" hidden="1">"#"</definedName>
    <definedName name="FDC_306_12" hidden="1">"#"</definedName>
    <definedName name="FDC_306_13" hidden="1">"#"</definedName>
    <definedName name="FDC_306_14" hidden="1">"#"</definedName>
    <definedName name="FDC_306_2" hidden="1">"#"</definedName>
    <definedName name="FDC_306_3" hidden="1">"#"</definedName>
    <definedName name="FDC_306_4" hidden="1">"#"</definedName>
    <definedName name="FDC_306_5" hidden="1">"#"</definedName>
    <definedName name="FDC_306_6" hidden="1">"#"</definedName>
    <definedName name="FDC_306_7" hidden="1">"#"</definedName>
    <definedName name="FDC_306_8" hidden="1">"#"</definedName>
    <definedName name="FDC_306_9" hidden="1">"#"</definedName>
    <definedName name="FDC_307_0" hidden="1">"#"</definedName>
    <definedName name="FDC_307_1" hidden="1">"#"</definedName>
    <definedName name="FDC_307_2" hidden="1">"#"</definedName>
    <definedName name="FDC_308_0" hidden="1">"#"</definedName>
    <definedName name="FDC_308_1" hidden="1">"#"</definedName>
    <definedName name="FDC_308_2" hidden="1">"#"</definedName>
    <definedName name="FDC_309_0" hidden="1">"#"</definedName>
    <definedName name="FDC_309_1" hidden="1">"#"</definedName>
    <definedName name="FDC_309_2" hidden="1">"#"</definedName>
    <definedName name="FDC_31_0" hidden="1">"#"</definedName>
    <definedName name="FDC_310_0" hidden="1">"#"</definedName>
    <definedName name="FDC_310_1" hidden="1">"#"</definedName>
    <definedName name="FDC_310_10" hidden="1">"#"</definedName>
    <definedName name="FDC_310_11" hidden="1">"#"</definedName>
    <definedName name="FDC_310_12" hidden="1">"#"</definedName>
    <definedName name="FDC_310_13" hidden="1">"#"</definedName>
    <definedName name="FDC_310_14" hidden="1">"#"</definedName>
    <definedName name="FDC_310_2" hidden="1">"#"</definedName>
    <definedName name="FDC_310_3" hidden="1">"#"</definedName>
    <definedName name="FDC_310_4" hidden="1">"#"</definedName>
    <definedName name="FDC_310_5" hidden="1">"#"</definedName>
    <definedName name="FDC_310_6" hidden="1">"#"</definedName>
    <definedName name="FDC_310_7" hidden="1">"#"</definedName>
    <definedName name="FDC_310_8" hidden="1">"#"</definedName>
    <definedName name="FDC_310_9" hidden="1">"#"</definedName>
    <definedName name="FDC_311_0" hidden="1">"#"</definedName>
    <definedName name="FDC_311_1" hidden="1">"#"</definedName>
    <definedName name="FDC_311_2" hidden="1">"#"</definedName>
    <definedName name="FDC_312_0" hidden="1">"#"</definedName>
    <definedName name="FDC_312_1" hidden="1">"#"</definedName>
    <definedName name="FDC_312_2" hidden="1">"#"</definedName>
    <definedName name="FDC_313_0" hidden="1">"#"</definedName>
    <definedName name="FDC_314_0" hidden="1">"#"</definedName>
    <definedName name="FDC_315_0" hidden="1">"#"</definedName>
    <definedName name="FDC_316_0" hidden="1">"#"</definedName>
    <definedName name="FDC_317_0" hidden="1">"#"</definedName>
    <definedName name="FDC_317_1" hidden="1">"#"</definedName>
    <definedName name="FDC_317_2" hidden="1">"#"</definedName>
    <definedName name="FDC_318_0" hidden="1">"#"</definedName>
    <definedName name="FDC_318_1" hidden="1">"#"</definedName>
    <definedName name="FDC_318_2" hidden="1">"#"</definedName>
    <definedName name="FDC_319_0" hidden="1">"#"</definedName>
    <definedName name="FDC_319_1" hidden="1">"#"</definedName>
    <definedName name="FDC_319_2" hidden="1">"#"</definedName>
    <definedName name="FDC_32_0" hidden="1">"#"</definedName>
    <definedName name="FDC_320_0" hidden="1">"#"</definedName>
    <definedName name="FDC_320_1" hidden="1">"#"</definedName>
    <definedName name="FDC_320_2" hidden="1">"#"</definedName>
    <definedName name="FDC_321_0" hidden="1">"#"</definedName>
    <definedName name="FDC_321_1" hidden="1">"#"</definedName>
    <definedName name="FDC_321_2" hidden="1">"#"</definedName>
    <definedName name="FDC_322_0" hidden="1">"#"</definedName>
    <definedName name="FDC_322_1" hidden="1">"#"</definedName>
    <definedName name="FDC_322_2" hidden="1">"#"</definedName>
    <definedName name="FDC_323_0" hidden="1">"#"</definedName>
    <definedName name="FDC_323_1" hidden="1">"#"</definedName>
    <definedName name="FDC_323_2" hidden="1">"#"</definedName>
    <definedName name="FDC_324_0" hidden="1">"#"</definedName>
    <definedName name="FDC_326_0" hidden="1">"#"</definedName>
    <definedName name="FDC_326_1" hidden="1">"#"</definedName>
    <definedName name="FDC_326_2" hidden="1">"#"</definedName>
    <definedName name="FDC_326_3" hidden="1">"#"</definedName>
    <definedName name="FDC_326_4" hidden="1">"#"</definedName>
    <definedName name="FDC_326_5" hidden="1">"#"</definedName>
    <definedName name="FDC_326_6" hidden="1">"#"</definedName>
    <definedName name="FDC_327_0" hidden="1">"#"</definedName>
    <definedName name="FDC_327_1" hidden="1">"#"</definedName>
    <definedName name="FDC_327_2" hidden="1">"#"</definedName>
    <definedName name="FDC_327_3" hidden="1">"#"</definedName>
    <definedName name="FDC_327_4" hidden="1">"#"</definedName>
    <definedName name="FDC_327_5" hidden="1">"#"</definedName>
    <definedName name="FDC_327_6" hidden="1">"#"</definedName>
    <definedName name="FDC_328_0" hidden="1">"#"</definedName>
    <definedName name="FDC_329_0" hidden="1">"#"</definedName>
    <definedName name="FDC_33_0" hidden="1">"#"</definedName>
    <definedName name="FDC_330_0" hidden="1">"#"</definedName>
    <definedName name="FDC_331_0" hidden="1">"#"</definedName>
    <definedName name="FDC_332_0" hidden="1">"#"</definedName>
    <definedName name="FDC_333_0" hidden="1">"#"</definedName>
    <definedName name="FDC_334_0" hidden="1">"#"</definedName>
    <definedName name="FDC_335_0" hidden="1">"#"</definedName>
    <definedName name="FDC_336_0" hidden="1">"#"</definedName>
    <definedName name="FDC_337_0" hidden="1">"#"</definedName>
    <definedName name="FDC_338_0" hidden="1">"#"</definedName>
    <definedName name="FDC_339_0" hidden="1">"#"</definedName>
    <definedName name="FDC_34_0" hidden="1">"#"</definedName>
    <definedName name="FDC_340_0" hidden="1">"#"</definedName>
    <definedName name="FDC_341_0" hidden="1">"#"</definedName>
    <definedName name="FDC_342_0" hidden="1">"#"</definedName>
    <definedName name="FDC_343_0" hidden="1">"#"</definedName>
    <definedName name="FDC_344_0" hidden="1">"#"</definedName>
    <definedName name="FDC_345_0" hidden="1">"#"</definedName>
    <definedName name="FDC_346_0" hidden="1">"#"</definedName>
    <definedName name="FDC_347_0" hidden="1">"#"</definedName>
    <definedName name="FDC_348_0" hidden="1">"#"</definedName>
    <definedName name="FDC_349_0" hidden="1">"#"</definedName>
    <definedName name="FDC_35_0" hidden="1">"#"</definedName>
    <definedName name="FDC_350_0" hidden="1">"#"</definedName>
    <definedName name="FDC_350_1" hidden="1">"#"</definedName>
    <definedName name="FDC_350_10" hidden="1">"#"</definedName>
    <definedName name="FDC_350_11" hidden="1">"#"</definedName>
    <definedName name="FDC_350_12" hidden="1">"#"</definedName>
    <definedName name="FDC_350_13" hidden="1">"#"</definedName>
    <definedName name="FDC_350_14" hidden="1">"#"</definedName>
    <definedName name="FDC_350_2" hidden="1">"#"</definedName>
    <definedName name="FDC_350_3" hidden="1">"#"</definedName>
    <definedName name="FDC_350_4" hidden="1">"#"</definedName>
    <definedName name="FDC_350_5" hidden="1">"#"</definedName>
    <definedName name="FDC_350_6" hidden="1">"#"</definedName>
    <definedName name="FDC_350_7" hidden="1">"#"</definedName>
    <definedName name="FDC_350_8" hidden="1">"#"</definedName>
    <definedName name="FDC_350_9" hidden="1">"#"</definedName>
    <definedName name="FDC_351_0" hidden="1">"#"</definedName>
    <definedName name="FDC_351_1" hidden="1">"#"</definedName>
    <definedName name="FDC_351_10" hidden="1">"#"</definedName>
    <definedName name="FDC_351_11" hidden="1">"#"</definedName>
    <definedName name="FDC_351_12" hidden="1">"#"</definedName>
    <definedName name="FDC_351_13" hidden="1">"#"</definedName>
    <definedName name="FDC_351_14" hidden="1">"#"</definedName>
    <definedName name="FDC_351_2" hidden="1">"#"</definedName>
    <definedName name="FDC_351_3" hidden="1">"#"</definedName>
    <definedName name="FDC_351_4" hidden="1">"#"</definedName>
    <definedName name="FDC_351_5" hidden="1">"#"</definedName>
    <definedName name="FDC_351_6" hidden="1">"#"</definedName>
    <definedName name="FDC_351_7" hidden="1">"#"</definedName>
    <definedName name="FDC_351_8" hidden="1">"#"</definedName>
    <definedName name="FDC_351_9" hidden="1">"#"</definedName>
    <definedName name="FDC_352_0" hidden="1">"#"</definedName>
    <definedName name="FDC_352_1" hidden="1">"#"</definedName>
    <definedName name="FDC_352_10" hidden="1">"#"</definedName>
    <definedName name="FDC_352_11" hidden="1">"#"</definedName>
    <definedName name="FDC_352_12" hidden="1">"#"</definedName>
    <definedName name="FDC_352_13" hidden="1">"#"</definedName>
    <definedName name="FDC_352_14" hidden="1">"#"</definedName>
    <definedName name="FDC_352_2" hidden="1">"#"</definedName>
    <definedName name="FDC_352_3" hidden="1">"#"</definedName>
    <definedName name="FDC_352_4" hidden="1">"#"</definedName>
    <definedName name="FDC_352_5" hidden="1">"#"</definedName>
    <definedName name="FDC_352_6" hidden="1">"#"</definedName>
    <definedName name="FDC_352_7" hidden="1">"#"</definedName>
    <definedName name="FDC_352_8" hidden="1">"#"</definedName>
    <definedName name="FDC_352_9" hidden="1">"#"</definedName>
    <definedName name="FDC_353_0" hidden="1">"#"</definedName>
    <definedName name="FDC_353_1" hidden="1">"#"</definedName>
    <definedName name="FDC_353_10" hidden="1">"#"</definedName>
    <definedName name="FDC_353_11" hidden="1">"#"</definedName>
    <definedName name="FDC_353_12" hidden="1">"#"</definedName>
    <definedName name="FDC_353_13" hidden="1">"#"</definedName>
    <definedName name="FDC_353_14" hidden="1">"#"</definedName>
    <definedName name="FDC_353_2" hidden="1">"#"</definedName>
    <definedName name="FDC_353_3" hidden="1">"#"</definedName>
    <definedName name="FDC_353_4" hidden="1">"#"</definedName>
    <definedName name="FDC_353_5" hidden="1">"#"</definedName>
    <definedName name="FDC_353_6" hidden="1">"#"</definedName>
    <definedName name="FDC_353_7" hidden="1">"#"</definedName>
    <definedName name="FDC_353_8" hidden="1">"#"</definedName>
    <definedName name="FDC_353_9" hidden="1">"#"</definedName>
    <definedName name="FDC_354_0" hidden="1">"#"</definedName>
    <definedName name="FDC_354_1" hidden="1">"#"</definedName>
    <definedName name="FDC_354_10" hidden="1">"#"</definedName>
    <definedName name="FDC_354_11" hidden="1">"#"</definedName>
    <definedName name="FDC_354_12" hidden="1">"#"</definedName>
    <definedName name="FDC_354_13" hidden="1">"#"</definedName>
    <definedName name="FDC_354_14" hidden="1">"#"</definedName>
    <definedName name="FDC_354_2" hidden="1">"#"</definedName>
    <definedName name="FDC_354_3" hidden="1">"#"</definedName>
    <definedName name="FDC_354_4" hidden="1">"#"</definedName>
    <definedName name="FDC_354_5" hidden="1">"#"</definedName>
    <definedName name="FDC_354_6" hidden="1">"#"</definedName>
    <definedName name="FDC_354_7" hidden="1">"#"</definedName>
    <definedName name="FDC_354_8" hidden="1">"#"</definedName>
    <definedName name="FDC_354_9" hidden="1">"#"</definedName>
    <definedName name="FDC_355_0" hidden="1">"#"</definedName>
    <definedName name="FDC_355_1" hidden="1">"#"</definedName>
    <definedName name="FDC_355_10" hidden="1">"#"</definedName>
    <definedName name="FDC_355_11" hidden="1">"#"</definedName>
    <definedName name="FDC_355_12" hidden="1">"#"</definedName>
    <definedName name="FDC_355_13" hidden="1">"#"</definedName>
    <definedName name="FDC_355_14" hidden="1">"#"</definedName>
    <definedName name="FDC_355_2" hidden="1">"#"</definedName>
    <definedName name="FDC_355_3" hidden="1">"#"</definedName>
    <definedName name="FDC_355_4" hidden="1">"#"</definedName>
    <definedName name="FDC_355_5" hidden="1">"#"</definedName>
    <definedName name="FDC_355_6" hidden="1">"#"</definedName>
    <definedName name="FDC_355_7" hidden="1">"#"</definedName>
    <definedName name="FDC_355_8" hidden="1">"#"</definedName>
    <definedName name="FDC_355_9" hidden="1">"#"</definedName>
    <definedName name="FDC_356_0" hidden="1">"#"</definedName>
    <definedName name="FDC_356_1" hidden="1">"#"</definedName>
    <definedName name="FDC_356_10" hidden="1">"#"</definedName>
    <definedName name="FDC_356_11" hidden="1">"#"</definedName>
    <definedName name="FDC_356_12" hidden="1">"#"</definedName>
    <definedName name="FDC_356_13" hidden="1">"#"</definedName>
    <definedName name="FDC_356_14" hidden="1">"#"</definedName>
    <definedName name="FDC_356_2" hidden="1">"#"</definedName>
    <definedName name="FDC_356_3" hidden="1">"#"</definedName>
    <definedName name="FDC_356_4" hidden="1">"#"</definedName>
    <definedName name="FDC_356_5" hidden="1">"#"</definedName>
    <definedName name="FDC_356_6" hidden="1">"#"</definedName>
    <definedName name="FDC_356_7" hidden="1">"#"</definedName>
    <definedName name="FDC_356_8" hidden="1">"#"</definedName>
    <definedName name="FDC_356_9" hidden="1">"#"</definedName>
    <definedName name="FDC_357_0" hidden="1">"#"</definedName>
    <definedName name="FDC_357_1" hidden="1">"#"</definedName>
    <definedName name="FDC_357_10" hidden="1">"#"</definedName>
    <definedName name="FDC_357_11" hidden="1">"#"</definedName>
    <definedName name="FDC_357_12" hidden="1">"#"</definedName>
    <definedName name="FDC_357_13" hidden="1">"#"</definedName>
    <definedName name="FDC_357_14" hidden="1">"#"</definedName>
    <definedName name="FDC_357_2" hidden="1">"#"</definedName>
    <definedName name="FDC_357_3" hidden="1">"#"</definedName>
    <definedName name="FDC_357_4" hidden="1">"#"</definedName>
    <definedName name="FDC_357_5" hidden="1">"#"</definedName>
    <definedName name="FDC_357_6" hidden="1">"#"</definedName>
    <definedName name="FDC_357_7" hidden="1">"#"</definedName>
    <definedName name="FDC_357_8" hidden="1">"#"</definedName>
    <definedName name="FDC_357_9" hidden="1">"#"</definedName>
    <definedName name="FDC_358_0" hidden="1">"#"</definedName>
    <definedName name="FDC_358_1" hidden="1">"#"</definedName>
    <definedName name="FDC_358_10" hidden="1">"#"</definedName>
    <definedName name="FDC_358_11" hidden="1">"#"</definedName>
    <definedName name="FDC_358_12" hidden="1">"#"</definedName>
    <definedName name="FDC_358_13" hidden="1">"#"</definedName>
    <definedName name="FDC_358_14" hidden="1">"#"</definedName>
    <definedName name="FDC_358_2" hidden="1">"#"</definedName>
    <definedName name="FDC_358_3" hidden="1">"#"</definedName>
    <definedName name="FDC_358_4" hidden="1">"#"</definedName>
    <definedName name="FDC_358_5" hidden="1">"#"</definedName>
    <definedName name="FDC_358_6" hidden="1">"#"</definedName>
    <definedName name="FDC_358_7" hidden="1">"#"</definedName>
    <definedName name="FDC_358_8" hidden="1">"#"</definedName>
    <definedName name="FDC_358_9" hidden="1">"#"</definedName>
    <definedName name="FDC_359_0" hidden="1">"#"</definedName>
    <definedName name="FDC_359_1" hidden="1">"#"</definedName>
    <definedName name="FDC_359_10" hidden="1">"#"</definedName>
    <definedName name="FDC_359_11" hidden="1">"#"</definedName>
    <definedName name="FDC_359_12" hidden="1">"#"</definedName>
    <definedName name="FDC_359_13" hidden="1">"#"</definedName>
    <definedName name="FDC_359_14" hidden="1">"#"</definedName>
    <definedName name="FDC_359_2" hidden="1">"#"</definedName>
    <definedName name="FDC_359_3" hidden="1">"#"</definedName>
    <definedName name="FDC_359_4" hidden="1">"#"</definedName>
    <definedName name="FDC_359_5" hidden="1">"#"</definedName>
    <definedName name="FDC_359_6" hidden="1">"#"</definedName>
    <definedName name="FDC_359_7" hidden="1">"#"</definedName>
    <definedName name="FDC_359_8" hidden="1">"#"</definedName>
    <definedName name="FDC_359_9" hidden="1">"#"</definedName>
    <definedName name="FDC_36_0" hidden="1">"#"</definedName>
    <definedName name="FDC_360_0" hidden="1">"#"</definedName>
    <definedName name="FDC_360_1" hidden="1">"#"</definedName>
    <definedName name="FDC_360_10" hidden="1">"#"</definedName>
    <definedName name="FDC_360_11" hidden="1">"#"</definedName>
    <definedName name="FDC_360_12" hidden="1">"#"</definedName>
    <definedName name="FDC_360_13" hidden="1">"#"</definedName>
    <definedName name="FDC_360_14" hidden="1">"#"</definedName>
    <definedName name="FDC_360_2" hidden="1">"#"</definedName>
    <definedName name="FDC_360_3" hidden="1">"#"</definedName>
    <definedName name="FDC_360_4" hidden="1">"#"</definedName>
    <definedName name="FDC_360_5" hidden="1">"#"</definedName>
    <definedName name="FDC_360_6" hidden="1">"#"</definedName>
    <definedName name="FDC_360_7" hidden="1">"#"</definedName>
    <definedName name="FDC_360_8" hidden="1">"#"</definedName>
    <definedName name="FDC_360_9" hidden="1">"#"</definedName>
    <definedName name="FDC_361_0" hidden="1">"#"</definedName>
    <definedName name="FDC_361_1" hidden="1">"#"</definedName>
    <definedName name="FDC_361_10" hidden="1">"#"</definedName>
    <definedName name="FDC_361_11" hidden="1">"#"</definedName>
    <definedName name="FDC_361_12" hidden="1">"#"</definedName>
    <definedName name="FDC_361_13" hidden="1">"#"</definedName>
    <definedName name="FDC_361_14" hidden="1">"#"</definedName>
    <definedName name="FDC_361_2" hidden="1">"#"</definedName>
    <definedName name="FDC_361_3" hidden="1">"#"</definedName>
    <definedName name="FDC_361_4" hidden="1">"#"</definedName>
    <definedName name="FDC_361_5" hidden="1">"#"</definedName>
    <definedName name="FDC_361_6" hidden="1">"#"</definedName>
    <definedName name="FDC_361_7" hidden="1">"#"</definedName>
    <definedName name="FDC_361_8" hidden="1">"#"</definedName>
    <definedName name="FDC_361_9" hidden="1">"#"</definedName>
    <definedName name="FDC_362_0" hidden="1">"#"</definedName>
    <definedName name="FDC_362_1" hidden="1">"#"</definedName>
    <definedName name="FDC_362_10" hidden="1">"#"</definedName>
    <definedName name="FDC_362_11" hidden="1">"#"</definedName>
    <definedName name="FDC_362_12" hidden="1">"#"</definedName>
    <definedName name="FDC_362_13" hidden="1">"#"</definedName>
    <definedName name="FDC_362_14" hidden="1">"#"</definedName>
    <definedName name="FDC_362_2" hidden="1">"#"</definedName>
    <definedName name="FDC_362_3" hidden="1">"#"</definedName>
    <definedName name="FDC_362_4" hidden="1">"#"</definedName>
    <definedName name="FDC_362_5" hidden="1">"#"</definedName>
    <definedName name="FDC_362_6" hidden="1">"#"</definedName>
    <definedName name="FDC_362_7" hidden="1">"#"</definedName>
    <definedName name="FDC_362_8" hidden="1">"#"</definedName>
    <definedName name="FDC_362_9" hidden="1">"#"</definedName>
    <definedName name="FDC_363_0" hidden="1">"#"</definedName>
    <definedName name="FDC_363_1" hidden="1">"#"</definedName>
    <definedName name="FDC_363_10" hidden="1">"#"</definedName>
    <definedName name="FDC_363_11" hidden="1">"#"</definedName>
    <definedName name="FDC_363_12" hidden="1">"#"</definedName>
    <definedName name="FDC_363_13" hidden="1">"#"</definedName>
    <definedName name="FDC_363_14" hidden="1">"#"</definedName>
    <definedName name="FDC_363_2" hidden="1">"#"</definedName>
    <definedName name="FDC_363_3" hidden="1">"#"</definedName>
    <definedName name="FDC_363_4" hidden="1">"#"</definedName>
    <definedName name="FDC_363_5" hidden="1">"#"</definedName>
    <definedName name="FDC_363_6" hidden="1">"#"</definedName>
    <definedName name="FDC_363_7" hidden="1">"#"</definedName>
    <definedName name="FDC_363_8" hidden="1">"#"</definedName>
    <definedName name="FDC_363_9" hidden="1">"#"</definedName>
    <definedName name="FDC_364_0" hidden="1">"#"</definedName>
    <definedName name="FDC_364_1" hidden="1">"#"</definedName>
    <definedName name="FDC_364_10" hidden="1">"#"</definedName>
    <definedName name="FDC_364_11" hidden="1">"#"</definedName>
    <definedName name="FDC_364_12" hidden="1">"#"</definedName>
    <definedName name="FDC_364_13" hidden="1">"#"</definedName>
    <definedName name="FDC_364_14" hidden="1">"#"</definedName>
    <definedName name="FDC_364_2" hidden="1">"#"</definedName>
    <definedName name="FDC_364_3" hidden="1">"#"</definedName>
    <definedName name="FDC_364_4" hidden="1">"#"</definedName>
    <definedName name="FDC_364_5" hidden="1">"#"</definedName>
    <definedName name="FDC_364_6" hidden="1">"#"</definedName>
    <definedName name="FDC_364_7" hidden="1">"#"</definedName>
    <definedName name="FDC_364_8" hidden="1">"#"</definedName>
    <definedName name="FDC_364_9" hidden="1">"#"</definedName>
    <definedName name="FDC_365_0" hidden="1">"#"</definedName>
    <definedName name="FDC_365_1" hidden="1">"#"</definedName>
    <definedName name="FDC_365_10" hidden="1">"#"</definedName>
    <definedName name="FDC_365_11" hidden="1">"#"</definedName>
    <definedName name="FDC_365_12" hidden="1">"#"</definedName>
    <definedName name="FDC_365_13" hidden="1">"#"</definedName>
    <definedName name="FDC_365_14" hidden="1">"#"</definedName>
    <definedName name="FDC_365_2" hidden="1">"#"</definedName>
    <definedName name="FDC_365_3" hidden="1">"#"</definedName>
    <definedName name="FDC_365_4" hidden="1">"#"</definedName>
    <definedName name="FDC_365_5" hidden="1">"#"</definedName>
    <definedName name="FDC_365_6" hidden="1">"#"</definedName>
    <definedName name="FDC_365_7" hidden="1">"#"</definedName>
    <definedName name="FDC_365_8" hidden="1">"#"</definedName>
    <definedName name="FDC_365_9" hidden="1">"#"</definedName>
    <definedName name="FDC_366_0" hidden="1">"#"</definedName>
    <definedName name="FDC_366_1" hidden="1">"#"</definedName>
    <definedName name="FDC_366_10" hidden="1">"#"</definedName>
    <definedName name="FDC_366_11" hidden="1">"#"</definedName>
    <definedName name="FDC_366_12" hidden="1">"#"</definedName>
    <definedName name="FDC_366_13" hidden="1">"#"</definedName>
    <definedName name="FDC_366_14" hidden="1">"#"</definedName>
    <definedName name="FDC_366_2" hidden="1">"#"</definedName>
    <definedName name="FDC_366_3" hidden="1">"#"</definedName>
    <definedName name="FDC_366_4" hidden="1">"#"</definedName>
    <definedName name="FDC_366_5" hidden="1">"#"</definedName>
    <definedName name="FDC_366_6" hidden="1">"#"</definedName>
    <definedName name="FDC_366_7" hidden="1">"#"</definedName>
    <definedName name="FDC_366_8" hidden="1">"#"</definedName>
    <definedName name="FDC_366_9" hidden="1">"#"</definedName>
    <definedName name="FDC_367_0" hidden="1">"#"</definedName>
    <definedName name="FDC_367_1" hidden="1">"#"</definedName>
    <definedName name="FDC_367_10" hidden="1">"#"</definedName>
    <definedName name="FDC_367_11" hidden="1">"#"</definedName>
    <definedName name="FDC_367_12" hidden="1">"#"</definedName>
    <definedName name="FDC_367_13" hidden="1">"#"</definedName>
    <definedName name="FDC_367_14" hidden="1">"#"</definedName>
    <definedName name="FDC_367_2" hidden="1">"#"</definedName>
    <definedName name="FDC_367_3" hidden="1">"#"</definedName>
    <definedName name="FDC_367_4" hidden="1">"#"</definedName>
    <definedName name="FDC_367_5" hidden="1">"#"</definedName>
    <definedName name="FDC_367_6" hidden="1">"#"</definedName>
    <definedName name="FDC_367_7" hidden="1">"#"</definedName>
    <definedName name="FDC_367_8" hidden="1">"#"</definedName>
    <definedName name="FDC_367_9" hidden="1">"#"</definedName>
    <definedName name="FDC_368_0" hidden="1">"#"</definedName>
    <definedName name="FDC_368_1" hidden="1">"#"</definedName>
    <definedName name="FDC_368_10" hidden="1">"#"</definedName>
    <definedName name="FDC_368_11" hidden="1">"#"</definedName>
    <definedName name="FDC_368_12" hidden="1">"#"</definedName>
    <definedName name="FDC_368_13" hidden="1">"#"</definedName>
    <definedName name="FDC_368_14" hidden="1">"#"</definedName>
    <definedName name="FDC_368_2" hidden="1">"#"</definedName>
    <definedName name="FDC_368_3" hidden="1">"#"</definedName>
    <definedName name="FDC_368_4" hidden="1">"#"</definedName>
    <definedName name="FDC_368_5" hidden="1">"#"</definedName>
    <definedName name="FDC_368_6" hidden="1">"#"</definedName>
    <definedName name="FDC_368_7" hidden="1">"#"</definedName>
    <definedName name="FDC_368_8" hidden="1">"#"</definedName>
    <definedName name="FDC_368_9" hidden="1">"#"</definedName>
    <definedName name="FDC_369_0" hidden="1">"#"</definedName>
    <definedName name="FDC_369_1" hidden="1">"#"</definedName>
    <definedName name="FDC_369_10" hidden="1">"#"</definedName>
    <definedName name="FDC_369_11" hidden="1">"#"</definedName>
    <definedName name="FDC_369_12" hidden="1">"#"</definedName>
    <definedName name="FDC_369_13" hidden="1">"#"</definedName>
    <definedName name="FDC_369_14" hidden="1">"#"</definedName>
    <definedName name="FDC_369_2" hidden="1">"#"</definedName>
    <definedName name="FDC_369_3" hidden="1">"#"</definedName>
    <definedName name="FDC_369_4" hidden="1">"#"</definedName>
    <definedName name="FDC_369_5" hidden="1">"#"</definedName>
    <definedName name="FDC_369_6" hidden="1">"#"</definedName>
    <definedName name="FDC_369_7" hidden="1">"#"</definedName>
    <definedName name="FDC_369_8" hidden="1">"#"</definedName>
    <definedName name="FDC_369_9" hidden="1">"#"</definedName>
    <definedName name="FDC_37_0" hidden="1">"#"</definedName>
    <definedName name="FDC_370_0" hidden="1">"#"</definedName>
    <definedName name="FDC_370_1" hidden="1">"#"</definedName>
    <definedName name="FDC_370_10" hidden="1">"#"</definedName>
    <definedName name="FDC_370_11" hidden="1">"#"</definedName>
    <definedName name="FDC_370_12" hidden="1">"#"</definedName>
    <definedName name="FDC_370_13" hidden="1">"#"</definedName>
    <definedName name="FDC_370_14" hidden="1">"#"</definedName>
    <definedName name="FDC_370_2" hidden="1">"#"</definedName>
    <definedName name="FDC_370_3" hidden="1">"#"</definedName>
    <definedName name="FDC_370_4" hidden="1">"#"</definedName>
    <definedName name="FDC_370_5" hidden="1">"#"</definedName>
    <definedName name="FDC_370_6" hidden="1">"#"</definedName>
    <definedName name="FDC_370_7" hidden="1">"#"</definedName>
    <definedName name="FDC_370_8" hidden="1">"#"</definedName>
    <definedName name="FDC_370_9" hidden="1">"#"</definedName>
    <definedName name="FDC_371_0" hidden="1">"#"</definedName>
    <definedName name="FDC_371_1" hidden="1">"#"</definedName>
    <definedName name="FDC_371_10" hidden="1">"#"</definedName>
    <definedName name="FDC_371_11" hidden="1">"#"</definedName>
    <definedName name="FDC_371_12" hidden="1">"#"</definedName>
    <definedName name="FDC_371_13" hidden="1">"#"</definedName>
    <definedName name="FDC_371_14" hidden="1">"#"</definedName>
    <definedName name="FDC_371_2" hidden="1">"#"</definedName>
    <definedName name="FDC_371_3" hidden="1">"#"</definedName>
    <definedName name="FDC_371_4" hidden="1">"#"</definedName>
    <definedName name="FDC_371_5" hidden="1">"#"</definedName>
    <definedName name="FDC_371_6" hidden="1">"#"</definedName>
    <definedName name="FDC_371_7" hidden="1">"#"</definedName>
    <definedName name="FDC_371_8" hidden="1">"#"</definedName>
    <definedName name="FDC_371_9" hidden="1">"#"</definedName>
    <definedName name="FDC_372_0" hidden="1">"#"</definedName>
    <definedName name="FDC_372_1" hidden="1">"#"</definedName>
    <definedName name="FDC_372_10" hidden="1">"#"</definedName>
    <definedName name="FDC_372_11" hidden="1">"#"</definedName>
    <definedName name="FDC_372_12" hidden="1">"#"</definedName>
    <definedName name="FDC_372_13" hidden="1">"#"</definedName>
    <definedName name="FDC_372_14" hidden="1">"#"</definedName>
    <definedName name="FDC_372_2" hidden="1">"#"</definedName>
    <definedName name="FDC_372_3" hidden="1">"#"</definedName>
    <definedName name="FDC_372_4" hidden="1">"#"</definedName>
    <definedName name="FDC_372_5" hidden="1">"#"</definedName>
    <definedName name="FDC_372_6" hidden="1">"#"</definedName>
    <definedName name="FDC_372_7" hidden="1">"#"</definedName>
    <definedName name="FDC_372_8" hidden="1">"#"</definedName>
    <definedName name="FDC_372_9" hidden="1">"#"</definedName>
    <definedName name="FDC_373_0" hidden="1">"#"</definedName>
    <definedName name="FDC_373_1" hidden="1">"#"</definedName>
    <definedName name="FDC_373_10" hidden="1">"#"</definedName>
    <definedName name="FDC_373_11" hidden="1">"#"</definedName>
    <definedName name="FDC_373_12" hidden="1">"#"</definedName>
    <definedName name="FDC_373_13" hidden="1">"#"</definedName>
    <definedName name="FDC_373_14" hidden="1">"#"</definedName>
    <definedName name="FDC_373_2" hidden="1">"#"</definedName>
    <definedName name="FDC_373_3" hidden="1">"#"</definedName>
    <definedName name="FDC_373_4" hidden="1">"#"</definedName>
    <definedName name="FDC_373_5" hidden="1">"#"</definedName>
    <definedName name="FDC_373_6" hidden="1">"#"</definedName>
    <definedName name="FDC_373_7" hidden="1">"#"</definedName>
    <definedName name="FDC_373_8" hidden="1">"#"</definedName>
    <definedName name="FDC_373_9" hidden="1">"#"</definedName>
    <definedName name="FDC_374_0" hidden="1">"#"</definedName>
    <definedName name="FDC_374_1" hidden="1">"#"</definedName>
    <definedName name="FDC_374_10" hidden="1">"#"</definedName>
    <definedName name="FDC_374_11" hidden="1">"#"</definedName>
    <definedName name="FDC_374_12" hidden="1">"#"</definedName>
    <definedName name="FDC_374_13" hidden="1">"#"</definedName>
    <definedName name="FDC_374_14" hidden="1">"#"</definedName>
    <definedName name="FDC_374_2" hidden="1">"#"</definedName>
    <definedName name="FDC_374_3" hidden="1">"#"</definedName>
    <definedName name="FDC_374_4" hidden="1">"#"</definedName>
    <definedName name="FDC_374_5" hidden="1">"#"</definedName>
    <definedName name="FDC_374_6" hidden="1">"#"</definedName>
    <definedName name="FDC_374_7" hidden="1">"#"</definedName>
    <definedName name="FDC_374_8" hidden="1">"#"</definedName>
    <definedName name="FDC_374_9" hidden="1">"#"</definedName>
    <definedName name="FDC_375_0" hidden="1">"#"</definedName>
    <definedName name="FDC_375_1" hidden="1">"#"</definedName>
    <definedName name="FDC_375_10" hidden="1">"#"</definedName>
    <definedName name="FDC_375_11" hidden="1">"#"</definedName>
    <definedName name="FDC_375_12" hidden="1">"#"</definedName>
    <definedName name="FDC_375_13" hidden="1">"#"</definedName>
    <definedName name="FDC_375_14" hidden="1">"#"</definedName>
    <definedName name="FDC_375_2" hidden="1">"#"</definedName>
    <definedName name="FDC_375_3" hidden="1">"#"</definedName>
    <definedName name="FDC_375_4" hidden="1">"#"</definedName>
    <definedName name="FDC_375_5" hidden="1">"#"</definedName>
    <definedName name="FDC_375_6" hidden="1">"#"</definedName>
    <definedName name="FDC_375_7" hidden="1">"#"</definedName>
    <definedName name="FDC_375_8" hidden="1">"#"</definedName>
    <definedName name="FDC_375_9" hidden="1">"#"</definedName>
    <definedName name="FDC_376_0" hidden="1">"#"</definedName>
    <definedName name="FDC_376_1" hidden="1">"#"</definedName>
    <definedName name="FDC_376_2" hidden="1">"#"</definedName>
    <definedName name="FDC_376_3" hidden="1">"#"</definedName>
    <definedName name="FDC_376_4" hidden="1">"#"</definedName>
    <definedName name="FDC_376_5" hidden="1">"#"</definedName>
    <definedName name="FDC_376_6" hidden="1">"#"</definedName>
    <definedName name="FDC_377_0" hidden="1">"#"</definedName>
    <definedName name="FDC_377_1" hidden="1">"#"</definedName>
    <definedName name="FDC_377_2" hidden="1">"#"</definedName>
    <definedName name="FDC_377_3" hidden="1">"#"</definedName>
    <definedName name="FDC_377_4" hidden="1">"#"</definedName>
    <definedName name="FDC_377_5" hidden="1">"#"</definedName>
    <definedName name="FDC_377_6" hidden="1">"#"</definedName>
    <definedName name="FDC_38_0" hidden="1">"#"</definedName>
    <definedName name="FDC_39_0" hidden="1">"#"</definedName>
    <definedName name="FDC_4_0" hidden="1">"#"</definedName>
    <definedName name="FDC_40_0" hidden="1">"#"</definedName>
    <definedName name="FDC_41_0" hidden="1">"#"</definedName>
    <definedName name="FDC_41_1" hidden="1">"#"</definedName>
    <definedName name="FDC_41_2" hidden="1">"#"</definedName>
    <definedName name="FDC_41_3" hidden="1">"#"</definedName>
    <definedName name="FDC_42_0" hidden="1">"#"</definedName>
    <definedName name="FDC_42_1" hidden="1">"#"</definedName>
    <definedName name="FDC_42_2" hidden="1">"#"</definedName>
    <definedName name="FDC_42_3" hidden="1">"#"</definedName>
    <definedName name="FDC_43_0" hidden="1">"#"</definedName>
    <definedName name="FDC_43_1" hidden="1">"#"</definedName>
    <definedName name="FDC_43_10" hidden="1">"#"</definedName>
    <definedName name="FDC_43_11" hidden="1">"#"</definedName>
    <definedName name="FDC_43_12" hidden="1">"#"</definedName>
    <definedName name="FDC_43_13" hidden="1">"#"</definedName>
    <definedName name="FDC_43_14" hidden="1">"#"</definedName>
    <definedName name="FDC_43_2" hidden="1">"#"</definedName>
    <definedName name="FDC_43_3" hidden="1">"#"</definedName>
    <definedName name="FDC_43_4" hidden="1">"#"</definedName>
    <definedName name="FDC_43_5" hidden="1">"#"</definedName>
    <definedName name="FDC_43_6" hidden="1">"#"</definedName>
    <definedName name="FDC_43_7" hidden="1">"#"</definedName>
    <definedName name="FDC_43_8" hidden="1">"#"</definedName>
    <definedName name="FDC_43_9" hidden="1">"#"</definedName>
    <definedName name="FDC_44_0" hidden="1">"#"</definedName>
    <definedName name="FDC_44_1" hidden="1">"#"</definedName>
    <definedName name="FDC_44_10" hidden="1">"#"</definedName>
    <definedName name="FDC_44_11" hidden="1">"#"</definedName>
    <definedName name="FDC_44_12" hidden="1">"#"</definedName>
    <definedName name="FDC_44_13" hidden="1">"#"</definedName>
    <definedName name="FDC_44_14" hidden="1">"#"</definedName>
    <definedName name="FDC_44_2" hidden="1">"#"</definedName>
    <definedName name="FDC_44_3" hidden="1">"#"</definedName>
    <definedName name="FDC_44_4" hidden="1">"#"</definedName>
    <definedName name="FDC_44_5" hidden="1">"#"</definedName>
    <definedName name="FDC_44_6" hidden="1">"#"</definedName>
    <definedName name="FDC_44_7" hidden="1">"#"</definedName>
    <definedName name="FDC_44_8" hidden="1">"#"</definedName>
    <definedName name="FDC_44_9" hidden="1">"#"</definedName>
    <definedName name="FDC_45_0" hidden="1">"#"</definedName>
    <definedName name="FDC_45_1" hidden="1">"#"</definedName>
    <definedName name="FDC_45_10" hidden="1">"#"</definedName>
    <definedName name="FDC_45_11" hidden="1">"#"</definedName>
    <definedName name="FDC_45_12" hidden="1">"#"</definedName>
    <definedName name="FDC_45_13" hidden="1">"#"</definedName>
    <definedName name="FDC_45_14" hidden="1">"#"</definedName>
    <definedName name="FDC_45_2" hidden="1">"#"</definedName>
    <definedName name="FDC_45_3" hidden="1">"#"</definedName>
    <definedName name="FDC_45_4" hidden="1">"#"</definedName>
    <definedName name="FDC_45_5" hidden="1">"#"</definedName>
    <definedName name="FDC_45_6" hidden="1">"#"</definedName>
    <definedName name="FDC_45_7" hidden="1">"#"</definedName>
    <definedName name="FDC_45_8" hidden="1">"#"</definedName>
    <definedName name="FDC_45_9" hidden="1">"#"</definedName>
    <definedName name="FDC_46_0" hidden="1">"#"</definedName>
    <definedName name="FDC_46_1" hidden="1">"#"</definedName>
    <definedName name="FDC_46_10" hidden="1">"#"</definedName>
    <definedName name="FDC_46_11" hidden="1">"#"</definedName>
    <definedName name="FDC_46_12" hidden="1">"#"</definedName>
    <definedName name="FDC_46_13" hidden="1">"#"</definedName>
    <definedName name="FDC_46_14" hidden="1">"#"</definedName>
    <definedName name="FDC_46_2" hidden="1">"#"</definedName>
    <definedName name="FDC_46_3" hidden="1">"#"</definedName>
    <definedName name="FDC_46_4" hidden="1">"#"</definedName>
    <definedName name="FDC_46_5" hidden="1">"#"</definedName>
    <definedName name="FDC_46_6" hidden="1">"#"</definedName>
    <definedName name="FDC_46_7" hidden="1">"#"</definedName>
    <definedName name="FDC_46_8" hidden="1">"#"</definedName>
    <definedName name="FDC_46_9" hidden="1">"#"</definedName>
    <definedName name="FDC_47_0" hidden="1">"#"</definedName>
    <definedName name="FDC_47_1" hidden="1">"#"</definedName>
    <definedName name="FDC_47_10" hidden="1">"#"</definedName>
    <definedName name="FDC_47_11" hidden="1">"#"</definedName>
    <definedName name="FDC_47_12" hidden="1">"#"</definedName>
    <definedName name="FDC_47_13" hidden="1">"#"</definedName>
    <definedName name="FDC_47_14" hidden="1">"#"</definedName>
    <definedName name="FDC_47_2" hidden="1">"#"</definedName>
    <definedName name="FDC_47_3" hidden="1">"#"</definedName>
    <definedName name="FDC_47_4" hidden="1">"#"</definedName>
    <definedName name="FDC_47_5" hidden="1">"#"</definedName>
    <definedName name="FDC_47_6" hidden="1">"#"</definedName>
    <definedName name="FDC_47_7" hidden="1">"#"</definedName>
    <definedName name="FDC_47_8" hidden="1">"#"</definedName>
    <definedName name="FDC_47_9" hidden="1">"#"</definedName>
    <definedName name="FDC_48_0" hidden="1">"#"</definedName>
    <definedName name="FDC_48_1" hidden="1">"#"</definedName>
    <definedName name="FDC_48_10" hidden="1">"#"</definedName>
    <definedName name="FDC_48_11" hidden="1">"#"</definedName>
    <definedName name="FDC_48_12" hidden="1">"#"</definedName>
    <definedName name="FDC_48_13" hidden="1">"#"</definedName>
    <definedName name="FDC_48_14" hidden="1">"#"</definedName>
    <definedName name="FDC_48_2" hidden="1">"#"</definedName>
    <definedName name="FDC_48_3" hidden="1">"#"</definedName>
    <definedName name="FDC_48_4" hidden="1">"#"</definedName>
    <definedName name="FDC_48_5" hidden="1">"#"</definedName>
    <definedName name="FDC_48_6" hidden="1">"#"</definedName>
    <definedName name="FDC_48_7" hidden="1">"#"</definedName>
    <definedName name="FDC_48_8" hidden="1">"#"</definedName>
    <definedName name="FDC_48_9" hidden="1">"#"</definedName>
    <definedName name="FDC_49_0" hidden="1">"#"</definedName>
    <definedName name="FDC_49_1" hidden="1">"#"</definedName>
    <definedName name="FDC_49_10" hidden="1">"#"</definedName>
    <definedName name="FDC_49_11" hidden="1">"#"</definedName>
    <definedName name="FDC_49_12" hidden="1">"#"</definedName>
    <definedName name="FDC_49_13" hidden="1">"#"</definedName>
    <definedName name="FDC_49_14" hidden="1">"#"</definedName>
    <definedName name="FDC_49_2" hidden="1">"#"</definedName>
    <definedName name="FDC_49_3" hidden="1">"#"</definedName>
    <definedName name="FDC_49_4" hidden="1">"#"</definedName>
    <definedName name="FDC_49_5" hidden="1">"#"</definedName>
    <definedName name="FDC_49_6" hidden="1">"#"</definedName>
    <definedName name="FDC_49_7" hidden="1">"#"</definedName>
    <definedName name="FDC_49_8" hidden="1">"#"</definedName>
    <definedName name="FDC_49_9" hidden="1">"#"</definedName>
    <definedName name="FDC_5_0" hidden="1">"#"</definedName>
    <definedName name="FDC_5_1" hidden="1">"#"</definedName>
    <definedName name="FDC_5_2" hidden="1">"#"</definedName>
    <definedName name="FDC_5_3" hidden="1">"#"</definedName>
    <definedName name="FDC_50_0" hidden="1">"#"</definedName>
    <definedName name="FDC_50_1" hidden="1">"#"</definedName>
    <definedName name="FDC_50_10" hidden="1">"#"</definedName>
    <definedName name="FDC_50_11" hidden="1">"#"</definedName>
    <definedName name="FDC_50_12" hidden="1">"#"</definedName>
    <definedName name="FDC_50_13" hidden="1">"#"</definedName>
    <definedName name="FDC_50_14" hidden="1">"#"</definedName>
    <definedName name="FDC_50_2" hidden="1">"#"</definedName>
    <definedName name="FDC_50_3" hidden="1">"#"</definedName>
    <definedName name="FDC_50_4" hidden="1">"#"</definedName>
    <definedName name="FDC_50_5" hidden="1">"#"</definedName>
    <definedName name="FDC_50_6" hidden="1">"#"</definedName>
    <definedName name="FDC_50_7" hidden="1">"#"</definedName>
    <definedName name="FDC_50_8" hidden="1">"#"</definedName>
    <definedName name="FDC_50_9" hidden="1">"#"</definedName>
    <definedName name="FDC_51_0" hidden="1">"#"</definedName>
    <definedName name="FDC_51_1" hidden="1">"#"</definedName>
    <definedName name="FDC_51_10" hidden="1">"#"</definedName>
    <definedName name="FDC_51_11" hidden="1">"#"</definedName>
    <definedName name="FDC_51_12" hidden="1">"#"</definedName>
    <definedName name="FDC_51_13" hidden="1">"#"</definedName>
    <definedName name="FDC_51_14" hidden="1">"#"</definedName>
    <definedName name="FDC_51_2" hidden="1">"#"</definedName>
    <definedName name="FDC_51_3" hidden="1">"#"</definedName>
    <definedName name="FDC_51_4" hidden="1">"#"</definedName>
    <definedName name="FDC_51_5" hidden="1">"#"</definedName>
    <definedName name="FDC_51_6" hidden="1">"#"</definedName>
    <definedName name="FDC_51_7" hidden="1">"#"</definedName>
    <definedName name="FDC_51_8" hidden="1">"#"</definedName>
    <definedName name="FDC_51_9" hidden="1">"#"</definedName>
    <definedName name="FDC_52_0" hidden="1">"#"</definedName>
    <definedName name="FDC_52_1" hidden="1">"#"</definedName>
    <definedName name="FDC_52_10" hidden="1">"#"</definedName>
    <definedName name="FDC_52_11" hidden="1">"#"</definedName>
    <definedName name="FDC_52_12" hidden="1">"#"</definedName>
    <definedName name="FDC_52_13" hidden="1">"#"</definedName>
    <definedName name="FDC_52_14" hidden="1">"#"</definedName>
    <definedName name="FDC_52_2" hidden="1">"#"</definedName>
    <definedName name="FDC_52_3" hidden="1">"#"</definedName>
    <definedName name="FDC_52_4" hidden="1">"#"</definedName>
    <definedName name="FDC_52_5" hidden="1">"#"</definedName>
    <definedName name="FDC_52_6" hidden="1">"#"</definedName>
    <definedName name="FDC_52_7" hidden="1">"#"</definedName>
    <definedName name="FDC_52_8" hidden="1">"#"</definedName>
    <definedName name="FDC_52_9" hidden="1">"#"</definedName>
    <definedName name="FDC_53_0" hidden="1">"#"</definedName>
    <definedName name="FDC_53_1" hidden="1">"#"</definedName>
    <definedName name="FDC_53_10" hidden="1">"#"</definedName>
    <definedName name="FDC_53_11" hidden="1">"#"</definedName>
    <definedName name="FDC_53_12" hidden="1">"#"</definedName>
    <definedName name="FDC_53_13" hidden="1">"#"</definedName>
    <definedName name="FDC_53_14" hidden="1">"#"</definedName>
    <definedName name="FDC_53_2" hidden="1">"#"</definedName>
    <definedName name="FDC_53_3" hidden="1">"#"</definedName>
    <definedName name="FDC_53_4" hidden="1">"#"</definedName>
    <definedName name="FDC_53_5" hidden="1">"#"</definedName>
    <definedName name="FDC_53_6" hidden="1">"#"</definedName>
    <definedName name="FDC_53_7" hidden="1">"#"</definedName>
    <definedName name="FDC_53_8" hidden="1">"#"</definedName>
    <definedName name="FDC_53_9" hidden="1">"#"</definedName>
    <definedName name="FDC_54_0" hidden="1">"#"</definedName>
    <definedName name="FDC_54_1" hidden="1">"#"</definedName>
    <definedName name="FDC_54_10" hidden="1">"#"</definedName>
    <definedName name="FDC_54_11" hidden="1">"#"</definedName>
    <definedName name="FDC_54_12" hidden="1">"#"</definedName>
    <definedName name="FDC_54_13" hidden="1">"#"</definedName>
    <definedName name="FDC_54_14" hidden="1">"#"</definedName>
    <definedName name="FDC_54_2" hidden="1">"#"</definedName>
    <definedName name="FDC_54_3" hidden="1">"#"</definedName>
    <definedName name="FDC_54_4" hidden="1">"#"</definedName>
    <definedName name="FDC_54_5" hidden="1">"#"</definedName>
    <definedName name="FDC_54_6" hidden="1">"#"</definedName>
    <definedName name="FDC_54_7" hidden="1">"#"</definedName>
    <definedName name="FDC_54_8" hidden="1">"#"</definedName>
    <definedName name="FDC_54_9" hidden="1">"#"</definedName>
    <definedName name="FDC_55_0" hidden="1">"#"</definedName>
    <definedName name="FDC_55_1" hidden="1">"#"</definedName>
    <definedName name="FDC_55_10" hidden="1">"#"</definedName>
    <definedName name="FDC_55_11" hidden="1">"#"</definedName>
    <definedName name="FDC_55_12" hidden="1">"#"</definedName>
    <definedName name="FDC_55_13" hidden="1">"#"</definedName>
    <definedName name="FDC_55_14" hidden="1">"#"</definedName>
    <definedName name="FDC_55_2" hidden="1">"#"</definedName>
    <definedName name="FDC_55_3" hidden="1">"#"</definedName>
    <definedName name="FDC_55_4" hidden="1">"#"</definedName>
    <definedName name="FDC_55_5" hidden="1">"#"</definedName>
    <definedName name="FDC_55_6" hidden="1">"#"</definedName>
    <definedName name="FDC_55_7" hidden="1">"#"</definedName>
    <definedName name="FDC_55_8" hidden="1">"#"</definedName>
    <definedName name="FDC_55_9" hidden="1">"#"</definedName>
    <definedName name="FDC_56_0" hidden="1">"#"</definedName>
    <definedName name="FDC_56_1" hidden="1">"#"</definedName>
    <definedName name="FDC_56_10" hidden="1">"#"</definedName>
    <definedName name="FDC_56_11" hidden="1">"#"</definedName>
    <definedName name="FDC_56_12" hidden="1">"#"</definedName>
    <definedName name="FDC_56_13" hidden="1">"#"</definedName>
    <definedName name="FDC_56_14" hidden="1">"#"</definedName>
    <definedName name="FDC_56_2" hidden="1">"#"</definedName>
    <definedName name="FDC_56_3" hidden="1">"#"</definedName>
    <definedName name="FDC_56_4" hidden="1">"#"</definedName>
    <definedName name="FDC_56_5" hidden="1">"#"</definedName>
    <definedName name="FDC_56_6" hidden="1">"#"</definedName>
    <definedName name="FDC_56_7" hidden="1">"#"</definedName>
    <definedName name="FDC_56_8" hidden="1">"#"</definedName>
    <definedName name="FDC_56_9" hidden="1">"#"</definedName>
    <definedName name="FDC_57_0" hidden="1">"#"</definedName>
    <definedName name="FDC_57_1" hidden="1">"#"</definedName>
    <definedName name="FDC_57_10" hidden="1">"#"</definedName>
    <definedName name="FDC_57_11" hidden="1">"#"</definedName>
    <definedName name="FDC_57_12" hidden="1">"#"</definedName>
    <definedName name="FDC_57_13" hidden="1">"#"</definedName>
    <definedName name="FDC_57_14" hidden="1">"#"</definedName>
    <definedName name="FDC_57_2" hidden="1">"#"</definedName>
    <definedName name="FDC_57_3" hidden="1">"#"</definedName>
    <definedName name="FDC_57_4" hidden="1">"#"</definedName>
    <definedName name="FDC_57_5" hidden="1">"#"</definedName>
    <definedName name="FDC_57_6" hidden="1">"#"</definedName>
    <definedName name="FDC_57_7" hidden="1">"#"</definedName>
    <definedName name="FDC_57_8" hidden="1">"#"</definedName>
    <definedName name="FDC_57_9" hidden="1">"#"</definedName>
    <definedName name="FDC_58_0" hidden="1">"#"</definedName>
    <definedName name="FDC_58_1" hidden="1">"#"</definedName>
    <definedName name="FDC_58_10" hidden="1">"#"</definedName>
    <definedName name="FDC_58_100" hidden="1">"#"</definedName>
    <definedName name="FDC_58_101" hidden="1">"#"</definedName>
    <definedName name="FDC_58_102" hidden="1">"#"</definedName>
    <definedName name="FDC_58_103" hidden="1">"#"</definedName>
    <definedName name="FDC_58_104" hidden="1">"#"</definedName>
    <definedName name="FDC_58_105" hidden="1">"#"</definedName>
    <definedName name="FDC_58_106" hidden="1">"#"</definedName>
    <definedName name="FDC_58_107" hidden="1">"#"</definedName>
    <definedName name="FDC_58_108" hidden="1">"#"</definedName>
    <definedName name="FDC_58_109" hidden="1">"#"</definedName>
    <definedName name="FDC_58_11" hidden="1">"#"</definedName>
    <definedName name="FDC_58_110" hidden="1">"#"</definedName>
    <definedName name="FDC_58_111" hidden="1">"#"</definedName>
    <definedName name="FDC_58_112" hidden="1">"#"</definedName>
    <definedName name="FDC_58_113" hidden="1">"#"</definedName>
    <definedName name="FDC_58_114" hidden="1">"#"</definedName>
    <definedName name="FDC_58_115" hidden="1">"#"</definedName>
    <definedName name="FDC_58_116" hidden="1">"#"</definedName>
    <definedName name="FDC_58_117" hidden="1">"#"</definedName>
    <definedName name="FDC_58_118" hidden="1">"#"</definedName>
    <definedName name="FDC_58_119" hidden="1">"#"</definedName>
    <definedName name="FDC_58_12" hidden="1">"#"</definedName>
    <definedName name="FDC_58_120" hidden="1">"#"</definedName>
    <definedName name="FDC_58_121" hidden="1">"#"</definedName>
    <definedName name="FDC_58_122" hidden="1">"#"</definedName>
    <definedName name="FDC_58_123" hidden="1">"#"</definedName>
    <definedName name="FDC_58_124" hidden="1">"#"</definedName>
    <definedName name="FDC_58_125" hidden="1">"#"</definedName>
    <definedName name="FDC_58_126" hidden="1">"#"</definedName>
    <definedName name="FDC_58_127" hidden="1">"#"</definedName>
    <definedName name="FDC_58_128" hidden="1">"#"</definedName>
    <definedName name="FDC_58_129" hidden="1">"#"</definedName>
    <definedName name="FDC_58_13" hidden="1">"#"</definedName>
    <definedName name="FDC_58_130" hidden="1">"#"</definedName>
    <definedName name="FDC_58_131" hidden="1">"#"</definedName>
    <definedName name="FDC_58_132" hidden="1">"#"</definedName>
    <definedName name="FDC_58_133" hidden="1">"#"</definedName>
    <definedName name="FDC_58_134" hidden="1">"#"</definedName>
    <definedName name="FDC_58_135" hidden="1">"#"</definedName>
    <definedName name="FDC_58_136" hidden="1">"#"</definedName>
    <definedName name="FDC_58_137" hidden="1">"#"</definedName>
    <definedName name="FDC_58_138" hidden="1">"#"</definedName>
    <definedName name="FDC_58_139" hidden="1">"#"</definedName>
    <definedName name="FDC_58_14" hidden="1">"#"</definedName>
    <definedName name="FDC_58_140" hidden="1">"#"</definedName>
    <definedName name="FDC_58_141" hidden="1">"#"</definedName>
    <definedName name="FDC_58_142" hidden="1">"#"</definedName>
    <definedName name="FDC_58_143" hidden="1">"#"</definedName>
    <definedName name="FDC_58_144" hidden="1">"#"</definedName>
    <definedName name="FDC_58_145" hidden="1">"#"</definedName>
    <definedName name="FDC_58_146" hidden="1">"#"</definedName>
    <definedName name="FDC_58_147" hidden="1">"#"</definedName>
    <definedName name="FDC_58_148" hidden="1">"#"</definedName>
    <definedName name="FDC_58_149" hidden="1">"#"</definedName>
    <definedName name="FDC_58_15" hidden="1">"#"</definedName>
    <definedName name="FDC_58_150" hidden="1">"#"</definedName>
    <definedName name="FDC_58_151" hidden="1">"#"</definedName>
    <definedName name="FDC_58_152" hidden="1">"#"</definedName>
    <definedName name="FDC_58_153" hidden="1">"#"</definedName>
    <definedName name="FDC_58_154" hidden="1">"#"</definedName>
    <definedName name="FDC_58_155" hidden="1">"#"</definedName>
    <definedName name="FDC_58_156" hidden="1">"#"</definedName>
    <definedName name="FDC_58_157" hidden="1">"#"</definedName>
    <definedName name="FDC_58_158" hidden="1">"#"</definedName>
    <definedName name="FDC_58_159" hidden="1">"#"</definedName>
    <definedName name="FDC_58_16" hidden="1">"#"</definedName>
    <definedName name="FDC_58_160" hidden="1">"#"</definedName>
    <definedName name="FDC_58_161" hidden="1">"#"</definedName>
    <definedName name="FDC_58_162" hidden="1">"#"</definedName>
    <definedName name="FDC_58_163" hidden="1">"#"</definedName>
    <definedName name="FDC_58_164" hidden="1">"#"</definedName>
    <definedName name="FDC_58_165" hidden="1">"#"</definedName>
    <definedName name="FDC_58_166" hidden="1">"#"</definedName>
    <definedName name="FDC_58_167" hidden="1">"#"</definedName>
    <definedName name="FDC_58_168" hidden="1">"#"</definedName>
    <definedName name="FDC_58_169" hidden="1">"#"</definedName>
    <definedName name="FDC_58_17" hidden="1">"#"</definedName>
    <definedName name="FDC_58_170" hidden="1">"#"</definedName>
    <definedName name="FDC_58_171" hidden="1">"#"</definedName>
    <definedName name="FDC_58_172" hidden="1">"#"</definedName>
    <definedName name="FDC_58_173" hidden="1">"#"</definedName>
    <definedName name="FDC_58_174" hidden="1">"#"</definedName>
    <definedName name="FDC_58_175" hidden="1">"#"</definedName>
    <definedName name="FDC_58_176" hidden="1">"#"</definedName>
    <definedName name="FDC_58_177" hidden="1">"#"</definedName>
    <definedName name="FDC_58_178" hidden="1">"#"</definedName>
    <definedName name="FDC_58_179" hidden="1">"#"</definedName>
    <definedName name="FDC_58_18" hidden="1">"#"</definedName>
    <definedName name="FDC_58_180" hidden="1">"#"</definedName>
    <definedName name="FDC_58_181" hidden="1">"#"</definedName>
    <definedName name="FDC_58_182" hidden="1">"#"</definedName>
    <definedName name="FDC_58_183" hidden="1">"#"</definedName>
    <definedName name="FDC_58_184" hidden="1">"#"</definedName>
    <definedName name="FDC_58_185" hidden="1">"#"</definedName>
    <definedName name="FDC_58_186" hidden="1">"#"</definedName>
    <definedName name="FDC_58_187" hidden="1">"#"</definedName>
    <definedName name="FDC_58_188" hidden="1">"#"</definedName>
    <definedName name="FDC_58_189" hidden="1">"#"</definedName>
    <definedName name="FDC_58_19" hidden="1">"#"</definedName>
    <definedName name="FDC_58_190" hidden="1">"#"</definedName>
    <definedName name="FDC_58_191" hidden="1">"#"</definedName>
    <definedName name="FDC_58_192" hidden="1">"#"</definedName>
    <definedName name="FDC_58_193" hidden="1">"#"</definedName>
    <definedName name="FDC_58_194" hidden="1">"#"</definedName>
    <definedName name="FDC_58_195" hidden="1">"#"</definedName>
    <definedName name="FDC_58_196" hidden="1">"#"</definedName>
    <definedName name="FDC_58_197" hidden="1">"#"</definedName>
    <definedName name="FDC_58_198" hidden="1">"#"</definedName>
    <definedName name="FDC_58_199" hidden="1">"#"</definedName>
    <definedName name="FDC_58_2" hidden="1">"#"</definedName>
    <definedName name="FDC_58_20" hidden="1">"#"</definedName>
    <definedName name="FDC_58_200" hidden="1">"#"</definedName>
    <definedName name="FDC_58_201" hidden="1">"#"</definedName>
    <definedName name="FDC_58_202" hidden="1">"#"</definedName>
    <definedName name="FDC_58_203" hidden="1">"#"</definedName>
    <definedName name="FDC_58_204" hidden="1">"#"</definedName>
    <definedName name="FDC_58_205" hidden="1">"#"</definedName>
    <definedName name="FDC_58_206" hidden="1">"#"</definedName>
    <definedName name="FDC_58_207" hidden="1">"#"</definedName>
    <definedName name="FDC_58_208" hidden="1">"#"</definedName>
    <definedName name="FDC_58_209" hidden="1">"#"</definedName>
    <definedName name="FDC_58_21" hidden="1">"#"</definedName>
    <definedName name="FDC_58_210" hidden="1">"#"</definedName>
    <definedName name="FDC_58_211" hidden="1">"#"</definedName>
    <definedName name="FDC_58_212" hidden="1">"#"</definedName>
    <definedName name="FDC_58_213" hidden="1">"#"</definedName>
    <definedName name="FDC_58_214" hidden="1">"#"</definedName>
    <definedName name="FDC_58_215" hidden="1">"#"</definedName>
    <definedName name="FDC_58_216" hidden="1">"#"</definedName>
    <definedName name="FDC_58_217" hidden="1">"#"</definedName>
    <definedName name="FDC_58_218" hidden="1">"#"</definedName>
    <definedName name="FDC_58_219" hidden="1">"#"</definedName>
    <definedName name="FDC_58_22" hidden="1">"#"</definedName>
    <definedName name="FDC_58_220" hidden="1">"#"</definedName>
    <definedName name="FDC_58_221" hidden="1">"#"</definedName>
    <definedName name="FDC_58_222" hidden="1">"#"</definedName>
    <definedName name="FDC_58_223" hidden="1">"#"</definedName>
    <definedName name="FDC_58_224" hidden="1">"#"</definedName>
    <definedName name="FDC_58_225" hidden="1">"#"</definedName>
    <definedName name="FDC_58_226" hidden="1">"#"</definedName>
    <definedName name="FDC_58_227" hidden="1">"#"</definedName>
    <definedName name="FDC_58_228" hidden="1">"#"</definedName>
    <definedName name="FDC_58_229" hidden="1">"#"</definedName>
    <definedName name="FDC_58_23" hidden="1">"#"</definedName>
    <definedName name="FDC_58_230" hidden="1">"#"</definedName>
    <definedName name="FDC_58_231" hidden="1">"#"</definedName>
    <definedName name="FDC_58_232" hidden="1">"#"</definedName>
    <definedName name="FDC_58_233" hidden="1">"#"</definedName>
    <definedName name="FDC_58_234" hidden="1">"#"</definedName>
    <definedName name="FDC_58_235" hidden="1">"#"</definedName>
    <definedName name="FDC_58_236" hidden="1">"#"</definedName>
    <definedName name="FDC_58_237" hidden="1">"#"</definedName>
    <definedName name="FDC_58_238" hidden="1">"#"</definedName>
    <definedName name="FDC_58_239" hidden="1">"#"</definedName>
    <definedName name="FDC_58_24" hidden="1">"#"</definedName>
    <definedName name="FDC_58_240" hidden="1">"#"</definedName>
    <definedName name="FDC_58_241" hidden="1">"#"</definedName>
    <definedName name="FDC_58_242" hidden="1">"#"</definedName>
    <definedName name="FDC_58_243" hidden="1">"#"</definedName>
    <definedName name="FDC_58_244" hidden="1">"#"</definedName>
    <definedName name="FDC_58_245" hidden="1">"#"</definedName>
    <definedName name="FDC_58_246" hidden="1">"#"</definedName>
    <definedName name="FDC_58_247" hidden="1">"#"</definedName>
    <definedName name="FDC_58_248" hidden="1">"#"</definedName>
    <definedName name="FDC_58_249" hidden="1">"#"</definedName>
    <definedName name="FDC_58_25" hidden="1">"#"</definedName>
    <definedName name="FDC_58_250" hidden="1">"#"</definedName>
    <definedName name="FDC_58_251" hidden="1">"#"</definedName>
    <definedName name="FDC_58_252" hidden="1">"#"</definedName>
    <definedName name="FDC_58_253" hidden="1">"#"</definedName>
    <definedName name="FDC_58_254" hidden="1">"#"</definedName>
    <definedName name="FDC_58_255" hidden="1">"#"</definedName>
    <definedName name="FDC_58_256" hidden="1">"#"</definedName>
    <definedName name="FDC_58_257" hidden="1">"#"</definedName>
    <definedName name="FDC_58_258" hidden="1">"#"</definedName>
    <definedName name="FDC_58_259" hidden="1">"#"</definedName>
    <definedName name="FDC_58_26" hidden="1">"#"</definedName>
    <definedName name="FDC_58_260" hidden="1">"#"</definedName>
    <definedName name="FDC_58_261" hidden="1">"#"</definedName>
    <definedName name="FDC_58_27" hidden="1">"#"</definedName>
    <definedName name="FDC_58_28" hidden="1">"#"</definedName>
    <definedName name="FDC_58_29" hidden="1">"#"</definedName>
    <definedName name="FDC_58_3" hidden="1">"#"</definedName>
    <definedName name="FDC_58_30" hidden="1">"#"</definedName>
    <definedName name="FDC_58_31" hidden="1">"#"</definedName>
    <definedName name="FDC_58_32" hidden="1">"#"</definedName>
    <definedName name="FDC_58_33" hidden="1">"#"</definedName>
    <definedName name="FDC_58_34" hidden="1">"#"</definedName>
    <definedName name="FDC_58_35" hidden="1">"#"</definedName>
    <definedName name="FDC_58_36" hidden="1">"#"</definedName>
    <definedName name="FDC_58_37" hidden="1">"#"</definedName>
    <definedName name="FDC_58_38" hidden="1">"#"</definedName>
    <definedName name="FDC_58_39" hidden="1">"#"</definedName>
    <definedName name="FDC_58_4" hidden="1">"#"</definedName>
    <definedName name="FDC_58_40" hidden="1">"#"</definedName>
    <definedName name="FDC_58_41" hidden="1">"#"</definedName>
    <definedName name="FDC_58_42" hidden="1">"#"</definedName>
    <definedName name="FDC_58_43" hidden="1">"#"</definedName>
    <definedName name="FDC_58_44" hidden="1">"#"</definedName>
    <definedName name="FDC_58_45" hidden="1">"#"</definedName>
    <definedName name="FDC_58_46" hidden="1">"#"</definedName>
    <definedName name="FDC_58_47" hidden="1">"#"</definedName>
    <definedName name="FDC_58_48" hidden="1">"#"</definedName>
    <definedName name="FDC_58_49" hidden="1">"#"</definedName>
    <definedName name="FDC_58_5" hidden="1">"#"</definedName>
    <definedName name="FDC_58_50" hidden="1">"#"</definedName>
    <definedName name="FDC_58_51" hidden="1">"#"</definedName>
    <definedName name="FDC_58_52" hidden="1">"#"</definedName>
    <definedName name="FDC_58_53" hidden="1">"#"</definedName>
    <definedName name="FDC_58_54" hidden="1">"#"</definedName>
    <definedName name="FDC_58_55" hidden="1">"#"</definedName>
    <definedName name="FDC_58_56" hidden="1">"#"</definedName>
    <definedName name="FDC_58_57" hidden="1">"#"</definedName>
    <definedName name="FDC_58_58" hidden="1">"#"</definedName>
    <definedName name="FDC_58_59" hidden="1">"#"</definedName>
    <definedName name="FDC_58_6" hidden="1">"#"</definedName>
    <definedName name="FDC_58_60" hidden="1">"#"</definedName>
    <definedName name="FDC_58_61" hidden="1">"#"</definedName>
    <definedName name="FDC_58_62" hidden="1">"#"</definedName>
    <definedName name="FDC_58_63" hidden="1">"#"</definedName>
    <definedName name="FDC_58_64" hidden="1">"#"</definedName>
    <definedName name="FDC_58_65" hidden="1">"#"</definedName>
    <definedName name="FDC_58_66" hidden="1">"#"</definedName>
    <definedName name="FDC_58_67" hidden="1">"#"</definedName>
    <definedName name="FDC_58_68" hidden="1">"#"</definedName>
    <definedName name="FDC_58_69" hidden="1">"#"</definedName>
    <definedName name="FDC_58_7" hidden="1">"#"</definedName>
    <definedName name="FDC_58_70" hidden="1">"#"</definedName>
    <definedName name="FDC_58_71" hidden="1">"#"</definedName>
    <definedName name="FDC_58_72" hidden="1">"#"</definedName>
    <definedName name="FDC_58_73" hidden="1">"#"</definedName>
    <definedName name="FDC_58_74" hidden="1">"#"</definedName>
    <definedName name="FDC_58_75" hidden="1">"#"</definedName>
    <definedName name="FDC_58_76" hidden="1">"#"</definedName>
    <definedName name="FDC_58_77" hidden="1">"#"</definedName>
    <definedName name="FDC_58_78" hidden="1">"#"</definedName>
    <definedName name="FDC_58_79" hidden="1">"#"</definedName>
    <definedName name="FDC_58_8" hidden="1">"#"</definedName>
    <definedName name="FDC_58_80" hidden="1">"#"</definedName>
    <definedName name="FDC_58_81" hidden="1">"#"</definedName>
    <definedName name="FDC_58_82" hidden="1">"#"</definedName>
    <definedName name="FDC_58_83" hidden="1">"#"</definedName>
    <definedName name="FDC_58_84" hidden="1">"#"</definedName>
    <definedName name="FDC_58_85" hidden="1">"#"</definedName>
    <definedName name="FDC_58_86" hidden="1">"#"</definedName>
    <definedName name="FDC_58_87" hidden="1">"#"</definedName>
    <definedName name="FDC_58_88" hidden="1">"#"</definedName>
    <definedName name="FDC_58_89" hidden="1">"#"</definedName>
    <definedName name="FDC_58_9" hidden="1">"#"</definedName>
    <definedName name="FDC_58_90" hidden="1">"#"</definedName>
    <definedName name="FDC_58_91" hidden="1">"#"</definedName>
    <definedName name="FDC_58_92" hidden="1">"#"</definedName>
    <definedName name="FDC_58_93" hidden="1">"#"</definedName>
    <definedName name="FDC_58_94" hidden="1">"#"</definedName>
    <definedName name="FDC_58_95" hidden="1">"#"</definedName>
    <definedName name="FDC_58_96" hidden="1">"#"</definedName>
    <definedName name="FDC_58_97" hidden="1">"#"</definedName>
    <definedName name="FDC_58_98" hidden="1">"#"</definedName>
    <definedName name="FDC_58_99" hidden="1">"#"</definedName>
    <definedName name="FDC_59_0" hidden="1">"#"</definedName>
    <definedName name="FDC_59_1" hidden="1">"#"</definedName>
    <definedName name="FDC_59_10" hidden="1">"#"</definedName>
    <definedName name="FDC_59_100" hidden="1">"#"</definedName>
    <definedName name="FDC_59_101" hidden="1">"#"</definedName>
    <definedName name="FDC_59_102" hidden="1">"#"</definedName>
    <definedName name="FDC_59_103" hidden="1">"#"</definedName>
    <definedName name="FDC_59_104" hidden="1">"#"</definedName>
    <definedName name="FDC_59_105" hidden="1">"#"</definedName>
    <definedName name="FDC_59_106" hidden="1">"#"</definedName>
    <definedName name="FDC_59_107" hidden="1">"#"</definedName>
    <definedName name="FDC_59_108" hidden="1">"#"</definedName>
    <definedName name="FDC_59_109" hidden="1">"#"</definedName>
    <definedName name="FDC_59_11" hidden="1">"#"</definedName>
    <definedName name="FDC_59_110" hidden="1">"#"</definedName>
    <definedName name="FDC_59_111" hidden="1">"#"</definedName>
    <definedName name="FDC_59_112" hidden="1">"#"</definedName>
    <definedName name="FDC_59_113" hidden="1">"#"</definedName>
    <definedName name="FDC_59_114" hidden="1">"#"</definedName>
    <definedName name="FDC_59_115" hidden="1">"#"</definedName>
    <definedName name="FDC_59_116" hidden="1">"#"</definedName>
    <definedName name="FDC_59_117" hidden="1">"#"</definedName>
    <definedName name="FDC_59_118" hidden="1">"#"</definedName>
    <definedName name="FDC_59_119" hidden="1">"#"</definedName>
    <definedName name="FDC_59_12" hidden="1">"#"</definedName>
    <definedName name="FDC_59_120" hidden="1">"#"</definedName>
    <definedName name="FDC_59_121" hidden="1">"#"</definedName>
    <definedName name="FDC_59_122" hidden="1">"#"</definedName>
    <definedName name="FDC_59_123" hidden="1">"#"</definedName>
    <definedName name="FDC_59_124" hidden="1">"#"</definedName>
    <definedName name="FDC_59_125" hidden="1">"#"</definedName>
    <definedName name="FDC_59_126" hidden="1">"#"</definedName>
    <definedName name="FDC_59_127" hidden="1">"#"</definedName>
    <definedName name="FDC_59_128" hidden="1">"#"</definedName>
    <definedName name="FDC_59_129" hidden="1">"#"</definedName>
    <definedName name="FDC_59_13" hidden="1">"#"</definedName>
    <definedName name="FDC_59_130" hidden="1">"#"</definedName>
    <definedName name="FDC_59_131" hidden="1">"#"</definedName>
    <definedName name="FDC_59_132" hidden="1">"#"</definedName>
    <definedName name="FDC_59_133" hidden="1">"#"</definedName>
    <definedName name="FDC_59_134" hidden="1">"#"</definedName>
    <definedName name="FDC_59_135" hidden="1">"#"</definedName>
    <definedName name="FDC_59_136" hidden="1">"#"</definedName>
    <definedName name="FDC_59_137" hidden="1">"#"</definedName>
    <definedName name="FDC_59_138" hidden="1">"#"</definedName>
    <definedName name="FDC_59_139" hidden="1">"#"</definedName>
    <definedName name="FDC_59_14" hidden="1">"#"</definedName>
    <definedName name="FDC_59_140" hidden="1">"#"</definedName>
    <definedName name="FDC_59_141" hidden="1">"#"</definedName>
    <definedName name="FDC_59_142" hidden="1">"#"</definedName>
    <definedName name="FDC_59_143" hidden="1">"#"</definedName>
    <definedName name="FDC_59_144" hidden="1">"#"</definedName>
    <definedName name="FDC_59_145" hidden="1">"#"</definedName>
    <definedName name="FDC_59_146" hidden="1">"#"</definedName>
    <definedName name="FDC_59_147" hidden="1">"#"</definedName>
    <definedName name="FDC_59_148" hidden="1">"#"</definedName>
    <definedName name="FDC_59_149" hidden="1">"#"</definedName>
    <definedName name="FDC_59_15" hidden="1">"#"</definedName>
    <definedName name="FDC_59_150" hidden="1">"#"</definedName>
    <definedName name="FDC_59_151" hidden="1">"#"</definedName>
    <definedName name="FDC_59_152" hidden="1">"#"</definedName>
    <definedName name="FDC_59_153" hidden="1">"#"</definedName>
    <definedName name="FDC_59_154" hidden="1">"#"</definedName>
    <definedName name="FDC_59_155" hidden="1">"#"</definedName>
    <definedName name="FDC_59_156" hidden="1">"#"</definedName>
    <definedName name="FDC_59_157" hidden="1">"#"</definedName>
    <definedName name="FDC_59_158" hidden="1">"#"</definedName>
    <definedName name="FDC_59_159" hidden="1">"#"</definedName>
    <definedName name="FDC_59_16" hidden="1">"#"</definedName>
    <definedName name="FDC_59_160" hidden="1">"#"</definedName>
    <definedName name="FDC_59_161" hidden="1">"#"</definedName>
    <definedName name="FDC_59_162" hidden="1">"#"</definedName>
    <definedName name="FDC_59_163" hidden="1">"#"</definedName>
    <definedName name="FDC_59_164" hidden="1">"#"</definedName>
    <definedName name="FDC_59_165" hidden="1">"#"</definedName>
    <definedName name="FDC_59_166" hidden="1">"#"</definedName>
    <definedName name="FDC_59_167" hidden="1">"#"</definedName>
    <definedName name="FDC_59_168" hidden="1">"#"</definedName>
    <definedName name="FDC_59_169" hidden="1">"#"</definedName>
    <definedName name="FDC_59_17" hidden="1">"#"</definedName>
    <definedName name="FDC_59_170" hidden="1">"#"</definedName>
    <definedName name="FDC_59_171" hidden="1">"#"</definedName>
    <definedName name="FDC_59_172" hidden="1">"#"</definedName>
    <definedName name="FDC_59_173" hidden="1">"#"</definedName>
    <definedName name="FDC_59_174" hidden="1">"#"</definedName>
    <definedName name="FDC_59_175" hidden="1">"#"</definedName>
    <definedName name="FDC_59_176" hidden="1">"#"</definedName>
    <definedName name="FDC_59_177" hidden="1">"#"</definedName>
    <definedName name="FDC_59_178" hidden="1">"#"</definedName>
    <definedName name="FDC_59_179" hidden="1">"#"</definedName>
    <definedName name="FDC_59_18" hidden="1">"#"</definedName>
    <definedName name="FDC_59_180" hidden="1">"#"</definedName>
    <definedName name="FDC_59_181" hidden="1">"#"</definedName>
    <definedName name="FDC_59_182" hidden="1">"#"</definedName>
    <definedName name="FDC_59_183" hidden="1">"#"</definedName>
    <definedName name="FDC_59_184" hidden="1">"#"</definedName>
    <definedName name="FDC_59_185" hidden="1">"#"</definedName>
    <definedName name="FDC_59_186" hidden="1">"#"</definedName>
    <definedName name="FDC_59_187" hidden="1">"#"</definedName>
    <definedName name="FDC_59_188" hidden="1">"#"</definedName>
    <definedName name="FDC_59_189" hidden="1">"#"</definedName>
    <definedName name="FDC_59_19" hidden="1">"#"</definedName>
    <definedName name="FDC_59_190" hidden="1">"#"</definedName>
    <definedName name="FDC_59_191" hidden="1">"#"</definedName>
    <definedName name="FDC_59_192" hidden="1">"#"</definedName>
    <definedName name="FDC_59_193" hidden="1">"#"</definedName>
    <definedName name="FDC_59_194" hidden="1">"#"</definedName>
    <definedName name="FDC_59_195" hidden="1">"#"</definedName>
    <definedName name="FDC_59_196" hidden="1">"#"</definedName>
    <definedName name="FDC_59_197" hidden="1">"#"</definedName>
    <definedName name="FDC_59_198" hidden="1">"#"</definedName>
    <definedName name="FDC_59_199" hidden="1">"#"</definedName>
    <definedName name="FDC_59_2" hidden="1">"#"</definedName>
    <definedName name="FDC_59_20" hidden="1">"#"</definedName>
    <definedName name="FDC_59_200" hidden="1">"#"</definedName>
    <definedName name="FDC_59_201" hidden="1">"#"</definedName>
    <definedName name="FDC_59_202" hidden="1">"#"</definedName>
    <definedName name="FDC_59_203" hidden="1">"#"</definedName>
    <definedName name="FDC_59_204" hidden="1">"#"</definedName>
    <definedName name="FDC_59_205" hidden="1">"#"</definedName>
    <definedName name="FDC_59_206" hidden="1">"#"</definedName>
    <definedName name="FDC_59_207" hidden="1">"#"</definedName>
    <definedName name="FDC_59_208" hidden="1">"#"</definedName>
    <definedName name="FDC_59_209" hidden="1">"#"</definedName>
    <definedName name="FDC_59_21" hidden="1">"#"</definedName>
    <definedName name="FDC_59_210" hidden="1">"#"</definedName>
    <definedName name="FDC_59_211" hidden="1">"#"</definedName>
    <definedName name="FDC_59_212" hidden="1">"#"</definedName>
    <definedName name="FDC_59_213" hidden="1">"#"</definedName>
    <definedName name="FDC_59_214" hidden="1">"#"</definedName>
    <definedName name="FDC_59_215" hidden="1">"#"</definedName>
    <definedName name="FDC_59_216" hidden="1">"#"</definedName>
    <definedName name="FDC_59_217" hidden="1">"#"</definedName>
    <definedName name="FDC_59_218" hidden="1">"#"</definedName>
    <definedName name="FDC_59_219" hidden="1">"#"</definedName>
    <definedName name="FDC_59_22" hidden="1">"#"</definedName>
    <definedName name="FDC_59_220" hidden="1">"#"</definedName>
    <definedName name="FDC_59_221" hidden="1">"#"</definedName>
    <definedName name="FDC_59_222" hidden="1">"#"</definedName>
    <definedName name="FDC_59_223" hidden="1">"#"</definedName>
    <definedName name="FDC_59_224" hidden="1">"#"</definedName>
    <definedName name="FDC_59_225" hidden="1">"#"</definedName>
    <definedName name="FDC_59_226" hidden="1">"#"</definedName>
    <definedName name="FDC_59_227" hidden="1">"#"</definedName>
    <definedName name="FDC_59_228" hidden="1">"#"</definedName>
    <definedName name="FDC_59_229" hidden="1">"#"</definedName>
    <definedName name="FDC_59_23" hidden="1">"#"</definedName>
    <definedName name="FDC_59_230" hidden="1">"#"</definedName>
    <definedName name="FDC_59_231" hidden="1">"#"</definedName>
    <definedName name="FDC_59_232" hidden="1">"#"</definedName>
    <definedName name="FDC_59_233" hidden="1">"#"</definedName>
    <definedName name="FDC_59_234" hidden="1">"#"</definedName>
    <definedName name="FDC_59_235" hidden="1">"#"</definedName>
    <definedName name="FDC_59_236" hidden="1">"#"</definedName>
    <definedName name="FDC_59_237" hidden="1">"#"</definedName>
    <definedName name="FDC_59_238" hidden="1">"#"</definedName>
    <definedName name="FDC_59_239" hidden="1">"#"</definedName>
    <definedName name="FDC_59_24" hidden="1">"#"</definedName>
    <definedName name="FDC_59_240" hidden="1">"#"</definedName>
    <definedName name="FDC_59_241" hidden="1">"#"</definedName>
    <definedName name="FDC_59_242" hidden="1">"#"</definedName>
    <definedName name="FDC_59_243" hidden="1">"#"</definedName>
    <definedName name="FDC_59_244" hidden="1">"#"</definedName>
    <definedName name="FDC_59_245" hidden="1">"#"</definedName>
    <definedName name="FDC_59_246" hidden="1">"#"</definedName>
    <definedName name="FDC_59_247" hidden="1">"#"</definedName>
    <definedName name="FDC_59_248" hidden="1">"#"</definedName>
    <definedName name="FDC_59_249" hidden="1">"#"</definedName>
    <definedName name="FDC_59_25" hidden="1">"#"</definedName>
    <definedName name="FDC_59_250" hidden="1">"#"</definedName>
    <definedName name="FDC_59_251" hidden="1">"#"</definedName>
    <definedName name="FDC_59_252" hidden="1">"#"</definedName>
    <definedName name="FDC_59_253" hidden="1">"#"</definedName>
    <definedName name="FDC_59_254" hidden="1">"#"</definedName>
    <definedName name="FDC_59_255" hidden="1">"#"</definedName>
    <definedName name="FDC_59_256" hidden="1">"#"</definedName>
    <definedName name="FDC_59_257" hidden="1">"#"</definedName>
    <definedName name="FDC_59_258" hidden="1">"#"</definedName>
    <definedName name="FDC_59_259" hidden="1">"#"</definedName>
    <definedName name="FDC_59_26" hidden="1">"#"</definedName>
    <definedName name="FDC_59_260" hidden="1">"#"</definedName>
    <definedName name="FDC_59_261" hidden="1">"#"</definedName>
    <definedName name="FDC_59_27" hidden="1">"#"</definedName>
    <definedName name="FDC_59_28" hidden="1">"#"</definedName>
    <definedName name="FDC_59_29" hidden="1">"#"</definedName>
    <definedName name="FDC_59_3" hidden="1">"#"</definedName>
    <definedName name="FDC_59_30" hidden="1">"#"</definedName>
    <definedName name="FDC_59_31" hidden="1">"#"</definedName>
    <definedName name="FDC_59_32" hidden="1">"#"</definedName>
    <definedName name="FDC_59_33" hidden="1">"#"</definedName>
    <definedName name="FDC_59_34" hidden="1">"#"</definedName>
    <definedName name="FDC_59_35" hidden="1">"#"</definedName>
    <definedName name="FDC_59_36" hidden="1">"#"</definedName>
    <definedName name="FDC_59_37" hidden="1">"#"</definedName>
    <definedName name="FDC_59_38" hidden="1">"#"</definedName>
    <definedName name="FDC_59_39" hidden="1">"#"</definedName>
    <definedName name="FDC_59_4" hidden="1">"#"</definedName>
    <definedName name="FDC_59_40" hidden="1">"#"</definedName>
    <definedName name="FDC_59_41" hidden="1">"#"</definedName>
    <definedName name="FDC_59_42" hidden="1">"#"</definedName>
    <definedName name="FDC_59_43" hidden="1">"#"</definedName>
    <definedName name="FDC_59_44" hidden="1">"#"</definedName>
    <definedName name="FDC_59_45" hidden="1">"#"</definedName>
    <definedName name="FDC_59_46" hidden="1">"#"</definedName>
    <definedName name="FDC_59_47" hidden="1">"#"</definedName>
    <definedName name="FDC_59_48" hidden="1">"#"</definedName>
    <definedName name="FDC_59_49" hidden="1">"#"</definedName>
    <definedName name="FDC_59_5" hidden="1">"#"</definedName>
    <definedName name="FDC_59_50" hidden="1">"#"</definedName>
    <definedName name="FDC_59_51" hidden="1">"#"</definedName>
    <definedName name="FDC_59_52" hidden="1">"#"</definedName>
    <definedName name="FDC_59_53" hidden="1">"#"</definedName>
    <definedName name="FDC_59_54" hidden="1">"#"</definedName>
    <definedName name="FDC_59_55" hidden="1">"#"</definedName>
    <definedName name="FDC_59_56" hidden="1">"#"</definedName>
    <definedName name="FDC_59_57" hidden="1">"#"</definedName>
    <definedName name="FDC_59_58" hidden="1">"#"</definedName>
    <definedName name="FDC_59_59" hidden="1">"#"</definedName>
    <definedName name="FDC_59_6" hidden="1">"#"</definedName>
    <definedName name="FDC_59_60" hidden="1">"#"</definedName>
    <definedName name="FDC_59_61" hidden="1">"#"</definedName>
    <definedName name="FDC_59_62" hidden="1">"#"</definedName>
    <definedName name="FDC_59_63" hidden="1">"#"</definedName>
    <definedName name="FDC_59_64" hidden="1">"#"</definedName>
    <definedName name="FDC_59_65" hidden="1">"#"</definedName>
    <definedName name="FDC_59_66" hidden="1">"#"</definedName>
    <definedName name="FDC_59_67" hidden="1">"#"</definedName>
    <definedName name="FDC_59_68" hidden="1">"#"</definedName>
    <definedName name="FDC_59_69" hidden="1">"#"</definedName>
    <definedName name="FDC_59_7" hidden="1">"#"</definedName>
    <definedName name="FDC_59_70" hidden="1">"#"</definedName>
    <definedName name="FDC_59_71" hidden="1">"#"</definedName>
    <definedName name="FDC_59_72" hidden="1">"#"</definedName>
    <definedName name="FDC_59_73" hidden="1">"#"</definedName>
    <definedName name="FDC_59_74" hidden="1">"#"</definedName>
    <definedName name="FDC_59_75" hidden="1">"#"</definedName>
    <definedName name="FDC_59_76" hidden="1">"#"</definedName>
    <definedName name="FDC_59_77" hidden="1">"#"</definedName>
    <definedName name="FDC_59_78" hidden="1">"#"</definedName>
    <definedName name="FDC_59_79" hidden="1">"#"</definedName>
    <definedName name="FDC_59_8" hidden="1">"#"</definedName>
    <definedName name="FDC_59_80" hidden="1">"#"</definedName>
    <definedName name="FDC_59_81" hidden="1">"#"</definedName>
    <definedName name="FDC_59_82" hidden="1">"#"</definedName>
    <definedName name="FDC_59_83" hidden="1">"#"</definedName>
    <definedName name="FDC_59_84" hidden="1">"#"</definedName>
    <definedName name="FDC_59_85" hidden="1">"#"</definedName>
    <definedName name="FDC_59_86" hidden="1">"#"</definedName>
    <definedName name="FDC_59_87" hidden="1">"#"</definedName>
    <definedName name="FDC_59_88" hidden="1">"#"</definedName>
    <definedName name="FDC_59_89" hidden="1">"#"</definedName>
    <definedName name="FDC_59_9" hidden="1">"#"</definedName>
    <definedName name="FDC_59_90" hidden="1">"#"</definedName>
    <definedName name="FDC_59_91" hidden="1">"#"</definedName>
    <definedName name="FDC_59_92" hidden="1">"#"</definedName>
    <definedName name="FDC_59_93" hidden="1">"#"</definedName>
    <definedName name="FDC_59_94" hidden="1">"#"</definedName>
    <definedName name="FDC_59_95" hidden="1">"#"</definedName>
    <definedName name="FDC_59_96" hidden="1">"#"</definedName>
    <definedName name="FDC_59_97" hidden="1">"#"</definedName>
    <definedName name="FDC_59_98" hidden="1">"#"</definedName>
    <definedName name="FDC_59_99" hidden="1">"#"</definedName>
    <definedName name="FDC_6_0" hidden="1">"#"</definedName>
    <definedName name="FDC_6_1" hidden="1">"#"</definedName>
    <definedName name="FDC_6_2" hidden="1">"#"</definedName>
    <definedName name="FDC_6_3" hidden="1">"#"</definedName>
    <definedName name="FDC_60_0" hidden="1">"#"</definedName>
    <definedName name="FDC_60_1" hidden="1">"#"</definedName>
    <definedName name="FDC_60_10" hidden="1">"#"</definedName>
    <definedName name="FDC_60_100" hidden="1">"#"</definedName>
    <definedName name="FDC_60_101" hidden="1">"#"</definedName>
    <definedName name="FDC_60_102" hidden="1">"#"</definedName>
    <definedName name="FDC_60_103" hidden="1">"#"</definedName>
    <definedName name="FDC_60_104" hidden="1">"#"</definedName>
    <definedName name="FDC_60_105" hidden="1">"#"</definedName>
    <definedName name="FDC_60_106" hidden="1">"#"</definedName>
    <definedName name="FDC_60_107" hidden="1">"#"</definedName>
    <definedName name="FDC_60_108" hidden="1">"#"</definedName>
    <definedName name="FDC_60_109" hidden="1">"#"</definedName>
    <definedName name="FDC_60_11" hidden="1">"#"</definedName>
    <definedName name="FDC_60_110" hidden="1">"#"</definedName>
    <definedName name="FDC_60_111" hidden="1">"#"</definedName>
    <definedName name="FDC_60_112" hidden="1">"#"</definedName>
    <definedName name="FDC_60_113" hidden="1">"#"</definedName>
    <definedName name="FDC_60_114" hidden="1">"#"</definedName>
    <definedName name="FDC_60_115" hidden="1">"#"</definedName>
    <definedName name="FDC_60_116" hidden="1">"#"</definedName>
    <definedName name="FDC_60_117" hidden="1">"#"</definedName>
    <definedName name="FDC_60_118" hidden="1">"#"</definedName>
    <definedName name="FDC_60_119" hidden="1">"#"</definedName>
    <definedName name="FDC_60_12" hidden="1">"#"</definedName>
    <definedName name="FDC_60_120" hidden="1">"#"</definedName>
    <definedName name="FDC_60_121" hidden="1">"#"</definedName>
    <definedName name="FDC_60_122" hidden="1">"#"</definedName>
    <definedName name="FDC_60_123" hidden="1">"#"</definedName>
    <definedName name="FDC_60_124" hidden="1">"#"</definedName>
    <definedName name="FDC_60_125" hidden="1">"#"</definedName>
    <definedName name="FDC_60_126" hidden="1">"#"</definedName>
    <definedName name="FDC_60_127" hidden="1">"#"</definedName>
    <definedName name="FDC_60_128" hidden="1">"#"</definedName>
    <definedName name="FDC_60_129" hidden="1">"#"</definedName>
    <definedName name="FDC_60_13" hidden="1">"#"</definedName>
    <definedName name="FDC_60_130" hidden="1">"#"</definedName>
    <definedName name="FDC_60_131" hidden="1">"#"</definedName>
    <definedName name="FDC_60_132" hidden="1">"#"</definedName>
    <definedName name="FDC_60_133" hidden="1">"#"</definedName>
    <definedName name="FDC_60_134" hidden="1">"#"</definedName>
    <definedName name="FDC_60_135" hidden="1">"#"</definedName>
    <definedName name="FDC_60_136" hidden="1">"#"</definedName>
    <definedName name="FDC_60_137" hidden="1">"#"</definedName>
    <definedName name="FDC_60_138" hidden="1">"#"</definedName>
    <definedName name="FDC_60_139" hidden="1">"#"</definedName>
    <definedName name="FDC_60_14" hidden="1">"#"</definedName>
    <definedName name="FDC_60_140" hidden="1">"#"</definedName>
    <definedName name="FDC_60_141" hidden="1">"#"</definedName>
    <definedName name="FDC_60_142" hidden="1">"#"</definedName>
    <definedName name="FDC_60_143" hidden="1">"#"</definedName>
    <definedName name="FDC_60_144" hidden="1">"#"</definedName>
    <definedName name="FDC_60_145" hidden="1">"#"</definedName>
    <definedName name="FDC_60_146" hidden="1">"#"</definedName>
    <definedName name="FDC_60_147" hidden="1">"#"</definedName>
    <definedName name="FDC_60_148" hidden="1">"#"</definedName>
    <definedName name="FDC_60_149" hidden="1">"#"</definedName>
    <definedName name="FDC_60_15" hidden="1">"#"</definedName>
    <definedName name="FDC_60_150" hidden="1">"#"</definedName>
    <definedName name="FDC_60_151" hidden="1">"#"</definedName>
    <definedName name="FDC_60_152" hidden="1">"#"</definedName>
    <definedName name="FDC_60_153" hidden="1">"#"</definedName>
    <definedName name="FDC_60_154" hidden="1">"#"</definedName>
    <definedName name="FDC_60_155" hidden="1">"#"</definedName>
    <definedName name="FDC_60_156" hidden="1">"#"</definedName>
    <definedName name="FDC_60_157" hidden="1">"#"</definedName>
    <definedName name="FDC_60_158" hidden="1">"#"</definedName>
    <definedName name="FDC_60_159" hidden="1">"#"</definedName>
    <definedName name="FDC_60_16" hidden="1">"#"</definedName>
    <definedName name="FDC_60_160" hidden="1">"#"</definedName>
    <definedName name="FDC_60_161" hidden="1">"#"</definedName>
    <definedName name="FDC_60_162" hidden="1">"#"</definedName>
    <definedName name="FDC_60_163" hidden="1">"#"</definedName>
    <definedName name="FDC_60_164" hidden="1">"#"</definedName>
    <definedName name="FDC_60_165" hidden="1">"#"</definedName>
    <definedName name="FDC_60_166" hidden="1">"#"</definedName>
    <definedName name="FDC_60_167" hidden="1">"#"</definedName>
    <definedName name="FDC_60_168" hidden="1">"#"</definedName>
    <definedName name="FDC_60_169" hidden="1">"#"</definedName>
    <definedName name="FDC_60_17" hidden="1">"#"</definedName>
    <definedName name="FDC_60_170" hidden="1">"#"</definedName>
    <definedName name="FDC_60_171" hidden="1">"#"</definedName>
    <definedName name="FDC_60_172" hidden="1">"#"</definedName>
    <definedName name="FDC_60_173" hidden="1">"#"</definedName>
    <definedName name="FDC_60_174" hidden="1">"#"</definedName>
    <definedName name="FDC_60_175" hidden="1">"#"</definedName>
    <definedName name="FDC_60_176" hidden="1">"#"</definedName>
    <definedName name="FDC_60_177" hidden="1">"#"</definedName>
    <definedName name="FDC_60_178" hidden="1">"#"</definedName>
    <definedName name="FDC_60_179" hidden="1">"#"</definedName>
    <definedName name="FDC_60_18" hidden="1">"#"</definedName>
    <definedName name="FDC_60_180" hidden="1">"#"</definedName>
    <definedName name="FDC_60_181" hidden="1">"#"</definedName>
    <definedName name="FDC_60_182" hidden="1">"#"</definedName>
    <definedName name="FDC_60_183" hidden="1">"#"</definedName>
    <definedName name="FDC_60_184" hidden="1">"#"</definedName>
    <definedName name="FDC_60_185" hidden="1">"#"</definedName>
    <definedName name="FDC_60_186" hidden="1">"#"</definedName>
    <definedName name="FDC_60_187" hidden="1">"#"</definedName>
    <definedName name="FDC_60_188" hidden="1">"#"</definedName>
    <definedName name="FDC_60_189" hidden="1">"#"</definedName>
    <definedName name="FDC_60_19" hidden="1">"#"</definedName>
    <definedName name="FDC_60_190" hidden="1">"#"</definedName>
    <definedName name="FDC_60_191" hidden="1">"#"</definedName>
    <definedName name="FDC_60_192" hidden="1">"#"</definedName>
    <definedName name="FDC_60_193" hidden="1">"#"</definedName>
    <definedName name="FDC_60_194" hidden="1">"#"</definedName>
    <definedName name="FDC_60_195" hidden="1">"#"</definedName>
    <definedName name="FDC_60_196" hidden="1">"#"</definedName>
    <definedName name="FDC_60_197" hidden="1">"#"</definedName>
    <definedName name="FDC_60_198" hidden="1">"#"</definedName>
    <definedName name="FDC_60_199" hidden="1">"#"</definedName>
    <definedName name="FDC_60_2" hidden="1">"#"</definedName>
    <definedName name="FDC_60_20" hidden="1">"#"</definedName>
    <definedName name="FDC_60_200" hidden="1">"#"</definedName>
    <definedName name="FDC_60_201" hidden="1">"#"</definedName>
    <definedName name="FDC_60_202" hidden="1">"#"</definedName>
    <definedName name="FDC_60_203" hidden="1">"#"</definedName>
    <definedName name="FDC_60_204" hidden="1">"#"</definedName>
    <definedName name="FDC_60_205" hidden="1">"#"</definedName>
    <definedName name="FDC_60_206" hidden="1">"#"</definedName>
    <definedName name="FDC_60_207" hidden="1">"#"</definedName>
    <definedName name="FDC_60_208" hidden="1">"#"</definedName>
    <definedName name="FDC_60_209" hidden="1">"#"</definedName>
    <definedName name="FDC_60_21" hidden="1">"#"</definedName>
    <definedName name="FDC_60_210" hidden="1">"#"</definedName>
    <definedName name="FDC_60_211" hidden="1">"#"</definedName>
    <definedName name="FDC_60_212" hidden="1">"#"</definedName>
    <definedName name="FDC_60_213" hidden="1">"#"</definedName>
    <definedName name="FDC_60_214" hidden="1">"#"</definedName>
    <definedName name="FDC_60_215" hidden="1">"#"</definedName>
    <definedName name="FDC_60_216" hidden="1">"#"</definedName>
    <definedName name="FDC_60_217" hidden="1">"#"</definedName>
    <definedName name="FDC_60_218" hidden="1">"#"</definedName>
    <definedName name="FDC_60_219" hidden="1">"#"</definedName>
    <definedName name="FDC_60_22" hidden="1">"#"</definedName>
    <definedName name="FDC_60_220" hidden="1">"#"</definedName>
    <definedName name="FDC_60_221" hidden="1">"#"</definedName>
    <definedName name="FDC_60_222" hidden="1">"#"</definedName>
    <definedName name="FDC_60_223" hidden="1">"#"</definedName>
    <definedName name="FDC_60_224" hidden="1">"#"</definedName>
    <definedName name="FDC_60_225" hidden="1">"#"</definedName>
    <definedName name="FDC_60_226" hidden="1">"#"</definedName>
    <definedName name="FDC_60_227" hidden="1">"#"</definedName>
    <definedName name="FDC_60_228" hidden="1">"#"</definedName>
    <definedName name="FDC_60_229" hidden="1">"#"</definedName>
    <definedName name="FDC_60_23" hidden="1">"#"</definedName>
    <definedName name="FDC_60_230" hidden="1">"#"</definedName>
    <definedName name="FDC_60_231" hidden="1">"#"</definedName>
    <definedName name="FDC_60_232" hidden="1">"#"</definedName>
    <definedName name="FDC_60_233" hidden="1">"#"</definedName>
    <definedName name="FDC_60_234" hidden="1">"#"</definedName>
    <definedName name="FDC_60_235" hidden="1">"#"</definedName>
    <definedName name="FDC_60_236" hidden="1">"#"</definedName>
    <definedName name="FDC_60_237" hidden="1">"#"</definedName>
    <definedName name="FDC_60_238" hidden="1">"#"</definedName>
    <definedName name="FDC_60_239" hidden="1">"#"</definedName>
    <definedName name="FDC_60_24" hidden="1">"#"</definedName>
    <definedName name="FDC_60_240" hidden="1">"#"</definedName>
    <definedName name="FDC_60_241" hidden="1">"#"</definedName>
    <definedName name="FDC_60_242" hidden="1">"#"</definedName>
    <definedName name="FDC_60_243" hidden="1">"#"</definedName>
    <definedName name="FDC_60_244" hidden="1">"#"</definedName>
    <definedName name="FDC_60_245" hidden="1">"#"</definedName>
    <definedName name="FDC_60_246" hidden="1">"#"</definedName>
    <definedName name="FDC_60_247" hidden="1">"#"</definedName>
    <definedName name="FDC_60_248" hidden="1">"#"</definedName>
    <definedName name="FDC_60_249" hidden="1">"#"</definedName>
    <definedName name="FDC_60_25" hidden="1">"#"</definedName>
    <definedName name="FDC_60_250" hidden="1">"#"</definedName>
    <definedName name="FDC_60_251" hidden="1">"#"</definedName>
    <definedName name="FDC_60_252" hidden="1">"#"</definedName>
    <definedName name="FDC_60_253" hidden="1">"#"</definedName>
    <definedName name="FDC_60_254" hidden="1">"#"</definedName>
    <definedName name="FDC_60_255" hidden="1">"#"</definedName>
    <definedName name="FDC_60_256" hidden="1">"#"</definedName>
    <definedName name="FDC_60_257" hidden="1">"#"</definedName>
    <definedName name="FDC_60_258" hidden="1">"#"</definedName>
    <definedName name="FDC_60_259" hidden="1">"#"</definedName>
    <definedName name="FDC_60_26" hidden="1">"#"</definedName>
    <definedName name="FDC_60_260" hidden="1">"#"</definedName>
    <definedName name="FDC_60_261" hidden="1">"#"</definedName>
    <definedName name="FDC_60_27" hidden="1">"#"</definedName>
    <definedName name="FDC_60_28" hidden="1">"#"</definedName>
    <definedName name="FDC_60_29" hidden="1">"#"</definedName>
    <definedName name="FDC_60_3" hidden="1">"#"</definedName>
    <definedName name="FDC_60_30" hidden="1">"#"</definedName>
    <definedName name="FDC_60_31" hidden="1">"#"</definedName>
    <definedName name="FDC_60_32" hidden="1">"#"</definedName>
    <definedName name="FDC_60_33" hidden="1">"#"</definedName>
    <definedName name="FDC_60_34" hidden="1">"#"</definedName>
    <definedName name="FDC_60_35" hidden="1">"#"</definedName>
    <definedName name="FDC_60_36" hidden="1">"#"</definedName>
    <definedName name="FDC_60_37" hidden="1">"#"</definedName>
    <definedName name="FDC_60_38" hidden="1">"#"</definedName>
    <definedName name="FDC_60_39" hidden="1">"#"</definedName>
    <definedName name="FDC_60_4" hidden="1">"#"</definedName>
    <definedName name="FDC_60_40" hidden="1">"#"</definedName>
    <definedName name="FDC_60_41" hidden="1">"#"</definedName>
    <definedName name="FDC_60_42" hidden="1">"#"</definedName>
    <definedName name="FDC_60_43" hidden="1">"#"</definedName>
    <definedName name="FDC_60_44" hidden="1">"#"</definedName>
    <definedName name="FDC_60_45" hidden="1">"#"</definedName>
    <definedName name="FDC_60_46" hidden="1">"#"</definedName>
    <definedName name="FDC_60_47" hidden="1">"#"</definedName>
    <definedName name="FDC_60_48" hidden="1">"#"</definedName>
    <definedName name="FDC_60_49" hidden="1">"#"</definedName>
    <definedName name="FDC_60_5" hidden="1">"#"</definedName>
    <definedName name="FDC_60_50" hidden="1">"#"</definedName>
    <definedName name="FDC_60_51" hidden="1">"#"</definedName>
    <definedName name="FDC_60_52" hidden="1">"#"</definedName>
    <definedName name="FDC_60_53" hidden="1">"#"</definedName>
    <definedName name="FDC_60_54" hidden="1">"#"</definedName>
    <definedName name="FDC_60_55" hidden="1">"#"</definedName>
    <definedName name="FDC_60_56" hidden="1">"#"</definedName>
    <definedName name="FDC_60_57" hidden="1">"#"</definedName>
    <definedName name="FDC_60_58" hidden="1">"#"</definedName>
    <definedName name="FDC_60_59" hidden="1">"#"</definedName>
    <definedName name="FDC_60_6" hidden="1">"#"</definedName>
    <definedName name="FDC_60_60" hidden="1">"#"</definedName>
    <definedName name="FDC_60_61" hidden="1">"#"</definedName>
    <definedName name="FDC_60_62" hidden="1">"#"</definedName>
    <definedName name="FDC_60_63" hidden="1">"#"</definedName>
    <definedName name="FDC_60_64" hidden="1">"#"</definedName>
    <definedName name="FDC_60_65" hidden="1">"#"</definedName>
    <definedName name="FDC_60_66" hidden="1">"#"</definedName>
    <definedName name="FDC_60_67" hidden="1">"#"</definedName>
    <definedName name="FDC_60_68" hidden="1">"#"</definedName>
    <definedName name="FDC_60_69" hidden="1">"#"</definedName>
    <definedName name="FDC_60_7" hidden="1">"#"</definedName>
    <definedName name="FDC_60_70" hidden="1">"#"</definedName>
    <definedName name="FDC_60_71" hidden="1">"#"</definedName>
    <definedName name="FDC_60_72" hidden="1">"#"</definedName>
    <definedName name="FDC_60_73" hidden="1">"#"</definedName>
    <definedName name="FDC_60_74" hidden="1">"#"</definedName>
    <definedName name="FDC_60_75" hidden="1">"#"</definedName>
    <definedName name="FDC_60_76" hidden="1">"#"</definedName>
    <definedName name="FDC_60_77" hidden="1">"#"</definedName>
    <definedName name="FDC_60_78" hidden="1">"#"</definedName>
    <definedName name="FDC_60_79" hidden="1">"#"</definedName>
    <definedName name="FDC_60_8" hidden="1">"#"</definedName>
    <definedName name="FDC_60_80" hidden="1">"#"</definedName>
    <definedName name="FDC_60_81" hidden="1">"#"</definedName>
    <definedName name="FDC_60_82" hidden="1">"#"</definedName>
    <definedName name="FDC_60_83" hidden="1">"#"</definedName>
    <definedName name="FDC_60_84" hidden="1">"#"</definedName>
    <definedName name="FDC_60_85" hidden="1">"#"</definedName>
    <definedName name="FDC_60_86" hidden="1">"#"</definedName>
    <definedName name="FDC_60_87" hidden="1">"#"</definedName>
    <definedName name="FDC_60_88" hidden="1">"#"</definedName>
    <definedName name="FDC_60_89" hidden="1">"#"</definedName>
    <definedName name="FDC_60_9" hidden="1">"#"</definedName>
    <definedName name="FDC_60_90" hidden="1">"#"</definedName>
    <definedName name="FDC_60_91" hidden="1">"#"</definedName>
    <definedName name="FDC_60_92" hidden="1">"#"</definedName>
    <definedName name="FDC_60_93" hidden="1">"#"</definedName>
    <definedName name="FDC_60_94" hidden="1">"#"</definedName>
    <definedName name="FDC_60_95" hidden="1">"#"</definedName>
    <definedName name="FDC_60_96" hidden="1">"#"</definedName>
    <definedName name="FDC_60_97" hidden="1">"#"</definedName>
    <definedName name="FDC_60_98" hidden="1">"#"</definedName>
    <definedName name="FDC_60_99" hidden="1">"#"</definedName>
    <definedName name="FDC_61_0" hidden="1">"#"</definedName>
    <definedName name="FDC_61_1" hidden="1">"#"</definedName>
    <definedName name="FDC_61_10" hidden="1">"#"</definedName>
    <definedName name="FDC_61_11" hidden="1">"#"</definedName>
    <definedName name="FDC_61_12" hidden="1">"#"</definedName>
    <definedName name="FDC_61_13" hidden="1">"#"</definedName>
    <definedName name="FDC_61_14" hidden="1">"#"</definedName>
    <definedName name="FDC_61_2" hidden="1">"#"</definedName>
    <definedName name="FDC_61_3" hidden="1">"#"</definedName>
    <definedName name="FDC_61_4" hidden="1">"#"</definedName>
    <definedName name="FDC_61_5" hidden="1">"#"</definedName>
    <definedName name="FDC_61_6" hidden="1">"#"</definedName>
    <definedName name="FDC_61_7" hidden="1">"#"</definedName>
    <definedName name="FDC_61_8" hidden="1">"#"</definedName>
    <definedName name="FDC_61_9" hidden="1">"#"</definedName>
    <definedName name="FDC_62_0" hidden="1">"#"</definedName>
    <definedName name="FDC_62_1" hidden="1">"#"</definedName>
    <definedName name="FDC_62_10" hidden="1">"#"</definedName>
    <definedName name="FDC_62_100" hidden="1">"#"</definedName>
    <definedName name="FDC_62_101" hidden="1">"#"</definedName>
    <definedName name="FDC_62_102" hidden="1">"#"</definedName>
    <definedName name="FDC_62_103" hidden="1">"#"</definedName>
    <definedName name="FDC_62_104" hidden="1">"#"</definedName>
    <definedName name="FDC_62_105" hidden="1">"#"</definedName>
    <definedName name="FDC_62_106" hidden="1">"#"</definedName>
    <definedName name="FDC_62_107" hidden="1">"#"</definedName>
    <definedName name="FDC_62_108" hidden="1">"#"</definedName>
    <definedName name="FDC_62_109" hidden="1">"#"</definedName>
    <definedName name="FDC_62_11" hidden="1">"#"</definedName>
    <definedName name="FDC_62_110" hidden="1">"#"</definedName>
    <definedName name="FDC_62_111" hidden="1">"#"</definedName>
    <definedName name="FDC_62_112" hidden="1">"#"</definedName>
    <definedName name="FDC_62_113" hidden="1">"#"</definedName>
    <definedName name="FDC_62_114" hidden="1">"#"</definedName>
    <definedName name="FDC_62_115" hidden="1">"#"</definedName>
    <definedName name="FDC_62_116" hidden="1">"#"</definedName>
    <definedName name="FDC_62_117" hidden="1">"#"</definedName>
    <definedName name="FDC_62_118" hidden="1">"#"</definedName>
    <definedName name="FDC_62_119" hidden="1">"#"</definedName>
    <definedName name="FDC_62_12" hidden="1">"#"</definedName>
    <definedName name="FDC_62_120" hidden="1">"#"</definedName>
    <definedName name="FDC_62_121" hidden="1">"#"</definedName>
    <definedName name="FDC_62_122" hidden="1">"#"</definedName>
    <definedName name="FDC_62_123" hidden="1">"#"</definedName>
    <definedName name="FDC_62_124" hidden="1">"#"</definedName>
    <definedName name="FDC_62_125" hidden="1">"#"</definedName>
    <definedName name="FDC_62_126" hidden="1">"#"</definedName>
    <definedName name="FDC_62_127" hidden="1">"#"</definedName>
    <definedName name="FDC_62_128" hidden="1">"#"</definedName>
    <definedName name="FDC_62_129" hidden="1">"#"</definedName>
    <definedName name="FDC_62_13" hidden="1">"#"</definedName>
    <definedName name="FDC_62_130" hidden="1">"#"</definedName>
    <definedName name="FDC_62_131" hidden="1">"#"</definedName>
    <definedName name="FDC_62_132" hidden="1">"#"</definedName>
    <definedName name="FDC_62_133" hidden="1">"#"</definedName>
    <definedName name="FDC_62_134" hidden="1">"#"</definedName>
    <definedName name="FDC_62_135" hidden="1">"#"</definedName>
    <definedName name="FDC_62_136" hidden="1">"#"</definedName>
    <definedName name="FDC_62_137" hidden="1">"#"</definedName>
    <definedName name="FDC_62_138" hidden="1">"#"</definedName>
    <definedName name="FDC_62_139" hidden="1">"#"</definedName>
    <definedName name="FDC_62_14" hidden="1">"#"</definedName>
    <definedName name="FDC_62_140" hidden="1">"#"</definedName>
    <definedName name="FDC_62_141" hidden="1">"#"</definedName>
    <definedName name="FDC_62_142" hidden="1">"#"</definedName>
    <definedName name="FDC_62_143" hidden="1">"#"</definedName>
    <definedName name="FDC_62_144" hidden="1">"#"</definedName>
    <definedName name="FDC_62_145" hidden="1">"#"</definedName>
    <definedName name="FDC_62_146" hidden="1">"#"</definedName>
    <definedName name="FDC_62_147" hidden="1">"#"</definedName>
    <definedName name="FDC_62_148" hidden="1">"#"</definedName>
    <definedName name="FDC_62_149" hidden="1">"#"</definedName>
    <definedName name="FDC_62_15" hidden="1">"#"</definedName>
    <definedName name="FDC_62_150" hidden="1">"#"</definedName>
    <definedName name="FDC_62_151" hidden="1">"#"</definedName>
    <definedName name="FDC_62_152" hidden="1">"#"</definedName>
    <definedName name="FDC_62_153" hidden="1">"#"</definedName>
    <definedName name="FDC_62_154" hidden="1">"#"</definedName>
    <definedName name="FDC_62_155" hidden="1">"#"</definedName>
    <definedName name="FDC_62_156" hidden="1">"#"</definedName>
    <definedName name="FDC_62_157" hidden="1">"#"</definedName>
    <definedName name="FDC_62_158" hidden="1">"#"</definedName>
    <definedName name="FDC_62_159" hidden="1">"#"</definedName>
    <definedName name="FDC_62_16" hidden="1">"#"</definedName>
    <definedName name="FDC_62_160" hidden="1">"#"</definedName>
    <definedName name="FDC_62_161" hidden="1">"#"</definedName>
    <definedName name="FDC_62_162" hidden="1">"#"</definedName>
    <definedName name="FDC_62_163" hidden="1">"#"</definedName>
    <definedName name="FDC_62_164" hidden="1">"#"</definedName>
    <definedName name="FDC_62_165" hidden="1">"#"</definedName>
    <definedName name="FDC_62_166" hidden="1">"#"</definedName>
    <definedName name="FDC_62_167" hidden="1">"#"</definedName>
    <definedName name="FDC_62_168" hidden="1">"#"</definedName>
    <definedName name="FDC_62_169" hidden="1">"#"</definedName>
    <definedName name="FDC_62_17" hidden="1">"#"</definedName>
    <definedName name="FDC_62_170" hidden="1">"#"</definedName>
    <definedName name="FDC_62_171" hidden="1">"#"</definedName>
    <definedName name="FDC_62_172" hidden="1">"#"</definedName>
    <definedName name="FDC_62_173" hidden="1">"#"</definedName>
    <definedName name="FDC_62_174" hidden="1">"#"</definedName>
    <definedName name="FDC_62_175" hidden="1">"#"</definedName>
    <definedName name="FDC_62_176" hidden="1">"#"</definedName>
    <definedName name="FDC_62_177" hidden="1">"#"</definedName>
    <definedName name="FDC_62_178" hidden="1">"#"</definedName>
    <definedName name="FDC_62_179" hidden="1">"#"</definedName>
    <definedName name="FDC_62_18" hidden="1">"#"</definedName>
    <definedName name="FDC_62_180" hidden="1">"#"</definedName>
    <definedName name="FDC_62_181" hidden="1">"#"</definedName>
    <definedName name="FDC_62_182" hidden="1">"#"</definedName>
    <definedName name="FDC_62_183" hidden="1">"#"</definedName>
    <definedName name="FDC_62_184" hidden="1">"#"</definedName>
    <definedName name="FDC_62_185" hidden="1">"#"</definedName>
    <definedName name="FDC_62_186" hidden="1">"#"</definedName>
    <definedName name="FDC_62_187" hidden="1">"#"</definedName>
    <definedName name="FDC_62_188" hidden="1">"#"</definedName>
    <definedName name="FDC_62_189" hidden="1">"#"</definedName>
    <definedName name="FDC_62_19" hidden="1">"#"</definedName>
    <definedName name="FDC_62_190" hidden="1">"#"</definedName>
    <definedName name="FDC_62_191" hidden="1">"#"</definedName>
    <definedName name="FDC_62_192" hidden="1">"#"</definedName>
    <definedName name="FDC_62_193" hidden="1">"#"</definedName>
    <definedName name="FDC_62_194" hidden="1">"#"</definedName>
    <definedName name="FDC_62_195" hidden="1">"#"</definedName>
    <definedName name="FDC_62_196" hidden="1">"#"</definedName>
    <definedName name="FDC_62_197" hidden="1">"#"</definedName>
    <definedName name="FDC_62_198" hidden="1">"#"</definedName>
    <definedName name="FDC_62_199" hidden="1">"#"</definedName>
    <definedName name="FDC_62_2" hidden="1">"#"</definedName>
    <definedName name="FDC_62_20" hidden="1">"#"</definedName>
    <definedName name="FDC_62_200" hidden="1">"#"</definedName>
    <definedName name="FDC_62_201" hidden="1">"#"</definedName>
    <definedName name="FDC_62_202" hidden="1">"#"</definedName>
    <definedName name="FDC_62_203" hidden="1">"#"</definedName>
    <definedName name="FDC_62_204" hidden="1">"#"</definedName>
    <definedName name="FDC_62_205" hidden="1">"#"</definedName>
    <definedName name="FDC_62_206" hidden="1">"#"</definedName>
    <definedName name="FDC_62_207" hidden="1">"#"</definedName>
    <definedName name="FDC_62_208" hidden="1">"#"</definedName>
    <definedName name="FDC_62_209" hidden="1">"#"</definedName>
    <definedName name="FDC_62_21" hidden="1">"#"</definedName>
    <definedName name="FDC_62_210" hidden="1">"#"</definedName>
    <definedName name="FDC_62_211" hidden="1">"#"</definedName>
    <definedName name="FDC_62_212" hidden="1">"#"</definedName>
    <definedName name="FDC_62_213" hidden="1">"#"</definedName>
    <definedName name="FDC_62_214" hidden="1">"#"</definedName>
    <definedName name="FDC_62_215" hidden="1">"#"</definedName>
    <definedName name="FDC_62_216" hidden="1">"#"</definedName>
    <definedName name="FDC_62_217" hidden="1">"#"</definedName>
    <definedName name="FDC_62_218" hidden="1">"#"</definedName>
    <definedName name="FDC_62_219" hidden="1">"#"</definedName>
    <definedName name="FDC_62_22" hidden="1">"#"</definedName>
    <definedName name="FDC_62_220" hidden="1">"#"</definedName>
    <definedName name="FDC_62_221" hidden="1">"#"</definedName>
    <definedName name="FDC_62_222" hidden="1">"#"</definedName>
    <definedName name="FDC_62_223" hidden="1">"#"</definedName>
    <definedName name="FDC_62_224" hidden="1">"#"</definedName>
    <definedName name="FDC_62_225" hidden="1">"#"</definedName>
    <definedName name="FDC_62_226" hidden="1">"#"</definedName>
    <definedName name="FDC_62_227" hidden="1">"#"</definedName>
    <definedName name="FDC_62_228" hidden="1">"#"</definedName>
    <definedName name="FDC_62_229" hidden="1">"#"</definedName>
    <definedName name="FDC_62_23" hidden="1">"#"</definedName>
    <definedName name="FDC_62_230" hidden="1">"#"</definedName>
    <definedName name="FDC_62_231" hidden="1">"#"</definedName>
    <definedName name="FDC_62_232" hidden="1">"#"</definedName>
    <definedName name="FDC_62_233" hidden="1">"#"</definedName>
    <definedName name="FDC_62_234" hidden="1">"#"</definedName>
    <definedName name="FDC_62_235" hidden="1">"#"</definedName>
    <definedName name="FDC_62_236" hidden="1">"#"</definedName>
    <definedName name="FDC_62_237" hidden="1">"#"</definedName>
    <definedName name="FDC_62_238" hidden="1">"#"</definedName>
    <definedName name="FDC_62_239" hidden="1">"#"</definedName>
    <definedName name="FDC_62_24" hidden="1">"#"</definedName>
    <definedName name="FDC_62_240" hidden="1">"#"</definedName>
    <definedName name="FDC_62_241" hidden="1">"#"</definedName>
    <definedName name="FDC_62_242" hidden="1">"#"</definedName>
    <definedName name="FDC_62_243" hidden="1">"#"</definedName>
    <definedName name="FDC_62_244" hidden="1">"#"</definedName>
    <definedName name="FDC_62_245" hidden="1">"#"</definedName>
    <definedName name="FDC_62_246" hidden="1">"#"</definedName>
    <definedName name="FDC_62_247" hidden="1">"#"</definedName>
    <definedName name="FDC_62_248" hidden="1">"#"</definedName>
    <definedName name="FDC_62_249" hidden="1">"#"</definedName>
    <definedName name="FDC_62_25" hidden="1">"#"</definedName>
    <definedName name="FDC_62_250" hidden="1">"#"</definedName>
    <definedName name="FDC_62_251" hidden="1">"#"</definedName>
    <definedName name="FDC_62_252" hidden="1">"#"</definedName>
    <definedName name="FDC_62_253" hidden="1">"#"</definedName>
    <definedName name="FDC_62_254" hidden="1">"#"</definedName>
    <definedName name="FDC_62_255" hidden="1">"#"</definedName>
    <definedName name="FDC_62_256" hidden="1">"#"</definedName>
    <definedName name="FDC_62_257" hidden="1">"#"</definedName>
    <definedName name="FDC_62_258" hidden="1">"#"</definedName>
    <definedName name="FDC_62_259" hidden="1">"#"</definedName>
    <definedName name="FDC_62_26" hidden="1">"#"</definedName>
    <definedName name="FDC_62_260" hidden="1">"#"</definedName>
    <definedName name="FDC_62_261" hidden="1">"#"</definedName>
    <definedName name="FDC_62_27" hidden="1">"#"</definedName>
    <definedName name="FDC_62_28" hidden="1">"#"</definedName>
    <definedName name="FDC_62_29" hidden="1">"#"</definedName>
    <definedName name="FDC_62_3" hidden="1">"#"</definedName>
    <definedName name="FDC_62_30" hidden="1">"#"</definedName>
    <definedName name="FDC_62_31" hidden="1">"#"</definedName>
    <definedName name="FDC_62_32" hidden="1">"#"</definedName>
    <definedName name="FDC_62_33" hidden="1">"#"</definedName>
    <definedName name="FDC_62_34" hidden="1">"#"</definedName>
    <definedName name="FDC_62_35" hidden="1">"#"</definedName>
    <definedName name="FDC_62_36" hidden="1">"#"</definedName>
    <definedName name="FDC_62_37" hidden="1">"#"</definedName>
    <definedName name="FDC_62_38" hidden="1">"#"</definedName>
    <definedName name="FDC_62_39" hidden="1">"#"</definedName>
    <definedName name="FDC_62_4" hidden="1">"#"</definedName>
    <definedName name="FDC_62_40" hidden="1">"#"</definedName>
    <definedName name="FDC_62_41" hidden="1">"#"</definedName>
    <definedName name="FDC_62_42" hidden="1">"#"</definedName>
    <definedName name="FDC_62_43" hidden="1">"#"</definedName>
    <definedName name="FDC_62_44" hidden="1">"#"</definedName>
    <definedName name="FDC_62_45" hidden="1">"#"</definedName>
    <definedName name="FDC_62_46" hidden="1">"#"</definedName>
    <definedName name="FDC_62_47" hidden="1">"#"</definedName>
    <definedName name="FDC_62_48" hidden="1">"#"</definedName>
    <definedName name="FDC_62_49" hidden="1">"#"</definedName>
    <definedName name="FDC_62_5" hidden="1">"#"</definedName>
    <definedName name="FDC_62_50" hidden="1">"#"</definedName>
    <definedName name="FDC_62_51" hidden="1">"#"</definedName>
    <definedName name="FDC_62_52" hidden="1">"#"</definedName>
    <definedName name="FDC_62_53" hidden="1">"#"</definedName>
    <definedName name="FDC_62_54" hidden="1">"#"</definedName>
    <definedName name="FDC_62_55" hidden="1">"#"</definedName>
    <definedName name="FDC_62_56" hidden="1">"#"</definedName>
    <definedName name="FDC_62_57" hidden="1">"#"</definedName>
    <definedName name="FDC_62_58" hidden="1">"#"</definedName>
    <definedName name="FDC_62_59" hidden="1">"#"</definedName>
    <definedName name="FDC_62_6" hidden="1">"#"</definedName>
    <definedName name="FDC_62_60" hidden="1">"#"</definedName>
    <definedName name="FDC_62_61" hidden="1">"#"</definedName>
    <definedName name="FDC_62_62" hidden="1">"#"</definedName>
    <definedName name="FDC_62_63" hidden="1">"#"</definedName>
    <definedName name="FDC_62_64" hidden="1">"#"</definedName>
    <definedName name="FDC_62_65" hidden="1">"#"</definedName>
    <definedName name="FDC_62_66" hidden="1">"#"</definedName>
    <definedName name="FDC_62_67" hidden="1">"#"</definedName>
    <definedName name="FDC_62_68" hidden="1">"#"</definedName>
    <definedName name="FDC_62_69" hidden="1">"#"</definedName>
    <definedName name="FDC_62_7" hidden="1">"#"</definedName>
    <definedName name="FDC_62_70" hidden="1">"#"</definedName>
    <definedName name="FDC_62_71" hidden="1">"#"</definedName>
    <definedName name="FDC_62_72" hidden="1">"#"</definedName>
    <definedName name="FDC_62_73" hidden="1">"#"</definedName>
    <definedName name="FDC_62_74" hidden="1">"#"</definedName>
    <definedName name="FDC_62_75" hidden="1">"#"</definedName>
    <definedName name="FDC_62_76" hidden="1">"#"</definedName>
    <definedName name="FDC_62_77" hidden="1">"#"</definedName>
    <definedName name="FDC_62_78" hidden="1">"#"</definedName>
    <definedName name="FDC_62_79" hidden="1">"#"</definedName>
    <definedName name="FDC_62_8" hidden="1">"#"</definedName>
    <definedName name="FDC_62_80" hidden="1">"#"</definedName>
    <definedName name="FDC_62_81" hidden="1">"#"</definedName>
    <definedName name="FDC_62_82" hidden="1">"#"</definedName>
    <definedName name="FDC_62_83" hidden="1">"#"</definedName>
    <definedName name="FDC_62_84" hidden="1">"#"</definedName>
    <definedName name="FDC_62_85" hidden="1">"#"</definedName>
    <definedName name="FDC_62_86" hidden="1">"#"</definedName>
    <definedName name="FDC_62_87" hidden="1">"#"</definedName>
    <definedName name="FDC_62_88" hidden="1">"#"</definedName>
    <definedName name="FDC_62_89" hidden="1">"#"</definedName>
    <definedName name="FDC_62_9" hidden="1">"#"</definedName>
    <definedName name="FDC_62_90" hidden="1">"#"</definedName>
    <definedName name="FDC_62_91" hidden="1">"#"</definedName>
    <definedName name="FDC_62_92" hidden="1">"#"</definedName>
    <definedName name="FDC_62_93" hidden="1">"#"</definedName>
    <definedName name="FDC_62_94" hidden="1">"#"</definedName>
    <definedName name="FDC_62_95" hidden="1">"#"</definedName>
    <definedName name="FDC_62_96" hidden="1">"#"</definedName>
    <definedName name="FDC_62_97" hidden="1">"#"</definedName>
    <definedName name="FDC_62_98" hidden="1">"#"</definedName>
    <definedName name="FDC_62_99" hidden="1">"#"</definedName>
    <definedName name="FDC_63_0" hidden="1">"#"</definedName>
    <definedName name="FDC_63_1" hidden="1">"#"</definedName>
    <definedName name="FDC_63_10" hidden="1">"#"</definedName>
    <definedName name="FDC_63_100" hidden="1">"#"</definedName>
    <definedName name="FDC_63_101" hidden="1">"#"</definedName>
    <definedName name="FDC_63_102" hidden="1">"#"</definedName>
    <definedName name="FDC_63_103" hidden="1">"#"</definedName>
    <definedName name="FDC_63_104" hidden="1">"#"</definedName>
    <definedName name="FDC_63_105" hidden="1">"#"</definedName>
    <definedName name="FDC_63_106" hidden="1">"#"</definedName>
    <definedName name="FDC_63_107" hidden="1">"#"</definedName>
    <definedName name="FDC_63_108" hidden="1">"#"</definedName>
    <definedName name="FDC_63_109" hidden="1">"#"</definedName>
    <definedName name="FDC_63_11" hidden="1">"#"</definedName>
    <definedName name="FDC_63_110" hidden="1">"#"</definedName>
    <definedName name="FDC_63_111" hidden="1">"#"</definedName>
    <definedName name="FDC_63_112" hidden="1">"#"</definedName>
    <definedName name="FDC_63_113" hidden="1">"#"</definedName>
    <definedName name="FDC_63_114" hidden="1">"#"</definedName>
    <definedName name="FDC_63_115" hidden="1">"#"</definedName>
    <definedName name="FDC_63_116" hidden="1">"#"</definedName>
    <definedName name="FDC_63_117" hidden="1">"#"</definedName>
    <definedName name="FDC_63_118" hidden="1">"#"</definedName>
    <definedName name="FDC_63_119" hidden="1">"#"</definedName>
    <definedName name="FDC_63_12" hidden="1">"#"</definedName>
    <definedName name="FDC_63_120" hidden="1">"#"</definedName>
    <definedName name="FDC_63_121" hidden="1">"#"</definedName>
    <definedName name="FDC_63_122" hidden="1">"#"</definedName>
    <definedName name="FDC_63_123" hidden="1">"#"</definedName>
    <definedName name="FDC_63_124" hidden="1">"#"</definedName>
    <definedName name="FDC_63_125" hidden="1">"#"</definedName>
    <definedName name="FDC_63_126" hidden="1">"#"</definedName>
    <definedName name="FDC_63_127" hidden="1">"#"</definedName>
    <definedName name="FDC_63_128" hidden="1">"#"</definedName>
    <definedName name="FDC_63_129" hidden="1">"#"</definedName>
    <definedName name="FDC_63_13" hidden="1">"#"</definedName>
    <definedName name="FDC_63_130" hidden="1">"#"</definedName>
    <definedName name="FDC_63_131" hidden="1">"#"</definedName>
    <definedName name="FDC_63_132" hidden="1">"#"</definedName>
    <definedName name="FDC_63_133" hidden="1">"#"</definedName>
    <definedName name="FDC_63_134" hidden="1">"#"</definedName>
    <definedName name="FDC_63_135" hidden="1">"#"</definedName>
    <definedName name="FDC_63_136" hidden="1">"#"</definedName>
    <definedName name="FDC_63_137" hidden="1">"#"</definedName>
    <definedName name="FDC_63_138" hidden="1">"#"</definedName>
    <definedName name="FDC_63_139" hidden="1">"#"</definedName>
    <definedName name="FDC_63_14" hidden="1">"#"</definedName>
    <definedName name="FDC_63_140" hidden="1">"#"</definedName>
    <definedName name="FDC_63_141" hidden="1">"#"</definedName>
    <definedName name="FDC_63_142" hidden="1">"#"</definedName>
    <definedName name="FDC_63_143" hidden="1">"#"</definedName>
    <definedName name="FDC_63_144" hidden="1">"#"</definedName>
    <definedName name="FDC_63_145" hidden="1">"#"</definedName>
    <definedName name="FDC_63_146" hidden="1">"#"</definedName>
    <definedName name="FDC_63_147" hidden="1">"#"</definedName>
    <definedName name="FDC_63_148" hidden="1">"#"</definedName>
    <definedName name="FDC_63_149" hidden="1">"#"</definedName>
    <definedName name="FDC_63_15" hidden="1">"#"</definedName>
    <definedName name="FDC_63_150" hidden="1">"#"</definedName>
    <definedName name="FDC_63_151" hidden="1">"#"</definedName>
    <definedName name="FDC_63_152" hidden="1">"#"</definedName>
    <definedName name="FDC_63_153" hidden="1">"#"</definedName>
    <definedName name="FDC_63_154" hidden="1">"#"</definedName>
    <definedName name="FDC_63_155" hidden="1">"#"</definedName>
    <definedName name="FDC_63_156" hidden="1">"#"</definedName>
    <definedName name="FDC_63_157" hidden="1">"#"</definedName>
    <definedName name="FDC_63_158" hidden="1">"#"</definedName>
    <definedName name="FDC_63_159" hidden="1">"#"</definedName>
    <definedName name="FDC_63_16" hidden="1">"#"</definedName>
    <definedName name="FDC_63_160" hidden="1">"#"</definedName>
    <definedName name="FDC_63_161" hidden="1">"#"</definedName>
    <definedName name="FDC_63_162" hidden="1">"#"</definedName>
    <definedName name="FDC_63_163" hidden="1">"#"</definedName>
    <definedName name="FDC_63_164" hidden="1">"#"</definedName>
    <definedName name="FDC_63_165" hidden="1">"#"</definedName>
    <definedName name="FDC_63_166" hidden="1">"#"</definedName>
    <definedName name="FDC_63_167" hidden="1">"#"</definedName>
    <definedName name="FDC_63_168" hidden="1">"#"</definedName>
    <definedName name="FDC_63_169" hidden="1">"#"</definedName>
    <definedName name="FDC_63_17" hidden="1">"#"</definedName>
    <definedName name="FDC_63_170" hidden="1">"#"</definedName>
    <definedName name="FDC_63_171" hidden="1">"#"</definedName>
    <definedName name="FDC_63_172" hidden="1">"#"</definedName>
    <definedName name="FDC_63_173" hidden="1">"#"</definedName>
    <definedName name="FDC_63_174" hidden="1">"#"</definedName>
    <definedName name="FDC_63_175" hidden="1">"#"</definedName>
    <definedName name="FDC_63_176" hidden="1">"#"</definedName>
    <definedName name="FDC_63_177" hidden="1">"#"</definedName>
    <definedName name="FDC_63_178" hidden="1">"#"</definedName>
    <definedName name="FDC_63_179" hidden="1">"#"</definedName>
    <definedName name="FDC_63_18" hidden="1">"#"</definedName>
    <definedName name="FDC_63_180" hidden="1">"#"</definedName>
    <definedName name="FDC_63_181" hidden="1">"#"</definedName>
    <definedName name="FDC_63_182" hidden="1">"#"</definedName>
    <definedName name="FDC_63_183" hidden="1">"#"</definedName>
    <definedName name="FDC_63_184" hidden="1">"#"</definedName>
    <definedName name="FDC_63_185" hidden="1">"#"</definedName>
    <definedName name="FDC_63_186" hidden="1">"#"</definedName>
    <definedName name="FDC_63_187" hidden="1">"#"</definedName>
    <definedName name="FDC_63_188" hidden="1">"#"</definedName>
    <definedName name="FDC_63_189" hidden="1">"#"</definedName>
    <definedName name="FDC_63_19" hidden="1">"#"</definedName>
    <definedName name="FDC_63_190" hidden="1">"#"</definedName>
    <definedName name="FDC_63_191" hidden="1">"#"</definedName>
    <definedName name="FDC_63_192" hidden="1">"#"</definedName>
    <definedName name="FDC_63_193" hidden="1">"#"</definedName>
    <definedName name="FDC_63_194" hidden="1">"#"</definedName>
    <definedName name="FDC_63_195" hidden="1">"#"</definedName>
    <definedName name="FDC_63_196" hidden="1">"#"</definedName>
    <definedName name="FDC_63_197" hidden="1">"#"</definedName>
    <definedName name="FDC_63_198" hidden="1">"#"</definedName>
    <definedName name="FDC_63_199" hidden="1">"#"</definedName>
    <definedName name="FDC_63_2" hidden="1">"#"</definedName>
    <definedName name="FDC_63_20" hidden="1">"#"</definedName>
    <definedName name="FDC_63_200" hidden="1">"#"</definedName>
    <definedName name="FDC_63_201" hidden="1">"#"</definedName>
    <definedName name="FDC_63_202" hidden="1">"#"</definedName>
    <definedName name="FDC_63_203" hidden="1">"#"</definedName>
    <definedName name="FDC_63_204" hidden="1">"#"</definedName>
    <definedName name="FDC_63_205" hidden="1">"#"</definedName>
    <definedName name="FDC_63_206" hidden="1">"#"</definedName>
    <definedName name="FDC_63_207" hidden="1">"#"</definedName>
    <definedName name="FDC_63_208" hidden="1">"#"</definedName>
    <definedName name="FDC_63_209" hidden="1">"#"</definedName>
    <definedName name="FDC_63_21" hidden="1">"#"</definedName>
    <definedName name="FDC_63_210" hidden="1">"#"</definedName>
    <definedName name="FDC_63_211" hidden="1">"#"</definedName>
    <definedName name="FDC_63_212" hidden="1">"#"</definedName>
    <definedName name="FDC_63_213" hidden="1">"#"</definedName>
    <definedName name="FDC_63_214" hidden="1">"#"</definedName>
    <definedName name="FDC_63_215" hidden="1">"#"</definedName>
    <definedName name="FDC_63_216" hidden="1">"#"</definedName>
    <definedName name="FDC_63_217" hidden="1">"#"</definedName>
    <definedName name="FDC_63_218" hidden="1">"#"</definedName>
    <definedName name="FDC_63_219" hidden="1">"#"</definedName>
    <definedName name="FDC_63_22" hidden="1">"#"</definedName>
    <definedName name="FDC_63_220" hidden="1">"#"</definedName>
    <definedName name="FDC_63_221" hidden="1">"#"</definedName>
    <definedName name="FDC_63_222" hidden="1">"#"</definedName>
    <definedName name="FDC_63_223" hidden="1">"#"</definedName>
    <definedName name="FDC_63_224" hidden="1">"#"</definedName>
    <definedName name="FDC_63_225" hidden="1">"#"</definedName>
    <definedName name="FDC_63_226" hidden="1">"#"</definedName>
    <definedName name="FDC_63_227" hidden="1">"#"</definedName>
    <definedName name="FDC_63_228" hidden="1">"#"</definedName>
    <definedName name="FDC_63_229" hidden="1">"#"</definedName>
    <definedName name="FDC_63_23" hidden="1">"#"</definedName>
    <definedName name="FDC_63_230" hidden="1">"#"</definedName>
    <definedName name="FDC_63_231" hidden="1">"#"</definedName>
    <definedName name="FDC_63_232" hidden="1">"#"</definedName>
    <definedName name="FDC_63_233" hidden="1">"#"</definedName>
    <definedName name="FDC_63_234" hidden="1">"#"</definedName>
    <definedName name="FDC_63_235" hidden="1">"#"</definedName>
    <definedName name="FDC_63_236" hidden="1">"#"</definedName>
    <definedName name="FDC_63_237" hidden="1">"#"</definedName>
    <definedName name="FDC_63_238" hidden="1">"#"</definedName>
    <definedName name="FDC_63_239" hidden="1">"#"</definedName>
    <definedName name="FDC_63_24" hidden="1">"#"</definedName>
    <definedName name="FDC_63_240" hidden="1">"#"</definedName>
    <definedName name="FDC_63_241" hidden="1">"#"</definedName>
    <definedName name="FDC_63_242" hidden="1">"#"</definedName>
    <definedName name="FDC_63_243" hidden="1">"#"</definedName>
    <definedName name="FDC_63_244" hidden="1">"#"</definedName>
    <definedName name="FDC_63_245" hidden="1">"#"</definedName>
    <definedName name="FDC_63_246" hidden="1">"#"</definedName>
    <definedName name="FDC_63_247" hidden="1">"#"</definedName>
    <definedName name="FDC_63_248" hidden="1">"#"</definedName>
    <definedName name="FDC_63_249" hidden="1">"#"</definedName>
    <definedName name="FDC_63_25" hidden="1">"#"</definedName>
    <definedName name="FDC_63_250" hidden="1">"#"</definedName>
    <definedName name="FDC_63_251" hidden="1">"#"</definedName>
    <definedName name="FDC_63_252" hidden="1">"#"</definedName>
    <definedName name="FDC_63_253" hidden="1">"#"</definedName>
    <definedName name="FDC_63_254" hidden="1">"#"</definedName>
    <definedName name="FDC_63_255" hidden="1">"#"</definedName>
    <definedName name="FDC_63_256" hidden="1">"#"</definedName>
    <definedName name="FDC_63_257" hidden="1">"#"</definedName>
    <definedName name="FDC_63_258" hidden="1">"#"</definedName>
    <definedName name="FDC_63_259" hidden="1">"#"</definedName>
    <definedName name="FDC_63_26" hidden="1">"#"</definedName>
    <definedName name="FDC_63_260" hidden="1">"#"</definedName>
    <definedName name="FDC_63_261" hidden="1">"#"</definedName>
    <definedName name="FDC_63_27" hidden="1">"#"</definedName>
    <definedName name="FDC_63_28" hidden="1">"#"</definedName>
    <definedName name="FDC_63_29" hidden="1">"#"</definedName>
    <definedName name="FDC_63_3" hidden="1">"#"</definedName>
    <definedName name="FDC_63_30" hidden="1">"#"</definedName>
    <definedName name="FDC_63_31" hidden="1">"#"</definedName>
    <definedName name="FDC_63_32" hidden="1">"#"</definedName>
    <definedName name="FDC_63_33" hidden="1">"#"</definedName>
    <definedName name="FDC_63_34" hidden="1">"#"</definedName>
    <definedName name="FDC_63_35" hidden="1">"#"</definedName>
    <definedName name="FDC_63_36" hidden="1">"#"</definedName>
    <definedName name="FDC_63_37" hidden="1">"#"</definedName>
    <definedName name="FDC_63_38" hidden="1">"#"</definedName>
    <definedName name="FDC_63_39" hidden="1">"#"</definedName>
    <definedName name="FDC_63_4" hidden="1">"#"</definedName>
    <definedName name="FDC_63_40" hidden="1">"#"</definedName>
    <definedName name="FDC_63_41" hidden="1">"#"</definedName>
    <definedName name="FDC_63_42" hidden="1">"#"</definedName>
    <definedName name="FDC_63_43" hidden="1">"#"</definedName>
    <definedName name="FDC_63_44" hidden="1">"#"</definedName>
    <definedName name="FDC_63_45" hidden="1">"#"</definedName>
    <definedName name="FDC_63_46" hidden="1">"#"</definedName>
    <definedName name="FDC_63_47" hidden="1">"#"</definedName>
    <definedName name="FDC_63_48" hidden="1">"#"</definedName>
    <definedName name="FDC_63_49" hidden="1">"#"</definedName>
    <definedName name="FDC_63_5" hidden="1">"#"</definedName>
    <definedName name="FDC_63_50" hidden="1">"#"</definedName>
    <definedName name="FDC_63_51" hidden="1">"#"</definedName>
    <definedName name="FDC_63_52" hidden="1">"#"</definedName>
    <definedName name="FDC_63_53" hidden="1">"#"</definedName>
    <definedName name="FDC_63_54" hidden="1">"#"</definedName>
    <definedName name="FDC_63_55" hidden="1">"#"</definedName>
    <definedName name="FDC_63_56" hidden="1">"#"</definedName>
    <definedName name="FDC_63_57" hidden="1">"#"</definedName>
    <definedName name="FDC_63_58" hidden="1">"#"</definedName>
    <definedName name="FDC_63_59" hidden="1">"#"</definedName>
    <definedName name="FDC_63_6" hidden="1">"#"</definedName>
    <definedName name="FDC_63_60" hidden="1">"#"</definedName>
    <definedName name="FDC_63_61" hidden="1">"#"</definedName>
    <definedName name="FDC_63_62" hidden="1">"#"</definedName>
    <definedName name="FDC_63_63" hidden="1">"#"</definedName>
    <definedName name="FDC_63_64" hidden="1">"#"</definedName>
    <definedName name="FDC_63_65" hidden="1">"#"</definedName>
    <definedName name="FDC_63_66" hidden="1">"#"</definedName>
    <definedName name="FDC_63_67" hidden="1">"#"</definedName>
    <definedName name="FDC_63_68" hidden="1">"#"</definedName>
    <definedName name="FDC_63_69" hidden="1">"#"</definedName>
    <definedName name="FDC_63_7" hidden="1">"#"</definedName>
    <definedName name="FDC_63_70" hidden="1">"#"</definedName>
    <definedName name="FDC_63_71" hidden="1">"#"</definedName>
    <definedName name="FDC_63_72" hidden="1">"#"</definedName>
    <definedName name="FDC_63_73" hidden="1">"#"</definedName>
    <definedName name="FDC_63_74" hidden="1">"#"</definedName>
    <definedName name="FDC_63_75" hidden="1">"#"</definedName>
    <definedName name="FDC_63_76" hidden="1">"#"</definedName>
    <definedName name="FDC_63_77" hidden="1">"#"</definedName>
    <definedName name="FDC_63_78" hidden="1">"#"</definedName>
    <definedName name="FDC_63_79" hidden="1">"#"</definedName>
    <definedName name="FDC_63_8" hidden="1">"#"</definedName>
    <definedName name="FDC_63_80" hidden="1">"#"</definedName>
    <definedName name="FDC_63_81" hidden="1">"#"</definedName>
    <definedName name="FDC_63_82" hidden="1">"#"</definedName>
    <definedName name="FDC_63_83" hidden="1">"#"</definedName>
    <definedName name="FDC_63_84" hidden="1">"#"</definedName>
    <definedName name="FDC_63_85" hidden="1">"#"</definedName>
    <definedName name="FDC_63_86" hidden="1">"#"</definedName>
    <definedName name="FDC_63_87" hidden="1">"#"</definedName>
    <definedName name="FDC_63_88" hidden="1">"#"</definedName>
    <definedName name="FDC_63_89" hidden="1">"#"</definedName>
    <definedName name="FDC_63_9" hidden="1">"#"</definedName>
    <definedName name="FDC_63_90" hidden="1">"#"</definedName>
    <definedName name="FDC_63_91" hidden="1">"#"</definedName>
    <definedName name="FDC_63_92" hidden="1">"#"</definedName>
    <definedName name="FDC_63_93" hidden="1">"#"</definedName>
    <definedName name="FDC_63_94" hidden="1">"#"</definedName>
    <definedName name="FDC_63_95" hidden="1">"#"</definedName>
    <definedName name="FDC_63_96" hidden="1">"#"</definedName>
    <definedName name="FDC_63_97" hidden="1">"#"</definedName>
    <definedName name="FDC_63_98" hidden="1">"#"</definedName>
    <definedName name="FDC_63_99" hidden="1">"#"</definedName>
    <definedName name="FDC_64_0" hidden="1">"#"</definedName>
    <definedName name="FDC_64_1" hidden="1">"#"</definedName>
    <definedName name="FDC_64_10" hidden="1">"#"</definedName>
    <definedName name="FDC_64_100" hidden="1">"#"</definedName>
    <definedName name="FDC_64_101" hidden="1">"#"</definedName>
    <definedName name="FDC_64_102" hidden="1">"#"</definedName>
    <definedName name="FDC_64_103" hidden="1">"#"</definedName>
    <definedName name="FDC_64_104" hidden="1">"#"</definedName>
    <definedName name="FDC_64_105" hidden="1">"#"</definedName>
    <definedName name="FDC_64_106" hidden="1">"#"</definedName>
    <definedName name="FDC_64_107" hidden="1">"#"</definedName>
    <definedName name="FDC_64_108" hidden="1">"#"</definedName>
    <definedName name="FDC_64_109" hidden="1">"#"</definedName>
    <definedName name="FDC_64_11" hidden="1">"#"</definedName>
    <definedName name="FDC_64_110" hidden="1">"#"</definedName>
    <definedName name="FDC_64_111" hidden="1">"#"</definedName>
    <definedName name="FDC_64_112" hidden="1">"#"</definedName>
    <definedName name="FDC_64_113" hidden="1">"#"</definedName>
    <definedName name="FDC_64_114" hidden="1">"#"</definedName>
    <definedName name="FDC_64_115" hidden="1">"#"</definedName>
    <definedName name="FDC_64_116" hidden="1">"#"</definedName>
    <definedName name="FDC_64_117" hidden="1">"#"</definedName>
    <definedName name="FDC_64_118" hidden="1">"#"</definedName>
    <definedName name="FDC_64_119" hidden="1">"#"</definedName>
    <definedName name="FDC_64_12" hidden="1">"#"</definedName>
    <definedName name="FDC_64_120" hidden="1">"#"</definedName>
    <definedName name="FDC_64_121" hidden="1">"#"</definedName>
    <definedName name="FDC_64_122" hidden="1">"#"</definedName>
    <definedName name="FDC_64_123" hidden="1">"#"</definedName>
    <definedName name="FDC_64_124" hidden="1">"#"</definedName>
    <definedName name="FDC_64_125" hidden="1">"#"</definedName>
    <definedName name="FDC_64_126" hidden="1">"#"</definedName>
    <definedName name="FDC_64_127" hidden="1">"#"</definedName>
    <definedName name="FDC_64_128" hidden="1">"#"</definedName>
    <definedName name="FDC_64_129" hidden="1">"#"</definedName>
    <definedName name="FDC_64_13" hidden="1">"#"</definedName>
    <definedName name="FDC_64_130" hidden="1">"#"</definedName>
    <definedName name="FDC_64_131" hidden="1">"#"</definedName>
    <definedName name="FDC_64_132" hidden="1">"#"</definedName>
    <definedName name="FDC_64_133" hidden="1">"#"</definedName>
    <definedName name="FDC_64_134" hidden="1">"#"</definedName>
    <definedName name="FDC_64_135" hidden="1">"#"</definedName>
    <definedName name="FDC_64_136" hidden="1">"#"</definedName>
    <definedName name="FDC_64_137" hidden="1">"#"</definedName>
    <definedName name="FDC_64_138" hidden="1">"#"</definedName>
    <definedName name="FDC_64_139" hidden="1">"#"</definedName>
    <definedName name="FDC_64_14" hidden="1">"#"</definedName>
    <definedName name="FDC_64_140" hidden="1">"#"</definedName>
    <definedName name="FDC_64_141" hidden="1">"#"</definedName>
    <definedName name="FDC_64_142" hidden="1">"#"</definedName>
    <definedName name="FDC_64_143" hidden="1">"#"</definedName>
    <definedName name="FDC_64_144" hidden="1">"#"</definedName>
    <definedName name="FDC_64_145" hidden="1">"#"</definedName>
    <definedName name="FDC_64_146" hidden="1">"#"</definedName>
    <definedName name="FDC_64_147" hidden="1">"#"</definedName>
    <definedName name="FDC_64_148" hidden="1">"#"</definedName>
    <definedName name="FDC_64_149" hidden="1">"#"</definedName>
    <definedName name="FDC_64_15" hidden="1">"#"</definedName>
    <definedName name="FDC_64_150" hidden="1">"#"</definedName>
    <definedName name="FDC_64_151" hidden="1">"#"</definedName>
    <definedName name="FDC_64_152" hidden="1">"#"</definedName>
    <definedName name="FDC_64_153" hidden="1">"#"</definedName>
    <definedName name="FDC_64_154" hidden="1">"#"</definedName>
    <definedName name="FDC_64_155" hidden="1">"#"</definedName>
    <definedName name="FDC_64_156" hidden="1">"#"</definedName>
    <definedName name="FDC_64_157" hidden="1">"#"</definedName>
    <definedName name="FDC_64_158" hidden="1">"#"</definedName>
    <definedName name="FDC_64_159" hidden="1">"#"</definedName>
    <definedName name="FDC_64_16" hidden="1">"#"</definedName>
    <definedName name="FDC_64_160" hidden="1">"#"</definedName>
    <definedName name="FDC_64_161" hidden="1">"#"</definedName>
    <definedName name="FDC_64_162" hidden="1">"#"</definedName>
    <definedName name="FDC_64_163" hidden="1">"#"</definedName>
    <definedName name="FDC_64_164" hidden="1">"#"</definedName>
    <definedName name="FDC_64_165" hidden="1">"#"</definedName>
    <definedName name="FDC_64_166" hidden="1">"#"</definedName>
    <definedName name="FDC_64_167" hidden="1">"#"</definedName>
    <definedName name="FDC_64_168" hidden="1">"#"</definedName>
    <definedName name="FDC_64_169" hidden="1">"#"</definedName>
    <definedName name="FDC_64_17" hidden="1">"#"</definedName>
    <definedName name="FDC_64_170" hidden="1">"#"</definedName>
    <definedName name="FDC_64_171" hidden="1">"#"</definedName>
    <definedName name="FDC_64_172" hidden="1">"#"</definedName>
    <definedName name="FDC_64_173" hidden="1">"#"</definedName>
    <definedName name="FDC_64_174" hidden="1">"#"</definedName>
    <definedName name="FDC_64_175" hidden="1">"#"</definedName>
    <definedName name="FDC_64_176" hidden="1">"#"</definedName>
    <definedName name="FDC_64_177" hidden="1">"#"</definedName>
    <definedName name="FDC_64_178" hidden="1">"#"</definedName>
    <definedName name="FDC_64_179" hidden="1">"#"</definedName>
    <definedName name="FDC_64_18" hidden="1">"#"</definedName>
    <definedName name="FDC_64_180" hidden="1">"#"</definedName>
    <definedName name="FDC_64_181" hidden="1">"#"</definedName>
    <definedName name="FDC_64_182" hidden="1">"#"</definedName>
    <definedName name="FDC_64_183" hidden="1">"#"</definedName>
    <definedName name="FDC_64_184" hidden="1">"#"</definedName>
    <definedName name="FDC_64_185" hidden="1">"#"</definedName>
    <definedName name="FDC_64_186" hidden="1">"#"</definedName>
    <definedName name="FDC_64_187" hidden="1">"#"</definedName>
    <definedName name="FDC_64_188" hidden="1">"#"</definedName>
    <definedName name="FDC_64_189" hidden="1">"#"</definedName>
    <definedName name="FDC_64_19" hidden="1">"#"</definedName>
    <definedName name="FDC_64_190" hidden="1">"#"</definedName>
    <definedName name="FDC_64_191" hidden="1">"#"</definedName>
    <definedName name="FDC_64_192" hidden="1">"#"</definedName>
    <definedName name="FDC_64_193" hidden="1">"#"</definedName>
    <definedName name="FDC_64_194" hidden="1">"#"</definedName>
    <definedName name="FDC_64_195" hidden="1">"#"</definedName>
    <definedName name="FDC_64_196" hidden="1">"#"</definedName>
    <definedName name="FDC_64_197" hidden="1">"#"</definedName>
    <definedName name="FDC_64_198" hidden="1">"#"</definedName>
    <definedName name="FDC_64_199" hidden="1">"#"</definedName>
    <definedName name="FDC_64_2" hidden="1">"#"</definedName>
    <definedName name="FDC_64_20" hidden="1">"#"</definedName>
    <definedName name="FDC_64_200" hidden="1">"#"</definedName>
    <definedName name="FDC_64_201" hidden="1">"#"</definedName>
    <definedName name="FDC_64_202" hidden="1">"#"</definedName>
    <definedName name="FDC_64_203" hidden="1">"#"</definedName>
    <definedName name="FDC_64_204" hidden="1">"#"</definedName>
    <definedName name="FDC_64_205" hidden="1">"#"</definedName>
    <definedName name="FDC_64_206" hidden="1">"#"</definedName>
    <definedName name="FDC_64_207" hidden="1">"#"</definedName>
    <definedName name="FDC_64_208" hidden="1">"#"</definedName>
    <definedName name="FDC_64_209" hidden="1">"#"</definedName>
    <definedName name="FDC_64_21" hidden="1">"#"</definedName>
    <definedName name="FDC_64_210" hidden="1">"#"</definedName>
    <definedName name="FDC_64_211" hidden="1">"#"</definedName>
    <definedName name="FDC_64_212" hidden="1">"#"</definedName>
    <definedName name="FDC_64_213" hidden="1">"#"</definedName>
    <definedName name="FDC_64_214" hidden="1">"#"</definedName>
    <definedName name="FDC_64_215" hidden="1">"#"</definedName>
    <definedName name="FDC_64_216" hidden="1">"#"</definedName>
    <definedName name="FDC_64_217" hidden="1">"#"</definedName>
    <definedName name="FDC_64_218" hidden="1">"#"</definedName>
    <definedName name="FDC_64_219" hidden="1">"#"</definedName>
    <definedName name="FDC_64_22" hidden="1">"#"</definedName>
    <definedName name="FDC_64_220" hidden="1">"#"</definedName>
    <definedName name="FDC_64_221" hidden="1">"#"</definedName>
    <definedName name="FDC_64_222" hidden="1">"#"</definedName>
    <definedName name="FDC_64_223" hidden="1">"#"</definedName>
    <definedName name="FDC_64_224" hidden="1">"#"</definedName>
    <definedName name="FDC_64_225" hidden="1">"#"</definedName>
    <definedName name="FDC_64_226" hidden="1">"#"</definedName>
    <definedName name="FDC_64_227" hidden="1">"#"</definedName>
    <definedName name="FDC_64_228" hidden="1">"#"</definedName>
    <definedName name="FDC_64_229" hidden="1">"#"</definedName>
    <definedName name="FDC_64_23" hidden="1">"#"</definedName>
    <definedName name="FDC_64_230" hidden="1">"#"</definedName>
    <definedName name="FDC_64_231" hidden="1">"#"</definedName>
    <definedName name="FDC_64_232" hidden="1">"#"</definedName>
    <definedName name="FDC_64_233" hidden="1">"#"</definedName>
    <definedName name="FDC_64_234" hidden="1">"#"</definedName>
    <definedName name="FDC_64_235" hidden="1">"#"</definedName>
    <definedName name="FDC_64_236" hidden="1">"#"</definedName>
    <definedName name="FDC_64_237" hidden="1">"#"</definedName>
    <definedName name="FDC_64_238" hidden="1">"#"</definedName>
    <definedName name="FDC_64_239" hidden="1">"#"</definedName>
    <definedName name="FDC_64_24" hidden="1">"#"</definedName>
    <definedName name="FDC_64_240" hidden="1">"#"</definedName>
    <definedName name="FDC_64_241" hidden="1">"#"</definedName>
    <definedName name="FDC_64_242" hidden="1">"#"</definedName>
    <definedName name="FDC_64_243" hidden="1">"#"</definedName>
    <definedName name="FDC_64_244" hidden="1">"#"</definedName>
    <definedName name="FDC_64_245" hidden="1">"#"</definedName>
    <definedName name="FDC_64_246" hidden="1">"#"</definedName>
    <definedName name="FDC_64_247" hidden="1">"#"</definedName>
    <definedName name="FDC_64_248" hidden="1">"#"</definedName>
    <definedName name="FDC_64_249" hidden="1">"#"</definedName>
    <definedName name="FDC_64_25" hidden="1">"#"</definedName>
    <definedName name="FDC_64_250" hidden="1">"#"</definedName>
    <definedName name="FDC_64_251" hidden="1">"#"</definedName>
    <definedName name="FDC_64_252" hidden="1">"#"</definedName>
    <definedName name="FDC_64_253" hidden="1">"#"</definedName>
    <definedName name="FDC_64_254" hidden="1">"#"</definedName>
    <definedName name="FDC_64_255" hidden="1">"#"</definedName>
    <definedName name="FDC_64_256" hidden="1">"#"</definedName>
    <definedName name="FDC_64_257" hidden="1">"#"</definedName>
    <definedName name="FDC_64_258" hidden="1">"#"</definedName>
    <definedName name="FDC_64_259" hidden="1">"#"</definedName>
    <definedName name="FDC_64_26" hidden="1">"#"</definedName>
    <definedName name="FDC_64_260" hidden="1">"#"</definedName>
    <definedName name="FDC_64_261" hidden="1">"#"</definedName>
    <definedName name="FDC_64_27" hidden="1">"#"</definedName>
    <definedName name="FDC_64_28" hidden="1">"#"</definedName>
    <definedName name="FDC_64_29" hidden="1">"#"</definedName>
    <definedName name="FDC_64_3" hidden="1">"#"</definedName>
    <definedName name="FDC_64_30" hidden="1">"#"</definedName>
    <definedName name="FDC_64_31" hidden="1">"#"</definedName>
    <definedName name="FDC_64_32" hidden="1">"#"</definedName>
    <definedName name="FDC_64_33" hidden="1">"#"</definedName>
    <definedName name="FDC_64_34" hidden="1">"#"</definedName>
    <definedName name="FDC_64_35" hidden="1">"#"</definedName>
    <definedName name="FDC_64_36" hidden="1">"#"</definedName>
    <definedName name="FDC_64_37" hidden="1">"#"</definedName>
    <definedName name="FDC_64_38" hidden="1">"#"</definedName>
    <definedName name="FDC_64_39" hidden="1">"#"</definedName>
    <definedName name="FDC_64_4" hidden="1">"#"</definedName>
    <definedName name="FDC_64_40" hidden="1">"#"</definedName>
    <definedName name="FDC_64_41" hidden="1">"#"</definedName>
    <definedName name="FDC_64_42" hidden="1">"#"</definedName>
    <definedName name="FDC_64_43" hidden="1">"#"</definedName>
    <definedName name="FDC_64_44" hidden="1">"#"</definedName>
    <definedName name="FDC_64_45" hidden="1">"#"</definedName>
    <definedName name="FDC_64_46" hidden="1">"#"</definedName>
    <definedName name="FDC_64_47" hidden="1">"#"</definedName>
    <definedName name="FDC_64_48" hidden="1">"#"</definedName>
    <definedName name="FDC_64_49" hidden="1">"#"</definedName>
    <definedName name="FDC_64_5" hidden="1">"#"</definedName>
    <definedName name="FDC_64_50" hidden="1">"#"</definedName>
    <definedName name="FDC_64_51" hidden="1">"#"</definedName>
    <definedName name="FDC_64_52" hidden="1">"#"</definedName>
    <definedName name="FDC_64_53" hidden="1">"#"</definedName>
    <definedName name="FDC_64_54" hidden="1">"#"</definedName>
    <definedName name="FDC_64_55" hidden="1">"#"</definedName>
    <definedName name="FDC_64_56" hidden="1">"#"</definedName>
    <definedName name="FDC_64_57" hidden="1">"#"</definedName>
    <definedName name="FDC_64_58" hidden="1">"#"</definedName>
    <definedName name="FDC_64_59" hidden="1">"#"</definedName>
    <definedName name="FDC_64_6" hidden="1">"#"</definedName>
    <definedName name="FDC_64_60" hidden="1">"#"</definedName>
    <definedName name="FDC_64_61" hidden="1">"#"</definedName>
    <definedName name="FDC_64_62" hidden="1">"#"</definedName>
    <definedName name="FDC_64_63" hidden="1">"#"</definedName>
    <definedName name="FDC_64_64" hidden="1">"#"</definedName>
    <definedName name="FDC_64_65" hidden="1">"#"</definedName>
    <definedName name="FDC_64_66" hidden="1">"#"</definedName>
    <definedName name="FDC_64_67" hidden="1">"#"</definedName>
    <definedName name="FDC_64_68" hidden="1">"#"</definedName>
    <definedName name="FDC_64_69" hidden="1">"#"</definedName>
    <definedName name="FDC_64_7" hidden="1">"#"</definedName>
    <definedName name="FDC_64_70" hidden="1">"#"</definedName>
    <definedName name="FDC_64_71" hidden="1">"#"</definedName>
    <definedName name="FDC_64_72" hidden="1">"#"</definedName>
    <definedName name="FDC_64_73" hidden="1">"#"</definedName>
    <definedName name="FDC_64_74" hidden="1">"#"</definedName>
    <definedName name="FDC_64_75" hidden="1">"#"</definedName>
    <definedName name="FDC_64_76" hidden="1">"#"</definedName>
    <definedName name="FDC_64_77" hidden="1">"#"</definedName>
    <definedName name="FDC_64_78" hidden="1">"#"</definedName>
    <definedName name="FDC_64_79" hidden="1">"#"</definedName>
    <definedName name="FDC_64_8" hidden="1">"#"</definedName>
    <definedName name="FDC_64_80" hidden="1">"#"</definedName>
    <definedName name="FDC_64_81" hidden="1">"#"</definedName>
    <definedName name="FDC_64_82" hidden="1">"#"</definedName>
    <definedName name="FDC_64_83" hidden="1">"#"</definedName>
    <definedName name="FDC_64_84" hidden="1">"#"</definedName>
    <definedName name="FDC_64_85" hidden="1">"#"</definedName>
    <definedName name="FDC_64_86" hidden="1">"#"</definedName>
    <definedName name="FDC_64_87" hidden="1">"#"</definedName>
    <definedName name="FDC_64_88" hidden="1">"#"</definedName>
    <definedName name="FDC_64_89" hidden="1">"#"</definedName>
    <definedName name="FDC_64_9" hidden="1">"#"</definedName>
    <definedName name="FDC_64_90" hidden="1">"#"</definedName>
    <definedName name="FDC_64_91" hidden="1">"#"</definedName>
    <definedName name="FDC_64_92" hidden="1">"#"</definedName>
    <definedName name="FDC_64_93" hidden="1">"#"</definedName>
    <definedName name="FDC_64_94" hidden="1">"#"</definedName>
    <definedName name="FDC_64_95" hidden="1">"#"</definedName>
    <definedName name="FDC_64_96" hidden="1">"#"</definedName>
    <definedName name="FDC_64_97" hidden="1">"#"</definedName>
    <definedName name="FDC_64_98" hidden="1">"#"</definedName>
    <definedName name="FDC_64_99" hidden="1">"#"</definedName>
    <definedName name="FDC_65_0" hidden="1">"#"</definedName>
    <definedName name="FDC_65_1" hidden="1">"#"</definedName>
    <definedName name="FDC_65_10" hidden="1">"#"</definedName>
    <definedName name="FDC_65_11" hidden="1">"#"</definedName>
    <definedName name="FDC_65_12" hidden="1">"#"</definedName>
    <definedName name="FDC_65_13" hidden="1">"#"</definedName>
    <definedName name="FDC_65_14" hidden="1">"#"</definedName>
    <definedName name="FDC_65_2" hidden="1">"#"</definedName>
    <definedName name="FDC_65_3" hidden="1">"#"</definedName>
    <definedName name="FDC_65_4" hidden="1">"#"</definedName>
    <definedName name="FDC_65_5" hidden="1">"#"</definedName>
    <definedName name="FDC_65_6" hidden="1">"#"</definedName>
    <definedName name="FDC_65_7" hidden="1">"#"</definedName>
    <definedName name="FDC_65_8" hidden="1">"#"</definedName>
    <definedName name="FDC_65_9" hidden="1">"#"</definedName>
    <definedName name="FDC_66_0" hidden="1">"#"</definedName>
    <definedName name="FDC_66_1" hidden="1">"#"</definedName>
    <definedName name="FDC_66_10" hidden="1">"#"</definedName>
    <definedName name="FDC_66_11" hidden="1">"#"</definedName>
    <definedName name="FDC_66_12" hidden="1">"#"</definedName>
    <definedName name="FDC_66_13" hidden="1">"#"</definedName>
    <definedName name="FDC_66_14" hidden="1">"#"</definedName>
    <definedName name="FDC_66_2" hidden="1">"#"</definedName>
    <definedName name="FDC_66_3" hidden="1">"#"</definedName>
    <definedName name="FDC_66_4" hidden="1">"#"</definedName>
    <definedName name="FDC_66_5" hidden="1">"#"</definedName>
    <definedName name="FDC_66_6" hidden="1">"#"</definedName>
    <definedName name="FDC_66_7" hidden="1">"#"</definedName>
    <definedName name="FDC_66_8" hidden="1">"#"</definedName>
    <definedName name="FDC_66_9" hidden="1">"#"</definedName>
    <definedName name="FDC_67_0" hidden="1">"#"</definedName>
    <definedName name="FDC_67_1" hidden="1">"#"</definedName>
    <definedName name="FDC_67_10" hidden="1">"#"</definedName>
    <definedName name="FDC_67_11" hidden="1">"#"</definedName>
    <definedName name="FDC_67_12" hidden="1">"#"</definedName>
    <definedName name="FDC_67_13" hidden="1">"#"</definedName>
    <definedName name="FDC_67_14" hidden="1">"#"</definedName>
    <definedName name="FDC_67_2" hidden="1">"#"</definedName>
    <definedName name="FDC_67_3" hidden="1">"#"</definedName>
    <definedName name="FDC_67_4" hidden="1">"#"</definedName>
    <definedName name="FDC_67_5" hidden="1">"#"</definedName>
    <definedName name="FDC_67_6" hidden="1">"#"</definedName>
    <definedName name="FDC_67_7" hidden="1">"#"</definedName>
    <definedName name="FDC_67_8" hidden="1">"#"</definedName>
    <definedName name="FDC_67_9" hidden="1">"#"</definedName>
    <definedName name="FDC_68_0" hidden="1">"#"</definedName>
    <definedName name="FDC_68_1" hidden="1">"#"</definedName>
    <definedName name="FDC_68_10" hidden="1">"#"</definedName>
    <definedName name="FDC_68_11" hidden="1">"#"</definedName>
    <definedName name="FDC_68_12" hidden="1">"#"</definedName>
    <definedName name="FDC_68_13" hidden="1">"#"</definedName>
    <definedName name="FDC_68_14" hidden="1">"#"</definedName>
    <definedName name="FDC_68_2" hidden="1">"#"</definedName>
    <definedName name="FDC_68_3" hidden="1">"#"</definedName>
    <definedName name="FDC_68_4" hidden="1">"#"</definedName>
    <definedName name="FDC_68_5" hidden="1">"#"</definedName>
    <definedName name="FDC_68_6" hidden="1">"#"</definedName>
    <definedName name="FDC_68_7" hidden="1">"#"</definedName>
    <definedName name="FDC_68_8" hidden="1">"#"</definedName>
    <definedName name="FDC_68_9" hidden="1">"#"</definedName>
    <definedName name="FDC_69_0" hidden="1">"#"</definedName>
    <definedName name="FDC_69_1" hidden="1">"#"</definedName>
    <definedName name="FDC_69_10" hidden="1">"#"</definedName>
    <definedName name="FDC_69_11" hidden="1">"#"</definedName>
    <definedName name="FDC_69_12" hidden="1">"#"</definedName>
    <definedName name="FDC_69_13" hidden="1">"#"</definedName>
    <definedName name="FDC_69_14" hidden="1">"#"</definedName>
    <definedName name="FDC_69_2" hidden="1">"#"</definedName>
    <definedName name="FDC_69_3" hidden="1">"#"</definedName>
    <definedName name="FDC_69_4" hidden="1">"#"</definedName>
    <definedName name="FDC_69_5" hidden="1">"#"</definedName>
    <definedName name="FDC_69_6" hidden="1">"#"</definedName>
    <definedName name="FDC_69_7" hidden="1">"#"</definedName>
    <definedName name="FDC_69_8" hidden="1">"#"</definedName>
    <definedName name="FDC_69_9" hidden="1">"#"</definedName>
    <definedName name="FDC_7_0" hidden="1">"#"</definedName>
    <definedName name="FDC_7_1" hidden="1">"#"</definedName>
    <definedName name="FDC_7_2" hidden="1">"#"</definedName>
    <definedName name="FDC_7_3" hidden="1">"#"</definedName>
    <definedName name="FDC_70_0" hidden="1">"#"</definedName>
    <definedName name="FDC_70_1" hidden="1">"#"</definedName>
    <definedName name="FDC_70_10" hidden="1">"#"</definedName>
    <definedName name="FDC_70_11" hidden="1">"#"</definedName>
    <definedName name="FDC_70_12" hidden="1">"#"</definedName>
    <definedName name="FDC_70_13" hidden="1">"#"</definedName>
    <definedName name="FDC_70_14" hidden="1">"#"</definedName>
    <definedName name="FDC_70_2" hidden="1">"#"</definedName>
    <definedName name="FDC_70_3" hidden="1">"#"</definedName>
    <definedName name="FDC_70_4" hidden="1">"#"</definedName>
    <definedName name="FDC_70_5" hidden="1">"#"</definedName>
    <definedName name="FDC_70_6" hidden="1">"#"</definedName>
    <definedName name="FDC_70_7" hidden="1">"#"</definedName>
    <definedName name="FDC_70_8" hidden="1">"#"</definedName>
    <definedName name="FDC_70_9" hidden="1">"#"</definedName>
    <definedName name="FDC_71_0" hidden="1">"#"</definedName>
    <definedName name="FDC_71_1" hidden="1">"#"</definedName>
    <definedName name="FDC_71_10" hidden="1">"#"</definedName>
    <definedName name="FDC_71_11" hidden="1">"#"</definedName>
    <definedName name="FDC_71_12" hidden="1">"#"</definedName>
    <definedName name="FDC_71_13" hidden="1">"#"</definedName>
    <definedName name="FDC_71_14" hidden="1">"#"</definedName>
    <definedName name="FDC_71_2" hidden="1">"#"</definedName>
    <definedName name="FDC_71_3" hidden="1">"#"</definedName>
    <definedName name="FDC_71_4" hidden="1">"#"</definedName>
    <definedName name="FDC_71_5" hidden="1">"#"</definedName>
    <definedName name="FDC_71_6" hidden="1">"#"</definedName>
    <definedName name="FDC_71_7" hidden="1">"#"</definedName>
    <definedName name="FDC_71_8" hidden="1">"#"</definedName>
    <definedName name="FDC_71_9" hidden="1">"#"</definedName>
    <definedName name="FDC_72_0" hidden="1">"#"</definedName>
    <definedName name="FDC_72_1" hidden="1">"#"</definedName>
    <definedName name="FDC_72_10" hidden="1">"#"</definedName>
    <definedName name="FDC_72_11" hidden="1">"#"</definedName>
    <definedName name="FDC_72_12" hidden="1">"#"</definedName>
    <definedName name="FDC_72_13" hidden="1">"#"</definedName>
    <definedName name="FDC_72_14" hidden="1">"#"</definedName>
    <definedName name="FDC_72_2" hidden="1">"#"</definedName>
    <definedName name="FDC_72_3" hidden="1">"#"</definedName>
    <definedName name="FDC_72_4" hidden="1">"#"</definedName>
    <definedName name="FDC_72_5" hidden="1">"#"</definedName>
    <definedName name="FDC_72_6" hidden="1">"#"</definedName>
    <definedName name="FDC_72_7" hidden="1">"#"</definedName>
    <definedName name="FDC_72_8" hidden="1">"#"</definedName>
    <definedName name="FDC_72_9" hidden="1">"#"</definedName>
    <definedName name="FDC_73_0" hidden="1">"#"</definedName>
    <definedName name="FDC_73_1" hidden="1">"#"</definedName>
    <definedName name="FDC_73_10" hidden="1">"#"</definedName>
    <definedName name="FDC_73_11" hidden="1">"#"</definedName>
    <definedName name="FDC_73_12" hidden="1">"#"</definedName>
    <definedName name="FDC_73_13" hidden="1">"#"</definedName>
    <definedName name="FDC_73_14" hidden="1">"#"</definedName>
    <definedName name="FDC_73_2" hidden="1">"#"</definedName>
    <definedName name="FDC_73_3" hidden="1">"#"</definedName>
    <definedName name="FDC_73_4" hidden="1">"#"</definedName>
    <definedName name="FDC_73_5" hidden="1">"#"</definedName>
    <definedName name="FDC_73_6" hidden="1">"#"</definedName>
    <definedName name="FDC_73_7" hidden="1">"#"</definedName>
    <definedName name="FDC_73_8" hidden="1">"#"</definedName>
    <definedName name="FDC_73_9" hidden="1">"#"</definedName>
    <definedName name="FDC_74_0" hidden="1">"#"</definedName>
    <definedName name="FDC_74_1" hidden="1">"#"</definedName>
    <definedName name="FDC_74_10" hidden="1">"#"</definedName>
    <definedName name="FDC_74_11" hidden="1">"#"</definedName>
    <definedName name="FDC_74_12" hidden="1">"#"</definedName>
    <definedName name="FDC_74_13" hidden="1">"#"</definedName>
    <definedName name="FDC_74_14" hidden="1">"#"</definedName>
    <definedName name="FDC_74_2" hidden="1">"#"</definedName>
    <definedName name="FDC_74_3" hidden="1">"#"</definedName>
    <definedName name="FDC_74_4" hidden="1">"#"</definedName>
    <definedName name="FDC_74_5" hidden="1">"#"</definedName>
    <definedName name="FDC_74_6" hidden="1">"#"</definedName>
    <definedName name="FDC_74_7" hidden="1">"#"</definedName>
    <definedName name="FDC_74_8" hidden="1">"#"</definedName>
    <definedName name="FDC_74_9" hidden="1">"#"</definedName>
    <definedName name="FDC_75_0" hidden="1">"#"</definedName>
    <definedName name="FDC_75_1" hidden="1">"#"</definedName>
    <definedName name="FDC_75_10" hidden="1">"#"</definedName>
    <definedName name="FDC_75_11" hidden="1">"#"</definedName>
    <definedName name="FDC_75_12" hidden="1">"#"</definedName>
    <definedName name="FDC_75_13" hidden="1">"#"</definedName>
    <definedName name="FDC_75_14" hidden="1">"#"</definedName>
    <definedName name="FDC_75_2" hidden="1">"#"</definedName>
    <definedName name="FDC_75_3" hidden="1">"#"</definedName>
    <definedName name="FDC_75_4" hidden="1">"#"</definedName>
    <definedName name="FDC_75_5" hidden="1">"#"</definedName>
    <definedName name="FDC_75_6" hidden="1">"#"</definedName>
    <definedName name="FDC_75_7" hidden="1">"#"</definedName>
    <definedName name="FDC_75_8" hidden="1">"#"</definedName>
    <definedName name="FDC_75_9" hidden="1">"#"</definedName>
    <definedName name="FDC_76_0" hidden="1">"#"</definedName>
    <definedName name="FDC_76_1" hidden="1">"#"</definedName>
    <definedName name="FDC_76_10" hidden="1">"#"</definedName>
    <definedName name="FDC_76_11" hidden="1">"#"</definedName>
    <definedName name="FDC_76_12" hidden="1">"#"</definedName>
    <definedName name="FDC_76_13" hidden="1">"#"</definedName>
    <definedName name="FDC_76_14" hidden="1">"#"</definedName>
    <definedName name="FDC_76_2" hidden="1">"#"</definedName>
    <definedName name="FDC_76_3" hidden="1">"#"</definedName>
    <definedName name="FDC_76_4" hidden="1">"#"</definedName>
    <definedName name="FDC_76_5" hidden="1">"#"</definedName>
    <definedName name="FDC_76_6" hidden="1">"#"</definedName>
    <definedName name="FDC_76_7" hidden="1">"#"</definedName>
    <definedName name="FDC_76_8" hidden="1">"#"</definedName>
    <definedName name="FDC_76_9" hidden="1">"#"</definedName>
    <definedName name="FDC_77_0" hidden="1">"#"</definedName>
    <definedName name="FDC_77_1" hidden="1">"#"</definedName>
    <definedName name="FDC_77_10" hidden="1">"#"</definedName>
    <definedName name="FDC_77_11" hidden="1">"#"</definedName>
    <definedName name="FDC_77_12" hidden="1">"#"</definedName>
    <definedName name="FDC_77_13" hidden="1">"#"</definedName>
    <definedName name="FDC_77_14" hidden="1">"#"</definedName>
    <definedName name="FDC_77_2" hidden="1">"#"</definedName>
    <definedName name="FDC_77_3" hidden="1">"#"</definedName>
    <definedName name="FDC_77_4" hidden="1">"#"</definedName>
    <definedName name="FDC_77_5" hidden="1">"#"</definedName>
    <definedName name="FDC_77_6" hidden="1">"#"</definedName>
    <definedName name="FDC_77_7" hidden="1">"#"</definedName>
    <definedName name="FDC_77_8" hidden="1">"#"</definedName>
    <definedName name="FDC_77_9" hidden="1">"#"</definedName>
    <definedName name="FDC_78_0" hidden="1">"#"</definedName>
    <definedName name="FDC_78_1" hidden="1">"#"</definedName>
    <definedName name="FDC_78_10" hidden="1">"#"</definedName>
    <definedName name="FDC_78_11" hidden="1">"#"</definedName>
    <definedName name="FDC_78_12" hidden="1">"#"</definedName>
    <definedName name="FDC_78_13" hidden="1">"#"</definedName>
    <definedName name="FDC_78_14" hidden="1">"#"</definedName>
    <definedName name="FDC_78_2" hidden="1">"#"</definedName>
    <definedName name="FDC_78_3" hidden="1">"#"</definedName>
    <definedName name="FDC_78_4" hidden="1">"#"</definedName>
    <definedName name="FDC_78_5" hidden="1">"#"</definedName>
    <definedName name="FDC_78_6" hidden="1">"#"</definedName>
    <definedName name="FDC_78_7" hidden="1">"#"</definedName>
    <definedName name="FDC_78_8" hidden="1">"#"</definedName>
    <definedName name="FDC_78_9" hidden="1">"#"</definedName>
    <definedName name="FDC_79_0" hidden="1">"#"</definedName>
    <definedName name="FDC_79_1" hidden="1">"#"</definedName>
    <definedName name="FDC_79_10" hidden="1">"#"</definedName>
    <definedName name="FDC_79_11" hidden="1">"#"</definedName>
    <definedName name="FDC_79_12" hidden="1">"#"</definedName>
    <definedName name="FDC_79_13" hidden="1">"#"</definedName>
    <definedName name="FDC_79_14" hidden="1">"#"</definedName>
    <definedName name="FDC_79_2" hidden="1">"#"</definedName>
    <definedName name="FDC_79_3" hidden="1">"#"</definedName>
    <definedName name="FDC_79_4" hidden="1">"#"</definedName>
    <definedName name="FDC_79_5" hidden="1">"#"</definedName>
    <definedName name="FDC_79_6" hidden="1">"#"</definedName>
    <definedName name="FDC_79_7" hidden="1">"#"</definedName>
    <definedName name="FDC_79_8" hidden="1">"#"</definedName>
    <definedName name="FDC_79_9" hidden="1">"#"</definedName>
    <definedName name="FDC_8_0" hidden="1">"#"</definedName>
    <definedName name="FDC_8_1" hidden="1">"#"</definedName>
    <definedName name="FDC_8_2" hidden="1">"#"</definedName>
    <definedName name="FDC_8_3" hidden="1">"#"</definedName>
    <definedName name="FDC_80_0" hidden="1">"#"</definedName>
    <definedName name="FDC_80_1" hidden="1">"#"</definedName>
    <definedName name="FDC_80_10" hidden="1">"#"</definedName>
    <definedName name="FDC_80_11" hidden="1">"#"</definedName>
    <definedName name="FDC_80_12" hidden="1">"#"</definedName>
    <definedName name="FDC_80_13" hidden="1">"#"</definedName>
    <definedName name="FDC_80_14" hidden="1">"#"</definedName>
    <definedName name="FDC_80_2" hidden="1">"#"</definedName>
    <definedName name="FDC_80_3" hidden="1">"#"</definedName>
    <definedName name="FDC_80_4" hidden="1">"#"</definedName>
    <definedName name="FDC_80_5" hidden="1">"#"</definedName>
    <definedName name="FDC_80_6" hidden="1">"#"</definedName>
    <definedName name="FDC_80_7" hidden="1">"#"</definedName>
    <definedName name="FDC_80_8" hidden="1">"#"</definedName>
    <definedName name="FDC_80_9" hidden="1">"#"</definedName>
    <definedName name="FDC_81_0" hidden="1">"#"</definedName>
    <definedName name="FDC_81_1" hidden="1">"#"</definedName>
    <definedName name="FDC_81_10" hidden="1">"#"</definedName>
    <definedName name="FDC_81_11" hidden="1">"#"</definedName>
    <definedName name="FDC_81_12" hidden="1">"#"</definedName>
    <definedName name="FDC_81_13" hidden="1">"#"</definedName>
    <definedName name="FDC_81_14" hidden="1">"#"</definedName>
    <definedName name="FDC_81_2" hidden="1">"#"</definedName>
    <definedName name="FDC_81_3" hidden="1">"#"</definedName>
    <definedName name="FDC_81_4" hidden="1">"#"</definedName>
    <definedName name="FDC_81_5" hidden="1">"#"</definedName>
    <definedName name="FDC_81_6" hidden="1">"#"</definedName>
    <definedName name="FDC_81_7" hidden="1">"#"</definedName>
    <definedName name="FDC_81_8" hidden="1">"#"</definedName>
    <definedName name="FDC_81_9" hidden="1">"#"</definedName>
    <definedName name="FDC_82_0" hidden="1">"#"</definedName>
    <definedName name="FDC_82_1" hidden="1">"#"</definedName>
    <definedName name="FDC_82_10" hidden="1">"#"</definedName>
    <definedName name="FDC_82_11" hidden="1">"#"</definedName>
    <definedName name="FDC_82_12" hidden="1">"#"</definedName>
    <definedName name="FDC_82_13" hidden="1">"#"</definedName>
    <definedName name="FDC_82_14" hidden="1">"#"</definedName>
    <definedName name="FDC_82_2" hidden="1">"#"</definedName>
    <definedName name="FDC_82_3" hidden="1">"#"</definedName>
    <definedName name="FDC_82_4" hidden="1">"#"</definedName>
    <definedName name="FDC_82_5" hidden="1">"#"</definedName>
    <definedName name="FDC_82_6" hidden="1">"#"</definedName>
    <definedName name="FDC_82_7" hidden="1">"#"</definedName>
    <definedName name="FDC_82_8" hidden="1">"#"</definedName>
    <definedName name="FDC_82_9" hidden="1">"#"</definedName>
    <definedName name="FDC_83_0" hidden="1">"#"</definedName>
    <definedName name="FDC_83_1" hidden="1">"#"</definedName>
    <definedName name="FDC_83_10" hidden="1">"#"</definedName>
    <definedName name="FDC_83_11" hidden="1">"#"</definedName>
    <definedName name="FDC_83_12" hidden="1">"#"</definedName>
    <definedName name="FDC_83_13" hidden="1">"#"</definedName>
    <definedName name="FDC_83_14" hidden="1">"#"</definedName>
    <definedName name="FDC_83_2" hidden="1">"#"</definedName>
    <definedName name="FDC_83_3" hidden="1">"#"</definedName>
    <definedName name="FDC_83_4" hidden="1">"#"</definedName>
    <definedName name="FDC_83_5" hidden="1">"#"</definedName>
    <definedName name="FDC_83_6" hidden="1">"#"</definedName>
    <definedName name="FDC_83_7" hidden="1">"#"</definedName>
    <definedName name="FDC_83_8" hidden="1">"#"</definedName>
    <definedName name="FDC_83_9" hidden="1">"#"</definedName>
    <definedName name="FDC_84_0" hidden="1">"#"</definedName>
    <definedName name="FDC_84_1" hidden="1">"#"</definedName>
    <definedName name="FDC_84_10" hidden="1">"#"</definedName>
    <definedName name="FDC_84_11" hidden="1">"#"</definedName>
    <definedName name="FDC_84_12" hidden="1">"#"</definedName>
    <definedName name="FDC_84_13" hidden="1">"#"</definedName>
    <definedName name="FDC_84_14" hidden="1">"#"</definedName>
    <definedName name="FDC_84_2" hidden="1">"#"</definedName>
    <definedName name="FDC_84_3" hidden="1">"#"</definedName>
    <definedName name="FDC_84_4" hidden="1">"#"</definedName>
    <definedName name="FDC_84_5" hidden="1">"#"</definedName>
    <definedName name="FDC_84_6" hidden="1">"#"</definedName>
    <definedName name="FDC_84_7" hidden="1">"#"</definedName>
    <definedName name="FDC_84_8" hidden="1">"#"</definedName>
    <definedName name="FDC_84_9" hidden="1">"#"</definedName>
    <definedName name="FDC_85_0" hidden="1">"#"</definedName>
    <definedName name="FDC_85_1" hidden="1">"#"</definedName>
    <definedName name="FDC_85_10" hidden="1">"#"</definedName>
    <definedName name="FDC_85_11" hidden="1">"#"</definedName>
    <definedName name="FDC_85_12" hidden="1">"#"</definedName>
    <definedName name="FDC_85_13" hidden="1">"#"</definedName>
    <definedName name="FDC_85_14" hidden="1">"#"</definedName>
    <definedName name="FDC_85_2" hidden="1">"#"</definedName>
    <definedName name="FDC_85_3" hidden="1">"#"</definedName>
    <definedName name="FDC_85_4" hidden="1">"#"</definedName>
    <definedName name="FDC_85_5" hidden="1">"#"</definedName>
    <definedName name="FDC_85_6" hidden="1">"#"</definedName>
    <definedName name="FDC_85_7" hidden="1">"#"</definedName>
    <definedName name="FDC_85_8" hidden="1">"#"</definedName>
    <definedName name="FDC_85_9" hidden="1">"#"</definedName>
    <definedName name="FDC_86_0" hidden="1">"#"</definedName>
    <definedName name="FDC_86_1" hidden="1">"#"</definedName>
    <definedName name="FDC_86_10" hidden="1">"#"</definedName>
    <definedName name="FDC_86_11" hidden="1">"#"</definedName>
    <definedName name="FDC_86_12" hidden="1">"#"</definedName>
    <definedName name="FDC_86_13" hidden="1">"#"</definedName>
    <definedName name="FDC_86_14" hidden="1">"#"</definedName>
    <definedName name="FDC_86_2" hidden="1">"#"</definedName>
    <definedName name="FDC_86_3" hidden="1">"#"</definedName>
    <definedName name="FDC_86_4" hidden="1">"#"</definedName>
    <definedName name="FDC_86_5" hidden="1">"#"</definedName>
    <definedName name="FDC_86_6" hidden="1">"#"</definedName>
    <definedName name="FDC_86_7" hidden="1">"#"</definedName>
    <definedName name="FDC_86_8" hidden="1">"#"</definedName>
    <definedName name="FDC_86_9" hidden="1">"#"</definedName>
    <definedName name="FDC_87_0" hidden="1">"#"</definedName>
    <definedName name="FDC_87_1" hidden="1">"#"</definedName>
    <definedName name="FDC_87_10" hidden="1">"#"</definedName>
    <definedName name="FDC_87_11" hidden="1">"#"</definedName>
    <definedName name="FDC_87_12" hidden="1">"#"</definedName>
    <definedName name="FDC_87_13" hidden="1">"#"</definedName>
    <definedName name="FDC_87_14" hidden="1">"#"</definedName>
    <definedName name="FDC_87_2" hidden="1">"#"</definedName>
    <definedName name="FDC_87_3" hidden="1">"#"</definedName>
    <definedName name="FDC_87_4" hidden="1">"#"</definedName>
    <definedName name="FDC_87_5" hidden="1">"#"</definedName>
    <definedName name="FDC_87_6" hidden="1">"#"</definedName>
    <definedName name="FDC_87_7" hidden="1">"#"</definedName>
    <definedName name="FDC_87_8" hidden="1">"#"</definedName>
    <definedName name="FDC_87_9" hidden="1">"#"</definedName>
    <definedName name="FDC_88_0" hidden="1">"#"</definedName>
    <definedName name="FDC_88_1" hidden="1">"#"</definedName>
    <definedName name="FDC_88_10" hidden="1">"#"</definedName>
    <definedName name="FDC_88_11" hidden="1">"#"</definedName>
    <definedName name="FDC_88_12" hidden="1">"#"</definedName>
    <definedName name="FDC_88_13" hidden="1">"#"</definedName>
    <definedName name="FDC_88_14" hidden="1">"#"</definedName>
    <definedName name="FDC_88_2" hidden="1">"#"</definedName>
    <definedName name="FDC_88_3" hidden="1">"#"</definedName>
    <definedName name="FDC_88_4" hidden="1">"#"</definedName>
    <definedName name="FDC_88_5" hidden="1">"#"</definedName>
    <definedName name="FDC_88_6" hidden="1">"#"</definedName>
    <definedName name="FDC_88_7" hidden="1">"#"</definedName>
    <definedName name="FDC_88_8" hidden="1">"#"</definedName>
    <definedName name="FDC_88_9" hidden="1">"#"</definedName>
    <definedName name="FDC_89_0" hidden="1">"#"</definedName>
    <definedName name="FDC_89_1" hidden="1">"#"</definedName>
    <definedName name="FDC_89_10" hidden="1">"#"</definedName>
    <definedName name="FDC_89_11" hidden="1">"#"</definedName>
    <definedName name="FDC_89_12" hidden="1">"#"</definedName>
    <definedName name="FDC_89_13" hidden="1">"#"</definedName>
    <definedName name="FDC_89_14" hidden="1">"#"</definedName>
    <definedName name="FDC_89_2" hidden="1">"#"</definedName>
    <definedName name="FDC_89_3" hidden="1">"#"</definedName>
    <definedName name="FDC_89_4" hidden="1">"#"</definedName>
    <definedName name="FDC_89_5" hidden="1">"#"</definedName>
    <definedName name="FDC_89_6" hidden="1">"#"</definedName>
    <definedName name="FDC_89_7" hidden="1">"#"</definedName>
    <definedName name="FDC_89_8" hidden="1">"#"</definedName>
    <definedName name="FDC_89_9" hidden="1">"#"</definedName>
    <definedName name="FDC_9_0" hidden="1">"#"</definedName>
    <definedName name="FDC_9_1" hidden="1">"#"</definedName>
    <definedName name="FDC_9_2" hidden="1">"#"</definedName>
    <definedName name="FDC_9_3" hidden="1">"#"</definedName>
    <definedName name="FDC_90_0" hidden="1">"#"</definedName>
    <definedName name="FDC_90_1" hidden="1">"#"</definedName>
    <definedName name="FDC_90_10" hidden="1">"#"</definedName>
    <definedName name="FDC_90_11" hidden="1">"#"</definedName>
    <definedName name="FDC_90_12" hidden="1">"#"</definedName>
    <definedName name="FDC_90_13" hidden="1">"#"</definedName>
    <definedName name="FDC_90_14" hidden="1">"#"</definedName>
    <definedName name="FDC_90_2" hidden="1">"#"</definedName>
    <definedName name="FDC_90_3" hidden="1">"#"</definedName>
    <definedName name="FDC_90_4" hidden="1">"#"</definedName>
    <definedName name="FDC_90_5" hidden="1">"#"</definedName>
    <definedName name="FDC_90_6" hidden="1">"#"</definedName>
    <definedName name="FDC_90_7" hidden="1">"#"</definedName>
    <definedName name="FDC_90_8" hidden="1">"#"</definedName>
    <definedName name="FDC_90_9" hidden="1">"#"</definedName>
    <definedName name="FDC_91_0" hidden="1">"#"</definedName>
    <definedName name="FDC_91_1" hidden="1">"#"</definedName>
    <definedName name="FDC_91_10" hidden="1">"#"</definedName>
    <definedName name="FDC_91_11" hidden="1">"#"</definedName>
    <definedName name="FDC_91_12" hidden="1">"#"</definedName>
    <definedName name="FDC_91_13" hidden="1">"#"</definedName>
    <definedName name="FDC_91_14" hidden="1">"#"</definedName>
    <definedName name="FDC_91_2" hidden="1">"#"</definedName>
    <definedName name="FDC_91_3" hidden="1">"#"</definedName>
    <definedName name="FDC_91_4" hidden="1">"#"</definedName>
    <definedName name="FDC_91_5" hidden="1">"#"</definedName>
    <definedName name="FDC_91_6" hidden="1">"#"</definedName>
    <definedName name="FDC_91_7" hidden="1">"#"</definedName>
    <definedName name="FDC_91_8" hidden="1">"#"</definedName>
    <definedName name="FDC_91_9" hidden="1">"#"</definedName>
    <definedName name="FDC_92_0" hidden="1">"#"</definedName>
    <definedName name="FDC_92_1" hidden="1">"#"</definedName>
    <definedName name="FDC_92_10" hidden="1">"#"</definedName>
    <definedName name="FDC_92_11" hidden="1">"#"</definedName>
    <definedName name="FDC_92_12" hidden="1">"#"</definedName>
    <definedName name="FDC_92_13" hidden="1">"#"</definedName>
    <definedName name="FDC_92_14" hidden="1">"#"</definedName>
    <definedName name="FDC_92_2" hidden="1">"#"</definedName>
    <definedName name="FDC_92_3" hidden="1">"#"</definedName>
    <definedName name="FDC_92_4" hidden="1">"#"</definedName>
    <definedName name="FDC_92_5" hidden="1">"#"</definedName>
    <definedName name="FDC_92_6" hidden="1">"#"</definedName>
    <definedName name="FDC_92_7" hidden="1">"#"</definedName>
    <definedName name="FDC_92_8" hidden="1">"#"</definedName>
    <definedName name="FDC_92_9" hidden="1">"#"</definedName>
    <definedName name="FDC_93_0" hidden="1">"#"</definedName>
    <definedName name="FDC_93_1" hidden="1">"#"</definedName>
    <definedName name="FDC_93_10" hidden="1">"#"</definedName>
    <definedName name="FDC_93_11" hidden="1">"#"</definedName>
    <definedName name="FDC_93_12" hidden="1">"#"</definedName>
    <definedName name="FDC_93_13" hidden="1">"#"</definedName>
    <definedName name="FDC_93_14" hidden="1">"#"</definedName>
    <definedName name="FDC_93_2" hidden="1">"#"</definedName>
    <definedName name="FDC_93_3" hidden="1">"#"</definedName>
    <definedName name="FDC_93_4" hidden="1">"#"</definedName>
    <definedName name="FDC_93_5" hidden="1">"#"</definedName>
    <definedName name="FDC_93_6" hidden="1">"#"</definedName>
    <definedName name="FDC_93_7" hidden="1">"#"</definedName>
    <definedName name="FDC_93_8" hidden="1">"#"</definedName>
    <definedName name="FDC_93_9" hidden="1">"#"</definedName>
    <definedName name="FDC_94_0" hidden="1">"#"</definedName>
    <definedName name="FDC_94_1" hidden="1">"#"</definedName>
    <definedName name="FDC_94_10" hidden="1">"#"</definedName>
    <definedName name="FDC_94_11" hidden="1">"#"</definedName>
    <definedName name="FDC_94_12" hidden="1">"#"</definedName>
    <definedName name="FDC_94_13" hidden="1">"#"</definedName>
    <definedName name="FDC_94_14" hidden="1">"#"</definedName>
    <definedName name="FDC_94_2" hidden="1">"#"</definedName>
    <definedName name="FDC_94_3" hidden="1">"#"</definedName>
    <definedName name="FDC_94_4" hidden="1">"#"</definedName>
    <definedName name="FDC_94_5" hidden="1">"#"</definedName>
    <definedName name="FDC_94_6" hidden="1">"#"</definedName>
    <definedName name="FDC_94_7" hidden="1">"#"</definedName>
    <definedName name="FDC_94_8" hidden="1">"#"</definedName>
    <definedName name="FDC_94_9" hidden="1">"#"</definedName>
    <definedName name="FDC_95_0" hidden="1">"#"</definedName>
    <definedName name="FDC_95_1" hidden="1">"#"</definedName>
    <definedName name="FDC_95_10" hidden="1">"#"</definedName>
    <definedName name="FDC_95_11" hidden="1">"#"</definedName>
    <definedName name="FDC_95_12" hidden="1">"#"</definedName>
    <definedName name="FDC_95_13" hidden="1">"#"</definedName>
    <definedName name="FDC_95_14" hidden="1">"#"</definedName>
    <definedName name="FDC_95_2" hidden="1">"#"</definedName>
    <definedName name="FDC_95_3" hidden="1">"#"</definedName>
    <definedName name="FDC_95_4" hidden="1">"#"</definedName>
    <definedName name="FDC_95_5" hidden="1">"#"</definedName>
    <definedName name="FDC_95_6" hidden="1">"#"</definedName>
    <definedName name="FDC_95_7" hidden="1">"#"</definedName>
    <definedName name="FDC_95_8" hidden="1">"#"</definedName>
    <definedName name="FDC_95_9" hidden="1">"#"</definedName>
    <definedName name="FDC_96_0" hidden="1">"#"</definedName>
    <definedName name="FDC_96_1" hidden="1">"#"</definedName>
    <definedName name="FDC_96_10" hidden="1">"#"</definedName>
    <definedName name="FDC_96_11" hidden="1">"#"</definedName>
    <definedName name="FDC_96_12" hidden="1">"#"</definedName>
    <definedName name="FDC_96_13" hidden="1">"#"</definedName>
    <definedName name="FDC_96_14" hidden="1">"#"</definedName>
    <definedName name="FDC_96_2" hidden="1">"#"</definedName>
    <definedName name="FDC_96_3" hidden="1">"#"</definedName>
    <definedName name="FDC_96_4" hidden="1">"#"</definedName>
    <definedName name="FDC_96_5" hidden="1">"#"</definedName>
    <definedName name="FDC_96_6" hidden="1">"#"</definedName>
    <definedName name="FDC_96_7" hidden="1">"#"</definedName>
    <definedName name="FDC_96_8" hidden="1">"#"</definedName>
    <definedName name="FDC_96_9" hidden="1">"#"</definedName>
    <definedName name="FDC_97_0" hidden="1">"#"</definedName>
    <definedName name="FDC_97_1" hidden="1">"#"</definedName>
    <definedName name="FDC_97_10" hidden="1">"#"</definedName>
    <definedName name="FDC_97_11" hidden="1">"#"</definedName>
    <definedName name="FDC_97_12" hidden="1">"#"</definedName>
    <definedName name="FDC_97_13" hidden="1">"#"</definedName>
    <definedName name="FDC_97_14" hidden="1">"#"</definedName>
    <definedName name="FDC_97_2" hidden="1">"#"</definedName>
    <definedName name="FDC_97_3" hidden="1">"#"</definedName>
    <definedName name="FDC_97_4" hidden="1">"#"</definedName>
    <definedName name="FDC_97_5" hidden="1">"#"</definedName>
    <definedName name="FDC_97_6" hidden="1">"#"</definedName>
    <definedName name="FDC_97_7" hidden="1">"#"</definedName>
    <definedName name="FDC_97_8" hidden="1">"#"</definedName>
    <definedName name="FDC_97_9" hidden="1">"#"</definedName>
    <definedName name="FDC_98_0" hidden="1">"#"</definedName>
    <definedName name="FDC_98_1" hidden="1">"#"</definedName>
    <definedName name="FDC_98_10" hidden="1">"#"</definedName>
    <definedName name="FDC_98_11" hidden="1">"#"</definedName>
    <definedName name="FDC_98_12" hidden="1">"#"</definedName>
    <definedName name="FDC_98_13" hidden="1">"#"</definedName>
    <definedName name="FDC_98_14" hidden="1">"#"</definedName>
    <definedName name="FDC_98_2" hidden="1">"#"</definedName>
    <definedName name="FDC_98_3" hidden="1">"#"</definedName>
    <definedName name="FDC_98_4" hidden="1">"#"</definedName>
    <definedName name="FDC_98_5" hidden="1">"#"</definedName>
    <definedName name="FDC_98_6" hidden="1">"#"</definedName>
    <definedName name="FDC_98_7" hidden="1">"#"</definedName>
    <definedName name="FDC_98_8" hidden="1">"#"</definedName>
    <definedName name="FDC_98_9" hidden="1">"#"</definedName>
    <definedName name="FDC_99_0" hidden="1">"#"</definedName>
    <definedName name="FDC_99_1" hidden="1">"#"</definedName>
    <definedName name="FDC_99_10" hidden="1">"#"</definedName>
    <definedName name="FDC_99_11" hidden="1">"#"</definedName>
    <definedName name="FDC_99_12" hidden="1">"#"</definedName>
    <definedName name="FDC_99_13" hidden="1">"#"</definedName>
    <definedName name="FDC_99_14" hidden="1">"#"</definedName>
    <definedName name="FDC_99_2" hidden="1">"#"</definedName>
    <definedName name="FDC_99_3" hidden="1">"#"</definedName>
    <definedName name="FDC_99_4" hidden="1">"#"</definedName>
    <definedName name="FDC_99_5" hidden="1">"#"</definedName>
    <definedName name="FDC_99_6" hidden="1">"#"</definedName>
    <definedName name="FDC_99_7" hidden="1">"#"</definedName>
    <definedName name="FDC_99_8" hidden="1">"#"</definedName>
    <definedName name="FDC_99_9" hidden="1">"#"</definedName>
    <definedName name="fdd" hidden="1">{#N/A,#N/A,FALSE,"TOT REV";#N/A,#N/A,FALSE,"HWARE";#N/A,#N/A,FALSE,"CONS";#N/A,#N/A,FALSE,"OTL%";#N/A,#N/A,FALSE,"NRP";#N/A,#N/A,FALSE,"ACUPU"}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_1" hidden="1">"A35795"</definedName>
    <definedName name="FDD_10_2" hidden="1">"A36160"</definedName>
    <definedName name="FDD_10_3" hidden="1">"E36525"</definedName>
    <definedName name="FDD_100_0" hidden="1">"A25569"</definedName>
    <definedName name="FDD_100_1" hidden="1">"A31412"</definedName>
    <definedName name="FDD_100_10" hidden="1">"A34699"</definedName>
    <definedName name="FDD_100_11" hidden="1">"A35064"</definedName>
    <definedName name="FDD_100_12" hidden="1">"A35430"</definedName>
    <definedName name="FDD_100_13" hidden="1">"A35795"</definedName>
    <definedName name="FDD_100_2" hidden="1">"A31777"</definedName>
    <definedName name="FDD_100_3" hidden="1">"A32142"</definedName>
    <definedName name="FDD_100_4" hidden="1">"A32508"</definedName>
    <definedName name="FDD_100_5" hidden="1">"A32873"</definedName>
    <definedName name="FDD_100_6" hidden="1">"A33238"</definedName>
    <definedName name="FDD_100_7" hidden="1">"A33603"</definedName>
    <definedName name="FDD_100_8" hidden="1">"A33969"</definedName>
    <definedName name="FDD_100_9" hidden="1">"A34334"</definedName>
    <definedName name="FDD_101_0" hidden="1">"A25569"</definedName>
    <definedName name="FDD_101_1" hidden="1">"A31412"</definedName>
    <definedName name="FDD_101_10" hidden="1">"A34699"</definedName>
    <definedName name="FDD_101_11" hidden="1">"A35064"</definedName>
    <definedName name="FDD_101_12" hidden="1">"A35430"</definedName>
    <definedName name="FDD_101_13" hidden="1">"A35795"</definedName>
    <definedName name="FDD_101_2" hidden="1">"A31777"</definedName>
    <definedName name="FDD_101_3" hidden="1">"A32142"</definedName>
    <definedName name="FDD_101_4" hidden="1">"A32508"</definedName>
    <definedName name="FDD_101_5" hidden="1">"A32873"</definedName>
    <definedName name="FDD_101_6" hidden="1">"A33238"</definedName>
    <definedName name="FDD_101_7" hidden="1">"A33603"</definedName>
    <definedName name="FDD_101_8" hidden="1">"A33969"</definedName>
    <definedName name="FDD_101_9" hidden="1">"A34334"</definedName>
    <definedName name="FDD_102_0" hidden="1">"A25569"</definedName>
    <definedName name="FDD_102_1" hidden="1">"A31412"</definedName>
    <definedName name="FDD_102_10" hidden="1">"A34699"</definedName>
    <definedName name="FDD_102_11" hidden="1">"A35064"</definedName>
    <definedName name="FDD_102_12" hidden="1">"A35430"</definedName>
    <definedName name="FDD_102_13" hidden="1">"A35795"</definedName>
    <definedName name="FDD_102_2" hidden="1">"A31777"</definedName>
    <definedName name="FDD_102_3" hidden="1">"A32142"</definedName>
    <definedName name="FDD_102_4" hidden="1">"A32508"</definedName>
    <definedName name="FDD_102_5" hidden="1">"A32873"</definedName>
    <definedName name="FDD_102_6" hidden="1">"A33238"</definedName>
    <definedName name="FDD_102_7" hidden="1">"A33603"</definedName>
    <definedName name="FDD_102_8" hidden="1">"A33969"</definedName>
    <definedName name="FDD_102_9" hidden="1">"A34334"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_1" hidden="1">"E35795"</definedName>
    <definedName name="FDD_11_2" hidden="1">"E36160"</definedName>
    <definedName name="FDD_11_3" hidden="1">"E36525"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_1" hidden="1">"E35795"</definedName>
    <definedName name="FDD_12_2" hidden="1">"E36160"</definedName>
    <definedName name="FDD_12_3" hidden="1">"E36525"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0_1" hidden="1">"R31047"</definedName>
    <definedName name="FDD_140_10" hidden="1">"R34334"</definedName>
    <definedName name="FDD_140_11" hidden="1">"R34699"</definedName>
    <definedName name="FDD_140_12" hidden="1">"R35064"</definedName>
    <definedName name="FDD_140_13" hidden="1">"R35430"</definedName>
    <definedName name="FDD_140_14" hidden="1">"R35795"</definedName>
    <definedName name="FDD_140_2" hidden="1">"R31412"</definedName>
    <definedName name="FDD_140_3" hidden="1">"R31777"</definedName>
    <definedName name="FDD_140_4" hidden="1">"R32142"</definedName>
    <definedName name="FDD_140_5" hidden="1">"R32508"</definedName>
    <definedName name="FDD_140_6" hidden="1">"R32873"</definedName>
    <definedName name="FDD_140_7" hidden="1">"R33238"</definedName>
    <definedName name="FDD_140_8" hidden="1">"R33603"</definedName>
    <definedName name="FDD_140_9" hidden="1">"R33969"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0_0" hidden="1">"A30681"</definedName>
    <definedName name="FDD_150_1" hidden="1">"A31047"</definedName>
    <definedName name="FDD_150_10" hidden="1">"A34334"</definedName>
    <definedName name="FDD_150_11" hidden="1">"A34699"</definedName>
    <definedName name="FDD_150_12" hidden="1">"A35064"</definedName>
    <definedName name="FDD_150_13" hidden="1">"A35430"</definedName>
    <definedName name="FDD_150_14" hidden="1">"A35795"</definedName>
    <definedName name="FDD_150_2" hidden="1">"A31412"</definedName>
    <definedName name="FDD_150_3" hidden="1">"A31777"</definedName>
    <definedName name="FDD_150_4" hidden="1">"A32142"</definedName>
    <definedName name="FDD_150_5" hidden="1">"A32508"</definedName>
    <definedName name="FDD_150_6" hidden="1">"A32873"</definedName>
    <definedName name="FDD_150_7" hidden="1">"A33238"</definedName>
    <definedName name="FDD_150_8" hidden="1">"A33603"</definedName>
    <definedName name="FDD_150_9" hidden="1">"A33969"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5_1" hidden="1">"A31047"</definedName>
    <definedName name="FDD_155_10" hidden="1">"A34334"</definedName>
    <definedName name="FDD_155_11" hidden="1">"A34699"</definedName>
    <definedName name="FDD_155_12" hidden="1">"A35064"</definedName>
    <definedName name="FDD_155_13" hidden="1">"A35430"</definedName>
    <definedName name="FDD_155_14" hidden="1">"A35795"</definedName>
    <definedName name="FDD_155_15" hidden="1">"E36160"</definedName>
    <definedName name="FDD_155_2" hidden="1">"A31412"</definedName>
    <definedName name="FDD_155_3" hidden="1">"A31777"</definedName>
    <definedName name="FDD_155_4" hidden="1">"A32142"</definedName>
    <definedName name="FDD_155_5" hidden="1">"A32508"</definedName>
    <definedName name="FDD_155_6" hidden="1">"A32873"</definedName>
    <definedName name="FDD_155_7" hidden="1">"A33238"</definedName>
    <definedName name="FDD_155_8" hidden="1">"A33603"</definedName>
    <definedName name="FDD_155_9" hidden="1">"A33969"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15" hidden="1">"U36160"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15" hidden="1">"E36160"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4_1" hidden="1">"A31047"</definedName>
    <definedName name="FDD_164_10" hidden="1">"A34334"</definedName>
    <definedName name="FDD_164_11" hidden="1">"A34699"</definedName>
    <definedName name="FDD_164_12" hidden="1">"A35064"</definedName>
    <definedName name="FDD_164_13" hidden="1">"A35430"</definedName>
    <definedName name="FDD_164_14" hidden="1">"A35795"</definedName>
    <definedName name="FDD_164_2" hidden="1">"A31412"</definedName>
    <definedName name="FDD_164_3" hidden="1">"A31777"</definedName>
    <definedName name="FDD_164_4" hidden="1">"A32142"</definedName>
    <definedName name="FDD_164_5" hidden="1">"A32508"</definedName>
    <definedName name="FDD_164_6" hidden="1">"A32873"</definedName>
    <definedName name="FDD_164_7" hidden="1">"A33238"</definedName>
    <definedName name="FDD_164_8" hidden="1">"A33603"</definedName>
    <definedName name="FDD_164_9" hidden="1">"A33969"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15" hidden="1">"E36160"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15" hidden="1">"A36160"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_1" hidden="1">"A35795"</definedName>
    <definedName name="FDD_19_2" hidden="1">"E36160"</definedName>
    <definedName name="FDD_19_3" hidden="1">"E36525"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4_1" hidden="1">"R36525"</definedName>
    <definedName name="FDD_204_2" hidden="1">"E36891"</definedName>
    <definedName name="FDD_205_0" hidden="1">"A25569"</definedName>
    <definedName name="FDD_205_1" hidden="1">"E36525"</definedName>
    <definedName name="FDD_205_2" hidden="1">"E36891"</definedName>
    <definedName name="FDD_206_0" hidden="1">"A25569"</definedName>
    <definedName name="FDD_206_1" hidden="1">"E36525"</definedName>
    <definedName name="FDD_206_2" hidden="1">"E36891"</definedName>
    <definedName name="FDD_207_0" hidden="1">"A25569"</definedName>
    <definedName name="FDD_207_1" hidden="1">"E36525"</definedName>
    <definedName name="FDD_207_2" hidden="1">"E36891"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09_1" hidden="1">"R36525"</definedName>
    <definedName name="FDD_209_2" hidden="1">"R36891"</definedName>
    <definedName name="FDD_21_0" hidden="1">"A25569"</definedName>
    <definedName name="FDD_210_0" hidden="1">"A25569"</definedName>
    <definedName name="FDD_210_1" hidden="1">"U35795"</definedName>
    <definedName name="FDD_211_0" hidden="1">"A25569"</definedName>
    <definedName name="FDD_211_1" hidden="1">"E36525"</definedName>
    <definedName name="FDD_211_2" hidden="1">"E36891"</definedName>
    <definedName name="FDD_212_0" hidden="1">"A25569"</definedName>
    <definedName name="FDD_212_1" hidden="1">"R36525"</definedName>
    <definedName name="FDD_212_2" hidden="1">"E36891"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4_1" hidden="1">"E36525"</definedName>
    <definedName name="FDD_214_2" hidden="1">"E36891"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19_1" hidden="1">"E36525"</definedName>
    <definedName name="FDD_219_2" hidden="1">"E36891"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4_1" hidden="1">"E36525"</definedName>
    <definedName name="FDD_224_2" hidden="1">"E36891"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29_1" hidden="1">"E36525"</definedName>
    <definedName name="FDD_229_2" hidden="1">"E36891"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4_1" hidden="1">"E36525"</definedName>
    <definedName name="FDD_234_2" hidden="1">"E36891"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39_0" hidden="1">"E36160"</definedName>
    <definedName name="FDD_239_1" hidden="1">"E36525"</definedName>
    <definedName name="FDD_239_2" hidden="1">"E36891"</definedName>
    <definedName name="FDD_24_0" hidden="1">"A25569"</definedName>
    <definedName name="FDD_240_0" hidden="1">"A25569"</definedName>
    <definedName name="FDD_241_0" hidden="1">"A25569"</definedName>
    <definedName name="FDD_242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49_1" hidden="1">"R31047"</definedName>
    <definedName name="FDD_249_10" hidden="1">"R34334"</definedName>
    <definedName name="FDD_249_11" hidden="1">"R34699"</definedName>
    <definedName name="FDD_249_12" hidden="1">"R35064"</definedName>
    <definedName name="FDD_249_13" hidden="1">"R35430"</definedName>
    <definedName name="FDD_249_14" hidden="1">"R35795"</definedName>
    <definedName name="FDD_249_2" hidden="1">"R31412"</definedName>
    <definedName name="FDD_249_3" hidden="1">"R31777"</definedName>
    <definedName name="FDD_249_4" hidden="1">"R32142"</definedName>
    <definedName name="FDD_249_5" hidden="1">"R32508"</definedName>
    <definedName name="FDD_249_6" hidden="1">"R32873"</definedName>
    <definedName name="FDD_249_7" hidden="1">"R33238"</definedName>
    <definedName name="FDD_249_8" hidden="1">"R33603"</definedName>
    <definedName name="FDD_249_9" hidden="1">"R33969"</definedName>
    <definedName name="FDD_25_0" hidden="1">"A25569"</definedName>
    <definedName name="FDD_25_1" hidden="1">"U35795"</definedName>
    <definedName name="FDD_25_2" hidden="1">"U36160"</definedName>
    <definedName name="FDD_25_3" hidden="1">"U36525"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2_0" hidden="1">"A25569"</definedName>
    <definedName name="FDD_263_0" hidden="1">"A25569"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5_1" hidden="1">"E36525"</definedName>
    <definedName name="FDD_265_2" hidden="1">"E36891"</definedName>
    <definedName name="FDD_266_0" hidden="1">"A25569"</definedName>
    <definedName name="FDD_266_1" hidden="1">"E36525"</definedName>
    <definedName name="FDD_266_2" hidden="1">"E36891"</definedName>
    <definedName name="FDD_267_0" hidden="1">"A25569"</definedName>
    <definedName name="FDD_267_1" hidden="1">"E36525"</definedName>
    <definedName name="FDD_267_2" hidden="1">"E36891"</definedName>
    <definedName name="FDD_268_0" hidden="1">"A25569"</definedName>
    <definedName name="FDD_268_1" hidden="1">"E36525"</definedName>
    <definedName name="FDD_268_2" hidden="1">"E36891"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0_1" hidden="1">"E36525"</definedName>
    <definedName name="FDD_270_2" hidden="1">"E36891"</definedName>
    <definedName name="FDD_271_0" hidden="1">"A25569"</definedName>
    <definedName name="FDD_271_1" hidden="1">"E36525"</definedName>
    <definedName name="FDD_271_2" hidden="1">"E36891"</definedName>
    <definedName name="FDD_272_0" hidden="1">"A25569"</definedName>
    <definedName name="FDD_272_1" hidden="1">"E36525"</definedName>
    <definedName name="FDD_272_2" hidden="1">"E36891"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89_1" hidden="1">"E36525"</definedName>
    <definedName name="FDD_289_2" hidden="1">"E36891"</definedName>
    <definedName name="FDD_29_0" hidden="1">"A25569"</definedName>
    <definedName name="FDD_290_0" hidden="1">"A36890"</definedName>
    <definedName name="FDD_290_1" hidden="1">"E36525"</definedName>
    <definedName name="FDD_290_2" hidden="1">"E36891"</definedName>
    <definedName name="FDD_291_0" hidden="1">"A25569"</definedName>
    <definedName name="FDD_291_1" hidden="1">"E36525"</definedName>
    <definedName name="FDD_291_2" hidden="1">"E36891"</definedName>
    <definedName name="FDD_292_0" hidden="1">"E36160"</definedName>
    <definedName name="FDD_292_1" hidden="1">"E36525"</definedName>
    <definedName name="FDD_292_2" hidden="1">"E36891"</definedName>
    <definedName name="FDD_293_0" hidden="1">"E36160"</definedName>
    <definedName name="FDD_293_1" hidden="1">"E36525"</definedName>
    <definedName name="FDD_293_2" hidden="1">"E36891"</definedName>
    <definedName name="FDD_294_0" hidden="1">"A36891"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299_1" hidden="1">"E36160"</definedName>
    <definedName name="FDD_299_10" hidden="1">"E39447"</definedName>
    <definedName name="FDD_299_11" hidden="1">"E39813"</definedName>
    <definedName name="FDD_299_12" hidden="1">"E40178"</definedName>
    <definedName name="FDD_299_13" hidden="1">"E40543"</definedName>
    <definedName name="FDD_299_14" hidden="1">"E40908"</definedName>
    <definedName name="FDD_299_15" hidden="1">"E41274"</definedName>
    <definedName name="FDD_299_16" hidden="1">"E41639"</definedName>
    <definedName name="FDD_299_17" hidden="1">"E42004"</definedName>
    <definedName name="FDD_299_18" hidden="1">"E42369"</definedName>
    <definedName name="FDD_299_19" hidden="1">"E42735"</definedName>
    <definedName name="FDD_299_2" hidden="1">"E36525"</definedName>
    <definedName name="FDD_299_20" hidden="1">"E43100"</definedName>
    <definedName name="FDD_299_21" hidden="1">"E43465"</definedName>
    <definedName name="FDD_299_22" hidden="1">"E43830"</definedName>
    <definedName name="FDD_299_23" hidden="1">"E44196"</definedName>
    <definedName name="FDD_299_24" hidden="1">"E44561"</definedName>
    <definedName name="FDD_299_25" hidden="1">"E44926"</definedName>
    <definedName name="FDD_299_26" hidden="1">"E45291"</definedName>
    <definedName name="FDD_299_3" hidden="1">"E36891"</definedName>
    <definedName name="FDD_299_4" hidden="1">"E37256"</definedName>
    <definedName name="FDD_299_5" hidden="1">"E37621"</definedName>
    <definedName name="FDD_299_6" hidden="1">"E37986"</definedName>
    <definedName name="FDD_299_7" hidden="1">"E38352"</definedName>
    <definedName name="FDD_299_8" hidden="1">"E38717"</definedName>
    <definedName name="FDD_299_9" hidden="1">"E39082"</definedName>
    <definedName name="FDD_3_0" hidden="1">"A25569"</definedName>
    <definedName name="FDD_30_0" hidden="1">"A25569"</definedName>
    <definedName name="FDD_300_0" hidden="1">"U25569"</definedName>
    <definedName name="FDD_300_1" hidden="1">"E36525"</definedName>
    <definedName name="FDD_300_10" hidden="1">"U39813"</definedName>
    <definedName name="FDD_300_11" hidden="1">"U40178"</definedName>
    <definedName name="FDD_300_12" hidden="1">"U40543"</definedName>
    <definedName name="FDD_300_13" hidden="1">"U40908"</definedName>
    <definedName name="FDD_300_14" hidden="1">"U41274"</definedName>
    <definedName name="FDD_300_15" hidden="1">"U41639"</definedName>
    <definedName name="FDD_300_16" hidden="1">"U42004"</definedName>
    <definedName name="FDD_300_17" hidden="1">"U42369"</definedName>
    <definedName name="FDD_300_18" hidden="1">"U42735"</definedName>
    <definedName name="FDD_300_19" hidden="1">"U43100"</definedName>
    <definedName name="FDD_300_2" hidden="1">"R36891"</definedName>
    <definedName name="FDD_300_20" hidden="1">"U43465"</definedName>
    <definedName name="FDD_300_21" hidden="1">"U43830"</definedName>
    <definedName name="FDD_300_22" hidden="1">"U44196"</definedName>
    <definedName name="FDD_300_23" hidden="1">"U44561"</definedName>
    <definedName name="FDD_300_24" hidden="1">"U44926"</definedName>
    <definedName name="FDD_300_25" hidden="1">"U45291"</definedName>
    <definedName name="FDD_300_3" hidden="1">"U37256"</definedName>
    <definedName name="FDD_300_4" hidden="1">"U37621"</definedName>
    <definedName name="FDD_300_5" hidden="1">"U37986"</definedName>
    <definedName name="FDD_300_6" hidden="1">"U38352"</definedName>
    <definedName name="FDD_300_7" hidden="1">"U38717"</definedName>
    <definedName name="FDD_300_8" hidden="1">"U39082"</definedName>
    <definedName name="FDD_300_9" hidden="1">"U39447"</definedName>
    <definedName name="FDD_301_0" hidden="1">"U35795"</definedName>
    <definedName name="FDD_301_1" hidden="1">"U36160"</definedName>
    <definedName name="FDD_301_10" hidden="1">"E39447"</definedName>
    <definedName name="FDD_301_11" hidden="1">"E39813"</definedName>
    <definedName name="FDD_301_12" hidden="1">"E40178"</definedName>
    <definedName name="FDD_301_13" hidden="1">"E40543"</definedName>
    <definedName name="FDD_301_14" hidden="1">"E40908"</definedName>
    <definedName name="FDD_301_15" hidden="1">"E41274"</definedName>
    <definedName name="FDD_301_16" hidden="1">"E41639"</definedName>
    <definedName name="FDD_301_17" hidden="1">"E42004"</definedName>
    <definedName name="FDD_301_18" hidden="1">"E42369"</definedName>
    <definedName name="FDD_301_19" hidden="1">"E42735"</definedName>
    <definedName name="FDD_301_2" hidden="1">"U36525"</definedName>
    <definedName name="FDD_301_20" hidden="1">"E43100"</definedName>
    <definedName name="FDD_301_21" hidden="1">"E43465"</definedName>
    <definedName name="FDD_301_22" hidden="1">"E43830"</definedName>
    <definedName name="FDD_301_23" hidden="1">"E44196"</definedName>
    <definedName name="FDD_301_24" hidden="1">"E44561"</definedName>
    <definedName name="FDD_301_25" hidden="1">"E44926"</definedName>
    <definedName name="FDD_301_3" hidden="1">"E36891"</definedName>
    <definedName name="FDD_301_4" hidden="1">"E37256"</definedName>
    <definedName name="FDD_301_5" hidden="1">"E37621"</definedName>
    <definedName name="FDD_301_6" hidden="1">"E37986"</definedName>
    <definedName name="FDD_301_7" hidden="1">"E38352"</definedName>
    <definedName name="FDD_301_8" hidden="1">"E38717"</definedName>
    <definedName name="FDD_301_9" hidden="1">"E39082"</definedName>
    <definedName name="FDD_302_0" hidden="1">"U35795"</definedName>
    <definedName name="FDD_302_1" hidden="1">"U36160"</definedName>
    <definedName name="FDD_302_10" hidden="1">"E39813"</definedName>
    <definedName name="FDD_302_11" hidden="1">"E40178"</definedName>
    <definedName name="FDD_302_12" hidden="1">"E40543"</definedName>
    <definedName name="FDD_302_13" hidden="1">"E40908"</definedName>
    <definedName name="FDD_302_14" hidden="1">"E41274"</definedName>
    <definedName name="FDD_302_15" hidden="1">"E41639"</definedName>
    <definedName name="FDD_302_16" hidden="1">"E42004"</definedName>
    <definedName name="FDD_302_17" hidden="1">"E42369"</definedName>
    <definedName name="FDD_302_18" hidden="1">"E42735"</definedName>
    <definedName name="FDD_302_19" hidden="1">"E43100"</definedName>
    <definedName name="FDD_302_2" hidden="1">"U36525"</definedName>
    <definedName name="FDD_302_20" hidden="1">"E43465"</definedName>
    <definedName name="FDD_302_21" hidden="1">"E43830"</definedName>
    <definedName name="FDD_302_22" hidden="1">"E44196"</definedName>
    <definedName name="FDD_302_23" hidden="1">"E44561"</definedName>
    <definedName name="FDD_302_24" hidden="1">"E44926"</definedName>
    <definedName name="FDD_302_3" hidden="1">"E37256"</definedName>
    <definedName name="FDD_302_4" hidden="1">"E37621"</definedName>
    <definedName name="FDD_302_5" hidden="1">"E37986"</definedName>
    <definedName name="FDD_302_6" hidden="1">"E38352"</definedName>
    <definedName name="FDD_302_7" hidden="1">"E38717"</definedName>
    <definedName name="FDD_302_8" hidden="1">"E39082"</definedName>
    <definedName name="FDD_302_9" hidden="1">"E39447"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08_0" hidden="1">"A35795"</definedName>
    <definedName name="FDD_309_0" hidden="1">"A25569"</definedName>
    <definedName name="FDD_31_0" hidden="1">"A25569"</definedName>
    <definedName name="FDD_310_0" hidden="1">"A35795"</definedName>
    <definedName name="FDD_311_0" hidden="1">"E25569"</definedName>
    <definedName name="FDD_312_0" hidden="1">"A25569"</definedName>
    <definedName name="FDD_313_0" hidden="1">"A25569"</definedName>
    <definedName name="FDD_315_0" hidden="1">"A25569"</definedName>
    <definedName name="FDD_316_0" hidden="1">"A25569"</definedName>
    <definedName name="FDD_317_0" hidden="1">"A35795"</definedName>
    <definedName name="FDD_317_1" hidden="1">"A36160"</definedName>
    <definedName name="FDD_317_2" hidden="1">"A36525"</definedName>
    <definedName name="FDD_318_0" hidden="1">"A35795"</definedName>
    <definedName name="FDD_318_1" hidden="1">"A36160"</definedName>
    <definedName name="FDD_318_2" hidden="1">"A36525"</definedName>
    <definedName name="FDD_319_0" hidden="1">"A35795"</definedName>
    <definedName name="FDD_319_1" hidden="1">"A36160"</definedName>
    <definedName name="FDD_319_2" hidden="1">"A36525"</definedName>
    <definedName name="FDD_32_0" hidden="1">"A25569"</definedName>
    <definedName name="FDD_320_0" hidden="1">"A35795"</definedName>
    <definedName name="FDD_320_1" hidden="1">"A36160"</definedName>
    <definedName name="FDD_320_2" hidden="1">"A36525"</definedName>
    <definedName name="FDD_321_0" hidden="1">"E35795"</definedName>
    <definedName name="FDD_321_1" hidden="1">"E36160"</definedName>
    <definedName name="FDD_321_2" hidden="1">"E36525"</definedName>
    <definedName name="FDD_322_0" hidden="1">"A35795"</definedName>
    <definedName name="FDD_322_1" hidden="1">"E36160"</definedName>
    <definedName name="FDD_322_2" hidden="1">"E36525"</definedName>
    <definedName name="FDD_323_0" hidden="1">"E35795"</definedName>
    <definedName name="FDD_323_1" hidden="1">"E36160"</definedName>
    <definedName name="FDD_323_2" hidden="1">"E36525"</definedName>
    <definedName name="FDD_324_0" hidden="1">"A36119"</definedName>
    <definedName name="FDD_326_0" hidden="1">"R34334"</definedName>
    <definedName name="FDD_326_1" hidden="1">"E34699"</definedName>
    <definedName name="FDD_326_2" hidden="1">"E35064"</definedName>
    <definedName name="FDD_326_3" hidden="1">"E35430"</definedName>
    <definedName name="FDD_326_4" hidden="1">"E35795"</definedName>
    <definedName name="FDD_326_5" hidden="1">"R36160"</definedName>
    <definedName name="FDD_326_6" hidden="1">"R36525"</definedName>
    <definedName name="FDD_327_0" hidden="1">"A34334"</definedName>
    <definedName name="FDD_327_1" hidden="1">"A34699"</definedName>
    <definedName name="FDD_327_2" hidden="1">"A35064"</definedName>
    <definedName name="FDD_327_3" hidden="1">"A35430"</definedName>
    <definedName name="FDD_327_4" hidden="1">"A35795"</definedName>
    <definedName name="FDD_327_5" hidden="1">"E36160"</definedName>
    <definedName name="FDD_327_6" hidden="1">"E36525"</definedName>
    <definedName name="FDD_328_0" hidden="1">"U25569"</definedName>
    <definedName name="FDD_329_0" hidden="1">"U25569"</definedName>
    <definedName name="FDD_33_0" hidden="1">"A25569"</definedName>
    <definedName name="FDD_330_0" hidden="1">"U25569"</definedName>
    <definedName name="FDD_331_0" hidden="1">"U25569"</definedName>
    <definedName name="FDD_332_0" hidden="1">"U25569"</definedName>
    <definedName name="FDD_333_0" hidden="1">"U25569"</definedName>
    <definedName name="FDD_334_0" hidden="1">"U25569"</definedName>
    <definedName name="FDD_335_0" hidden="1">"U25569"</definedName>
    <definedName name="FDD_336_0" hidden="1">"U25569"</definedName>
    <definedName name="FDD_337_0" hidden="1">"U25569"</definedName>
    <definedName name="FDD_338_0" hidden="1">"U25569"</definedName>
    <definedName name="FDD_339_0" hidden="1">"U25569"</definedName>
    <definedName name="FDD_34_0" hidden="1">"A25569"</definedName>
    <definedName name="FDD_340_0" hidden="1">"U25569"</definedName>
    <definedName name="FDD_341_0" hidden="1">"U25569"</definedName>
    <definedName name="FDD_342_0" hidden="1">"U25569"</definedName>
    <definedName name="FDD_343_0" hidden="1">"U25569"</definedName>
    <definedName name="FDD_344_0" hidden="1">"U25569"</definedName>
    <definedName name="FDD_345_0" hidden="1">"U25569"</definedName>
    <definedName name="FDD_346_0" hidden="1">"U25569"</definedName>
    <definedName name="FDD_347_0" hidden="1">"U25569"</definedName>
    <definedName name="FDD_348_0" hidden="1">"U25569"</definedName>
    <definedName name="FDD_349_0" hidden="1">"U25569"</definedName>
    <definedName name="FDD_35_0" hidden="1">"A25569"</definedName>
    <definedName name="FDD_36_0" hidden="1">"A25569"</definedName>
    <definedName name="FDD_37_0" hidden="1">"A25569"</definedName>
    <definedName name="FDD_372_0" hidden="1">"A34334"</definedName>
    <definedName name="FDD_372_1" hidden="1">"A34699"</definedName>
    <definedName name="FDD_372_2" hidden="1">"A35064"</definedName>
    <definedName name="FDD_372_3" hidden="1">"A35430"</definedName>
    <definedName name="FDD_372_4" hidden="1">"A35795"</definedName>
    <definedName name="FDD_372_5" hidden="1">"E36160"</definedName>
    <definedName name="FDD_372_6" hidden="1">"E36525"</definedName>
    <definedName name="FDD_373_0" hidden="1">"R34334"</definedName>
    <definedName name="FDD_373_1" hidden="1">"R34699"</definedName>
    <definedName name="FDD_373_2" hidden="1">"R35064"</definedName>
    <definedName name="FDD_373_3" hidden="1">"R35430"</definedName>
    <definedName name="FDD_373_4" hidden="1">"R35795"</definedName>
    <definedName name="FDD_373_5" hidden="1">"R36160"</definedName>
    <definedName name="FDD_373_6" hidden="1">"R36525"</definedName>
    <definedName name="FDD_374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1_1" hidden="1">"A35795"</definedName>
    <definedName name="FDD_41_2" hidden="1">"E36160"</definedName>
    <definedName name="FDD_41_3" hidden="1">"E36525"</definedName>
    <definedName name="FDD_42_0" hidden="1">"U25569"</definedName>
    <definedName name="FDD_42_1" hidden="1">"U35795"</definedName>
    <definedName name="FDD_42_2" hidden="1">"U36160"</definedName>
    <definedName name="FDD_42_3" hidden="1">"U36525"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_1" hidden="1">"E35795"</definedName>
    <definedName name="FDD_5_2" hidden="1">"E36160"</definedName>
    <definedName name="FDD_5_3" hidden="1">"E36525"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00" hidden="1">"A35044"</definedName>
    <definedName name="FDD_58_101" hidden="1">"A35051"</definedName>
    <definedName name="FDD_58_102" hidden="1">"A35058"</definedName>
    <definedName name="FDD_58_103" hidden="1">"A35065"</definedName>
    <definedName name="FDD_58_104" hidden="1">"A35072"</definedName>
    <definedName name="FDD_58_105" hidden="1">"A35079"</definedName>
    <definedName name="FDD_58_106" hidden="1">"A35086"</definedName>
    <definedName name="FDD_58_107" hidden="1">"A35093"</definedName>
    <definedName name="FDD_58_108" hidden="1">"A35100"</definedName>
    <definedName name="FDD_58_109" hidden="1">"A35107"</definedName>
    <definedName name="FDD_58_11" hidden="1">"A34699"</definedName>
    <definedName name="FDD_58_110" hidden="1">"A35114"</definedName>
    <definedName name="FDD_58_111" hidden="1">"A35121"</definedName>
    <definedName name="FDD_58_112" hidden="1">"A35128"</definedName>
    <definedName name="FDD_58_113" hidden="1">"A35135"</definedName>
    <definedName name="FDD_58_114" hidden="1">"A35142"</definedName>
    <definedName name="FDD_58_115" hidden="1">"A35149"</definedName>
    <definedName name="FDD_58_116" hidden="1">"A35156"</definedName>
    <definedName name="FDD_58_117" hidden="1">"A35162"</definedName>
    <definedName name="FDD_58_118" hidden="1">"A35170"</definedName>
    <definedName name="FDD_58_119" hidden="1">"A35177"</definedName>
    <definedName name="FDD_58_12" hidden="1">"A35064"</definedName>
    <definedName name="FDD_58_120" hidden="1">"A35184"</definedName>
    <definedName name="FDD_58_121" hidden="1">"A35191"</definedName>
    <definedName name="FDD_58_122" hidden="1">"A35198"</definedName>
    <definedName name="FDD_58_123" hidden="1">"A35205"</definedName>
    <definedName name="FDD_58_124" hidden="1">"A35212"</definedName>
    <definedName name="FDD_58_125" hidden="1">"A35219"</definedName>
    <definedName name="FDD_58_126" hidden="1">"A35226"</definedName>
    <definedName name="FDD_58_127" hidden="1">"A35233"</definedName>
    <definedName name="FDD_58_128" hidden="1">"A35240"</definedName>
    <definedName name="FDD_58_129" hidden="1">"A35247"</definedName>
    <definedName name="FDD_58_13" hidden="1">"A35430"</definedName>
    <definedName name="FDD_58_130" hidden="1">"A35254"</definedName>
    <definedName name="FDD_58_131" hidden="1">"A35261"</definedName>
    <definedName name="FDD_58_132" hidden="1">"A35268"</definedName>
    <definedName name="FDD_58_133" hidden="1">"A35275"</definedName>
    <definedName name="FDD_58_134" hidden="1">"A35282"</definedName>
    <definedName name="FDD_58_135" hidden="1">"A35289"</definedName>
    <definedName name="FDD_58_136" hidden="1">"A35296"</definedName>
    <definedName name="FDD_58_137" hidden="1">"A35303"</definedName>
    <definedName name="FDD_58_138" hidden="1">"A35310"</definedName>
    <definedName name="FDD_58_139" hidden="1">"A35317"</definedName>
    <definedName name="FDD_58_14" hidden="1">"A35795"</definedName>
    <definedName name="FDD_58_140" hidden="1">"A35324"</definedName>
    <definedName name="FDD_58_141" hidden="1">"A35331"</definedName>
    <definedName name="FDD_58_142" hidden="1">"A35338"</definedName>
    <definedName name="FDD_58_143" hidden="1">"A35345"</definedName>
    <definedName name="FDD_58_144" hidden="1">"A35352"</definedName>
    <definedName name="FDD_58_145" hidden="1">"A35359"</definedName>
    <definedName name="FDD_58_146" hidden="1">"A35366"</definedName>
    <definedName name="FDD_58_147" hidden="1">"A35373"</definedName>
    <definedName name="FDD_58_148" hidden="1">"A35380"</definedName>
    <definedName name="FDD_58_149" hidden="1">"A35387"</definedName>
    <definedName name="FDD_58_15" hidden="1">"A34449"</definedName>
    <definedName name="FDD_58_150" hidden="1">"A35394"</definedName>
    <definedName name="FDD_58_151" hidden="1">"A35401"</definedName>
    <definedName name="FDD_58_152" hidden="1">"A35408"</definedName>
    <definedName name="FDD_58_153" hidden="1">"A35415"</definedName>
    <definedName name="FDD_58_154" hidden="1">"A35422"</definedName>
    <definedName name="FDD_58_155" hidden="1">"A35429"</definedName>
    <definedName name="FDD_58_156" hidden="1">"A35436"</definedName>
    <definedName name="FDD_58_157" hidden="1">"A35443"</definedName>
    <definedName name="FDD_58_158" hidden="1">"A35450"</definedName>
    <definedName name="FDD_58_159" hidden="1">"A35457"</definedName>
    <definedName name="FDD_58_16" hidden="1">"A34456"</definedName>
    <definedName name="FDD_58_160" hidden="1">"A35464"</definedName>
    <definedName name="FDD_58_161" hidden="1">"A35471"</definedName>
    <definedName name="FDD_58_162" hidden="1">"A35478"</definedName>
    <definedName name="FDD_58_163" hidden="1">"A35485"</definedName>
    <definedName name="FDD_58_164" hidden="1">"A35492"</definedName>
    <definedName name="FDD_58_165" hidden="1">"A35499"</definedName>
    <definedName name="FDD_58_166" hidden="1">"A35506"</definedName>
    <definedName name="FDD_58_167" hidden="1">"A35513"</definedName>
    <definedName name="FDD_58_168" hidden="1">"A35520"</definedName>
    <definedName name="FDD_58_169" hidden="1">"A35527"</definedName>
    <definedName name="FDD_58_17" hidden="1">"A34463"</definedName>
    <definedName name="FDD_58_170" hidden="1">"A35534"</definedName>
    <definedName name="FDD_58_171" hidden="1">"A35541"</definedName>
    <definedName name="FDD_58_172" hidden="1">"A35548"</definedName>
    <definedName name="FDD_58_173" hidden="1">"A35555"</definedName>
    <definedName name="FDD_58_174" hidden="1">"A35562"</definedName>
    <definedName name="FDD_58_175" hidden="1">"A35569"</definedName>
    <definedName name="FDD_58_176" hidden="1">"A35576"</definedName>
    <definedName name="FDD_58_177" hidden="1">"A35583"</definedName>
    <definedName name="FDD_58_178" hidden="1">"A35590"</definedName>
    <definedName name="FDD_58_179" hidden="1">"A35597"</definedName>
    <definedName name="FDD_58_18" hidden="1">"A34470"</definedName>
    <definedName name="FDD_58_180" hidden="1">"A35604"</definedName>
    <definedName name="FDD_58_181" hidden="1">"A35611"</definedName>
    <definedName name="FDD_58_182" hidden="1">"A35618"</definedName>
    <definedName name="FDD_58_183" hidden="1">"A35625"</definedName>
    <definedName name="FDD_58_184" hidden="1">"A35632"</definedName>
    <definedName name="FDD_58_185" hidden="1">"A35639"</definedName>
    <definedName name="FDD_58_186" hidden="1">"A35646"</definedName>
    <definedName name="FDD_58_187" hidden="1">"A35653"</definedName>
    <definedName name="FDD_58_188" hidden="1">"A35660"</definedName>
    <definedName name="FDD_58_189" hidden="1">"A35667"</definedName>
    <definedName name="FDD_58_19" hidden="1">"A34477"</definedName>
    <definedName name="FDD_58_190" hidden="1">"A35674"</definedName>
    <definedName name="FDD_58_191" hidden="1">"A35681"</definedName>
    <definedName name="FDD_58_192" hidden="1">"A35688"</definedName>
    <definedName name="FDD_58_193" hidden="1">"A35695"</definedName>
    <definedName name="FDD_58_194" hidden="1">"A35702"</definedName>
    <definedName name="FDD_58_195" hidden="1">"A35709"</definedName>
    <definedName name="FDD_58_196" hidden="1">"A35716"</definedName>
    <definedName name="FDD_58_197" hidden="1">"A35723"</definedName>
    <definedName name="FDD_58_198" hidden="1">"A35730"</definedName>
    <definedName name="FDD_58_199" hidden="1">"A35737"</definedName>
    <definedName name="FDD_58_2" hidden="1">"A31412"</definedName>
    <definedName name="FDD_58_20" hidden="1">"A34484"</definedName>
    <definedName name="FDD_58_200" hidden="1">"A35744"</definedName>
    <definedName name="FDD_58_201" hidden="1">"A35751"</definedName>
    <definedName name="FDD_58_202" hidden="1">"A35758"</definedName>
    <definedName name="FDD_58_203" hidden="1">"A35765"</definedName>
    <definedName name="FDD_58_204" hidden="1">"A35772"</definedName>
    <definedName name="FDD_58_205" hidden="1">"A35779"</definedName>
    <definedName name="FDD_58_206" hidden="1">"A35786"</definedName>
    <definedName name="FDD_58_207" hidden="1">"A35793"</definedName>
    <definedName name="FDD_58_208" hidden="1">"A35800"</definedName>
    <definedName name="FDD_58_209" hidden="1">"A35807"</definedName>
    <definedName name="FDD_58_21" hidden="1">"A34491"</definedName>
    <definedName name="FDD_58_210" hidden="1">"A35814"</definedName>
    <definedName name="FDD_58_211" hidden="1">"A35821"</definedName>
    <definedName name="FDD_58_212" hidden="1">"A35828"</definedName>
    <definedName name="FDD_58_213" hidden="1">"A35835"</definedName>
    <definedName name="FDD_58_214" hidden="1">"A35842"</definedName>
    <definedName name="FDD_58_215" hidden="1">"A35849"</definedName>
    <definedName name="FDD_58_216" hidden="1">"A35856"</definedName>
    <definedName name="FDD_58_217" hidden="1">"A35863"</definedName>
    <definedName name="FDD_58_218" hidden="1">"A35870"</definedName>
    <definedName name="FDD_58_219" hidden="1">"A35877"</definedName>
    <definedName name="FDD_58_22" hidden="1">"A34498"</definedName>
    <definedName name="FDD_58_220" hidden="1">"A35884"</definedName>
    <definedName name="FDD_58_221" hidden="1">"A35891"</definedName>
    <definedName name="FDD_58_222" hidden="1">"A35898"</definedName>
    <definedName name="FDD_58_223" hidden="1">"A35905"</definedName>
    <definedName name="FDD_58_224" hidden="1">"A35912"</definedName>
    <definedName name="FDD_58_225" hidden="1">"A35919"</definedName>
    <definedName name="FDD_58_226" hidden="1">"A35926"</definedName>
    <definedName name="FDD_58_227" hidden="1">"A35933"</definedName>
    <definedName name="FDD_58_228" hidden="1">"A35940"</definedName>
    <definedName name="FDD_58_229" hidden="1">"A35947"</definedName>
    <definedName name="FDD_58_23" hidden="1">"A34505"</definedName>
    <definedName name="FDD_58_230" hidden="1">"A35954"</definedName>
    <definedName name="FDD_58_231" hidden="1">"A35961"</definedName>
    <definedName name="FDD_58_232" hidden="1">"A35968"</definedName>
    <definedName name="FDD_58_233" hidden="1">"A35975"</definedName>
    <definedName name="FDD_58_234" hidden="1">"A35982"</definedName>
    <definedName name="FDD_58_235" hidden="1">"A35989"</definedName>
    <definedName name="FDD_58_236" hidden="1">"A35996"</definedName>
    <definedName name="FDD_58_237" hidden="1">"A36003"</definedName>
    <definedName name="FDD_58_238" hidden="1">"A36010"</definedName>
    <definedName name="FDD_58_239" hidden="1">"A36017"</definedName>
    <definedName name="FDD_58_24" hidden="1">"A34512"</definedName>
    <definedName name="FDD_58_240" hidden="1">"A36024"</definedName>
    <definedName name="FDD_58_241" hidden="1">"A36031"</definedName>
    <definedName name="FDD_58_242" hidden="1">"A36038"</definedName>
    <definedName name="FDD_58_243" hidden="1">"A36045"</definedName>
    <definedName name="FDD_58_244" hidden="1">"A36052"</definedName>
    <definedName name="FDD_58_245" hidden="1">"A36059"</definedName>
    <definedName name="FDD_58_246" hidden="1">"A36066"</definedName>
    <definedName name="FDD_58_247" hidden="1">"A36073"</definedName>
    <definedName name="FDD_58_248" hidden="1">"A36080"</definedName>
    <definedName name="FDD_58_249" hidden="1">"A36087"</definedName>
    <definedName name="FDD_58_25" hidden="1">"A34519"</definedName>
    <definedName name="FDD_58_250" hidden="1">"A36094"</definedName>
    <definedName name="FDD_58_251" hidden="1">"A36101"</definedName>
    <definedName name="FDD_58_252" hidden="1">"A36108"</definedName>
    <definedName name="FDD_58_253" hidden="1">"A36115"</definedName>
    <definedName name="FDD_58_254" hidden="1">"A36122"</definedName>
    <definedName name="FDD_58_255" hidden="1">"A36129"</definedName>
    <definedName name="FDD_58_256" hidden="1">"A36136"</definedName>
    <definedName name="FDD_58_257" hidden="1">"A36143"</definedName>
    <definedName name="FDD_58_258" hidden="1">"A36150"</definedName>
    <definedName name="FDD_58_259" hidden="1">"A36157"</definedName>
    <definedName name="FDD_58_26" hidden="1">"A34526"</definedName>
    <definedName name="FDD_58_260" hidden="1">"A36164"</definedName>
    <definedName name="FDD_58_27" hidden="1">"A34533"</definedName>
    <definedName name="FDD_58_28" hidden="1">"A34540"</definedName>
    <definedName name="FDD_58_29" hidden="1">"A34547"</definedName>
    <definedName name="FDD_58_3" hidden="1">"A31777"</definedName>
    <definedName name="FDD_58_30" hidden="1">"A34554"</definedName>
    <definedName name="FDD_58_31" hidden="1">"A34561"</definedName>
    <definedName name="FDD_58_32" hidden="1">"A34568"</definedName>
    <definedName name="FDD_58_33" hidden="1">"A34575"</definedName>
    <definedName name="FDD_58_34" hidden="1">"A34582"</definedName>
    <definedName name="FDD_58_35" hidden="1">"A34589"</definedName>
    <definedName name="FDD_58_36" hidden="1">"A34596"</definedName>
    <definedName name="FDD_58_37" hidden="1">"A34603"</definedName>
    <definedName name="FDD_58_38" hidden="1">"A34610"</definedName>
    <definedName name="FDD_58_39" hidden="1">"A34617"</definedName>
    <definedName name="FDD_58_4" hidden="1">"A32142"</definedName>
    <definedName name="FDD_58_40" hidden="1">"A34624"</definedName>
    <definedName name="FDD_58_41" hidden="1">"A34631"</definedName>
    <definedName name="FDD_58_42" hidden="1">"A34638"</definedName>
    <definedName name="FDD_58_43" hidden="1">"A34645"</definedName>
    <definedName name="FDD_58_44" hidden="1">"A34652"</definedName>
    <definedName name="FDD_58_45" hidden="1">"A34659"</definedName>
    <definedName name="FDD_58_46" hidden="1">"A34666"</definedName>
    <definedName name="FDD_58_47" hidden="1">"A34673"</definedName>
    <definedName name="FDD_58_48" hidden="1">"A34680"</definedName>
    <definedName name="FDD_58_49" hidden="1">"A34687"</definedName>
    <definedName name="FDD_58_5" hidden="1">"A32508"</definedName>
    <definedName name="FDD_58_50" hidden="1">"A34694"</definedName>
    <definedName name="FDD_58_51" hidden="1">"A34701"</definedName>
    <definedName name="FDD_58_52" hidden="1">"A34708"</definedName>
    <definedName name="FDD_58_53" hidden="1">"A34715"</definedName>
    <definedName name="FDD_58_54" hidden="1">"A34722"</definedName>
    <definedName name="FDD_58_55" hidden="1">"A34729"</definedName>
    <definedName name="FDD_58_56" hidden="1">"A34736"</definedName>
    <definedName name="FDD_58_57" hidden="1">"A34743"</definedName>
    <definedName name="FDD_58_58" hidden="1">"A34750"</definedName>
    <definedName name="FDD_58_59" hidden="1">"A34757"</definedName>
    <definedName name="FDD_58_6" hidden="1">"A32873"</definedName>
    <definedName name="FDD_58_60" hidden="1">"A34764"</definedName>
    <definedName name="FDD_58_61" hidden="1">"A34771"</definedName>
    <definedName name="FDD_58_62" hidden="1">"A34778"</definedName>
    <definedName name="FDD_58_63" hidden="1">"A34785"</definedName>
    <definedName name="FDD_58_64" hidden="1">"A34792"</definedName>
    <definedName name="FDD_58_65" hidden="1">"A34799"</definedName>
    <definedName name="FDD_58_66" hidden="1">"A34806"</definedName>
    <definedName name="FDD_58_67" hidden="1">"A34813"</definedName>
    <definedName name="FDD_58_68" hidden="1">"A34820"</definedName>
    <definedName name="FDD_58_69" hidden="1">"A34827"</definedName>
    <definedName name="FDD_58_7" hidden="1">"A33238"</definedName>
    <definedName name="FDD_58_70" hidden="1">"A34834"</definedName>
    <definedName name="FDD_58_71" hidden="1">"A34841"</definedName>
    <definedName name="FDD_58_72" hidden="1">"A34848"</definedName>
    <definedName name="FDD_58_73" hidden="1">"A34855"</definedName>
    <definedName name="FDD_58_74" hidden="1">"A34862"</definedName>
    <definedName name="FDD_58_75" hidden="1">"A34869"</definedName>
    <definedName name="FDD_58_76" hidden="1">"A34876"</definedName>
    <definedName name="FDD_58_77" hidden="1">"A34883"</definedName>
    <definedName name="FDD_58_78" hidden="1">"A34890"</definedName>
    <definedName name="FDD_58_79" hidden="1">"A34897"</definedName>
    <definedName name="FDD_58_8" hidden="1">"A33603"</definedName>
    <definedName name="FDD_58_80" hidden="1">"A34904"</definedName>
    <definedName name="FDD_58_81" hidden="1">"A34911"</definedName>
    <definedName name="FDD_58_82" hidden="1">"A34918"</definedName>
    <definedName name="FDD_58_83" hidden="1">"A34925"</definedName>
    <definedName name="FDD_58_84" hidden="1">"A34932"</definedName>
    <definedName name="FDD_58_85" hidden="1">"A34939"</definedName>
    <definedName name="FDD_58_86" hidden="1">"A34946"</definedName>
    <definedName name="FDD_58_87" hidden="1">"A34953"</definedName>
    <definedName name="FDD_58_88" hidden="1">"A34960"</definedName>
    <definedName name="FDD_58_89" hidden="1">"A34967"</definedName>
    <definedName name="FDD_58_9" hidden="1">"A33969"</definedName>
    <definedName name="FDD_58_90" hidden="1">"A34974"</definedName>
    <definedName name="FDD_58_91" hidden="1">"A34981"</definedName>
    <definedName name="FDD_58_92" hidden="1">"A34988"</definedName>
    <definedName name="FDD_58_93" hidden="1">"A34995"</definedName>
    <definedName name="FDD_58_94" hidden="1">"A35002"</definedName>
    <definedName name="FDD_58_95" hidden="1">"A35009"</definedName>
    <definedName name="FDD_58_96" hidden="1">"A35016"</definedName>
    <definedName name="FDD_58_97" hidden="1">"A35023"</definedName>
    <definedName name="FDD_58_98" hidden="1">"A35030"</definedName>
    <definedName name="FDD_58_99" hidden="1">"A35037"</definedName>
    <definedName name="FDD_59_0" hidden="1">"A30681"</definedName>
    <definedName name="FDD_59_1" hidden="1">"A31047"</definedName>
    <definedName name="FDD_59_10" hidden="1">"A34334"</definedName>
    <definedName name="FDD_59_100" hidden="1">"A35044"</definedName>
    <definedName name="FDD_59_101" hidden="1">"A35051"</definedName>
    <definedName name="FDD_59_102" hidden="1">"A35059"</definedName>
    <definedName name="FDD_59_103" hidden="1">"A35065"</definedName>
    <definedName name="FDD_59_104" hidden="1">"A35072"</definedName>
    <definedName name="FDD_59_105" hidden="1">"A35079"</definedName>
    <definedName name="FDD_59_106" hidden="1">"A35086"</definedName>
    <definedName name="FDD_59_107" hidden="1">"A35093"</definedName>
    <definedName name="FDD_59_108" hidden="1">"A35100"</definedName>
    <definedName name="FDD_59_109" hidden="1">"A35107"</definedName>
    <definedName name="FDD_59_11" hidden="1">"A34699"</definedName>
    <definedName name="FDD_59_110" hidden="1">"A35114"</definedName>
    <definedName name="FDD_59_111" hidden="1">"A35121"</definedName>
    <definedName name="FDD_59_112" hidden="1">"A35128"</definedName>
    <definedName name="FDD_59_113" hidden="1">"A35135"</definedName>
    <definedName name="FDD_59_114" hidden="1">"A35141"</definedName>
    <definedName name="FDD_59_115" hidden="1">"A35149"</definedName>
    <definedName name="FDD_59_116" hidden="1">"A35156"</definedName>
    <definedName name="FDD_59_117" hidden="1">"A35163"</definedName>
    <definedName name="FDD_59_118" hidden="1">"A35170"</definedName>
    <definedName name="FDD_59_119" hidden="1">"A35177"</definedName>
    <definedName name="FDD_59_12" hidden="1">"A35064"</definedName>
    <definedName name="FDD_59_120" hidden="1">"A35184"</definedName>
    <definedName name="FDD_59_121" hidden="1">"A35192"</definedName>
    <definedName name="FDD_59_122" hidden="1">"A35198"</definedName>
    <definedName name="FDD_59_123" hidden="1">"A35205"</definedName>
    <definedName name="FDD_59_124" hidden="1">"A35213"</definedName>
    <definedName name="FDD_59_125" hidden="1">"A35219"</definedName>
    <definedName name="FDD_59_126" hidden="1">"A35226"</definedName>
    <definedName name="FDD_59_127" hidden="1">"A35233"</definedName>
    <definedName name="FDD_59_128" hidden="1">"A35240"</definedName>
    <definedName name="FDD_59_129" hidden="1">"A35247"</definedName>
    <definedName name="FDD_59_13" hidden="1">"A35430"</definedName>
    <definedName name="FDD_59_130" hidden="1">"A35254"</definedName>
    <definedName name="FDD_59_131" hidden="1">"A35261"</definedName>
    <definedName name="FDD_59_132" hidden="1">"A35268"</definedName>
    <definedName name="FDD_59_133" hidden="1">"A35275"</definedName>
    <definedName name="FDD_59_134" hidden="1">"A35282"</definedName>
    <definedName name="FDD_59_135" hidden="1">"A35289"</definedName>
    <definedName name="FDD_59_136" hidden="1">"A35296"</definedName>
    <definedName name="FDD_59_137" hidden="1">"A35303"</definedName>
    <definedName name="FDD_59_138" hidden="1">"A35310"</definedName>
    <definedName name="FDD_59_139" hidden="1">"A35317"</definedName>
    <definedName name="FDD_59_14" hidden="1">"A35795"</definedName>
    <definedName name="FDD_59_140" hidden="1">"A35324"</definedName>
    <definedName name="FDD_59_141" hidden="1">"A35331"</definedName>
    <definedName name="FDD_59_142" hidden="1">"A35338"</definedName>
    <definedName name="FDD_59_143" hidden="1">"A35345"</definedName>
    <definedName name="FDD_59_144" hidden="1">"A35352"</definedName>
    <definedName name="FDD_59_145" hidden="1">"A35359"</definedName>
    <definedName name="FDD_59_146" hidden="1">"A35366"</definedName>
    <definedName name="FDD_59_147" hidden="1">"A35373"</definedName>
    <definedName name="FDD_59_148" hidden="1">"A35380"</definedName>
    <definedName name="FDD_59_149" hidden="1">"A35387"</definedName>
    <definedName name="FDD_59_15" hidden="1">"A34449"</definedName>
    <definedName name="FDD_59_150" hidden="1">"A35394"</definedName>
    <definedName name="FDD_59_151" hidden="1">"A35401"</definedName>
    <definedName name="FDD_59_152" hidden="1">"A35408"</definedName>
    <definedName name="FDD_59_153" hidden="1">"A35415"</definedName>
    <definedName name="FDD_59_154" hidden="1">"A35422"</definedName>
    <definedName name="FDD_59_155" hidden="1">"A35429"</definedName>
    <definedName name="FDD_59_156" hidden="1">"A35436"</definedName>
    <definedName name="FDD_59_157" hidden="1">"A35443"</definedName>
    <definedName name="FDD_59_158" hidden="1">"A35450"</definedName>
    <definedName name="FDD_59_159" hidden="1">"A35457"</definedName>
    <definedName name="FDD_59_16" hidden="1">"A34457"</definedName>
    <definedName name="FDD_59_160" hidden="1">"A35464"</definedName>
    <definedName name="FDD_59_161" hidden="1">"A35471"</definedName>
    <definedName name="FDD_59_162" hidden="1">"A35478"</definedName>
    <definedName name="FDD_59_163" hidden="1">"A35485"</definedName>
    <definedName name="FDD_59_164" hidden="1">"A35492"</definedName>
    <definedName name="FDD_59_165" hidden="1">"A35499"</definedName>
    <definedName name="FDD_59_166" hidden="1">"A35506"</definedName>
    <definedName name="FDD_59_167" hidden="1">"A35513"</definedName>
    <definedName name="FDD_59_168" hidden="1">"A35521"</definedName>
    <definedName name="FDD_59_169" hidden="1">"A35527"</definedName>
    <definedName name="FDD_59_17" hidden="1">"A34463"</definedName>
    <definedName name="FDD_59_170" hidden="1">"A35534"</definedName>
    <definedName name="FDD_59_171" hidden="1">"A35541"</definedName>
    <definedName name="FDD_59_172" hidden="1">"A35548"</definedName>
    <definedName name="FDD_59_173" hidden="1">"A35556"</definedName>
    <definedName name="FDD_59_174" hidden="1">"A35562"</definedName>
    <definedName name="FDD_59_175" hidden="1">"A35569"</definedName>
    <definedName name="FDD_59_176" hidden="1">"A35577"</definedName>
    <definedName name="FDD_59_177" hidden="1">"A35583"</definedName>
    <definedName name="FDD_59_178" hidden="1">"A35590"</definedName>
    <definedName name="FDD_59_179" hidden="1">"A35597"</definedName>
    <definedName name="FDD_59_18" hidden="1">"A34470"</definedName>
    <definedName name="FDD_59_180" hidden="1">"A35604"</definedName>
    <definedName name="FDD_59_181" hidden="1">"A35611"</definedName>
    <definedName name="FDD_59_182" hidden="1">"A35618"</definedName>
    <definedName name="FDD_59_183" hidden="1">"A35625"</definedName>
    <definedName name="FDD_59_184" hidden="1">"A35632"</definedName>
    <definedName name="FDD_59_185" hidden="1">"A35639"</definedName>
    <definedName name="FDD_59_186" hidden="1">"A35646"</definedName>
    <definedName name="FDD_59_187" hidden="1">"A35653"</definedName>
    <definedName name="FDD_59_188" hidden="1">"A35660"</definedName>
    <definedName name="FDD_59_189" hidden="1">"A35668"</definedName>
    <definedName name="FDD_59_19" hidden="1">"A34477"</definedName>
    <definedName name="FDD_59_190" hidden="1">"A35674"</definedName>
    <definedName name="FDD_59_191" hidden="1">"A35681"</definedName>
    <definedName name="FDD_59_192" hidden="1">"A35688"</definedName>
    <definedName name="FDD_59_193" hidden="1">"A35695"</definedName>
    <definedName name="FDD_59_194" hidden="1">"A35702"</definedName>
    <definedName name="FDD_59_195" hidden="1">"A35709"</definedName>
    <definedName name="FDD_59_196" hidden="1">"A35716"</definedName>
    <definedName name="FDD_59_197" hidden="1">"A35723"</definedName>
    <definedName name="FDD_59_198" hidden="1">"A35730"</definedName>
    <definedName name="FDD_59_199" hidden="1">"A35737"</definedName>
    <definedName name="FDD_59_2" hidden="1">"A31412"</definedName>
    <definedName name="FDD_59_20" hidden="1">"A34485"</definedName>
    <definedName name="FDD_59_200" hidden="1">"A35744"</definedName>
    <definedName name="FDD_59_201" hidden="1">"A35751"</definedName>
    <definedName name="FDD_59_202" hidden="1">"A35758"</definedName>
    <definedName name="FDD_59_203" hidden="1">"A35765"</definedName>
    <definedName name="FDD_59_204" hidden="1">"A35772"</definedName>
    <definedName name="FDD_59_205" hidden="1">"A35779"</definedName>
    <definedName name="FDD_59_206" hidden="1">"A35786"</definedName>
    <definedName name="FDD_59_207" hidden="1">"A35793"</definedName>
    <definedName name="FDD_59_208" hidden="1">"A35800"</definedName>
    <definedName name="FDD_59_209" hidden="1">"A35807"</definedName>
    <definedName name="FDD_59_21" hidden="1">"A34491"</definedName>
    <definedName name="FDD_59_210" hidden="1">"A35814"</definedName>
    <definedName name="FDD_59_211" hidden="1">"A35821"</definedName>
    <definedName name="FDD_59_212" hidden="1">"A35828"</definedName>
    <definedName name="FDD_59_213" hidden="1">"A35835"</definedName>
    <definedName name="FDD_59_214" hidden="1">"A35842"</definedName>
    <definedName name="FDD_59_215" hidden="1">"A35849"</definedName>
    <definedName name="FDD_59_216" hidden="1">"A35856"</definedName>
    <definedName name="FDD_59_217" hidden="1">"A35863"</definedName>
    <definedName name="FDD_59_218" hidden="1">"A35870"</definedName>
    <definedName name="FDD_59_219" hidden="1">"A35877"</definedName>
    <definedName name="FDD_59_22" hidden="1">"A34498"</definedName>
    <definedName name="FDD_59_220" hidden="1">"A35884"</definedName>
    <definedName name="FDD_59_221" hidden="1">"A35891"</definedName>
    <definedName name="FDD_59_222" hidden="1">"A35899"</definedName>
    <definedName name="FDD_59_223" hidden="1">"A35905"</definedName>
    <definedName name="FDD_59_224" hidden="1">"A35912"</definedName>
    <definedName name="FDD_59_225" hidden="1">"A35919"</definedName>
    <definedName name="FDD_59_226" hidden="1">"A35926"</definedName>
    <definedName name="FDD_59_227" hidden="1">"A35933"</definedName>
    <definedName name="FDD_59_228" hidden="1">"A35941"</definedName>
    <definedName name="FDD_59_229" hidden="1">"A35947"</definedName>
    <definedName name="FDD_59_23" hidden="1">"A34505"</definedName>
    <definedName name="FDD_59_230" hidden="1">"A35954"</definedName>
    <definedName name="FDD_59_231" hidden="1">"A35961"</definedName>
    <definedName name="FDD_59_232" hidden="1">"A35968"</definedName>
    <definedName name="FDD_59_233" hidden="1">"A35975"</definedName>
    <definedName name="FDD_59_234" hidden="1">"A35982"</definedName>
    <definedName name="FDD_59_235" hidden="1">"A35989"</definedName>
    <definedName name="FDD_59_236" hidden="1">"A35996"</definedName>
    <definedName name="FDD_59_237" hidden="1">"A36003"</definedName>
    <definedName name="FDD_59_238" hidden="1">"A36010"</definedName>
    <definedName name="FDD_59_239" hidden="1">"A36017"</definedName>
    <definedName name="FDD_59_24" hidden="1">"A34512"</definedName>
    <definedName name="FDD_59_240" hidden="1">"A36024"</definedName>
    <definedName name="FDD_59_241" hidden="1">"A36031"</definedName>
    <definedName name="FDD_59_242" hidden="1">"A36039"</definedName>
    <definedName name="FDD_59_243" hidden="1">"A36045"</definedName>
    <definedName name="FDD_59_244" hidden="1">"A36052"</definedName>
    <definedName name="FDD_59_245" hidden="1">"A36059"</definedName>
    <definedName name="FDD_59_246" hidden="1">"A36066"</definedName>
    <definedName name="FDD_59_247" hidden="1">"A36073"</definedName>
    <definedName name="FDD_59_248" hidden="1">"A36080"</definedName>
    <definedName name="FDD_59_249" hidden="1">"A36087"</definedName>
    <definedName name="FDD_59_25" hidden="1">"A34519"</definedName>
    <definedName name="FDD_59_250" hidden="1">"A36094"</definedName>
    <definedName name="FDD_59_251" hidden="1">"A36101"</definedName>
    <definedName name="FDD_59_252" hidden="1">"A36108"</definedName>
    <definedName name="FDD_59_253" hidden="1">"A36116"</definedName>
    <definedName name="FDD_59_254" hidden="1">"A36122"</definedName>
    <definedName name="FDD_59_255" hidden="1">"A36129"</definedName>
    <definedName name="FDD_59_256" hidden="1">"A36136"</definedName>
    <definedName name="FDD_59_257" hidden="1">"A36143"</definedName>
    <definedName name="FDD_59_258" hidden="1">"A36150"</definedName>
    <definedName name="FDD_59_259" hidden="1">"A36157"</definedName>
    <definedName name="FDD_59_26" hidden="1">"A34526"</definedName>
    <definedName name="FDD_59_260" hidden="1">"A36164"</definedName>
    <definedName name="FDD_59_27" hidden="1">"A34533"</definedName>
    <definedName name="FDD_59_28" hidden="1">"A34540"</definedName>
    <definedName name="FDD_59_29" hidden="1">"A34547"</definedName>
    <definedName name="FDD_59_3" hidden="1">"A31777"</definedName>
    <definedName name="FDD_59_30" hidden="1">"A34554"</definedName>
    <definedName name="FDD_59_31" hidden="1">"A34561"</definedName>
    <definedName name="FDD_59_32" hidden="1">"A34568"</definedName>
    <definedName name="FDD_59_33" hidden="1">"A34576"</definedName>
    <definedName name="FDD_59_34" hidden="1">"A34582"</definedName>
    <definedName name="FDD_59_35" hidden="1">"A34589"</definedName>
    <definedName name="FDD_59_36" hidden="1">"A34596"</definedName>
    <definedName name="FDD_59_37" hidden="1">"A34603"</definedName>
    <definedName name="FDD_59_38" hidden="1">"A34610"</definedName>
    <definedName name="FDD_59_39" hidden="1">"A34617"</definedName>
    <definedName name="FDD_59_4" hidden="1">"A32142"</definedName>
    <definedName name="FDD_59_40" hidden="1">"A34624"</definedName>
    <definedName name="FDD_59_41" hidden="1">"A34631"</definedName>
    <definedName name="FDD_59_42" hidden="1">"A34638"</definedName>
    <definedName name="FDD_59_43" hidden="1">"A34645"</definedName>
    <definedName name="FDD_59_44" hidden="1">"A34652"</definedName>
    <definedName name="FDD_59_45" hidden="1">"A34659"</definedName>
    <definedName name="FDD_59_46" hidden="1">"A34666"</definedName>
    <definedName name="FDD_59_47" hidden="1">"A34673"</definedName>
    <definedName name="FDD_59_48" hidden="1">"A34680"</definedName>
    <definedName name="FDD_59_49" hidden="1">"A34687"</definedName>
    <definedName name="FDD_59_5" hidden="1">"A32508"</definedName>
    <definedName name="FDD_59_50" hidden="1">"A34696"</definedName>
    <definedName name="FDD_59_51" hidden="1">"A34702"</definedName>
    <definedName name="FDD_59_52" hidden="1">"A34708"</definedName>
    <definedName name="FDD_59_53" hidden="1">"A34715"</definedName>
    <definedName name="FDD_59_54" hidden="1">"A34722"</definedName>
    <definedName name="FDD_59_55" hidden="1">"A34729"</definedName>
    <definedName name="FDD_59_56" hidden="1">"A34736"</definedName>
    <definedName name="FDD_59_57" hidden="1">"A34743"</definedName>
    <definedName name="FDD_59_58" hidden="1">"A34750"</definedName>
    <definedName name="FDD_59_59" hidden="1">"A34757"</definedName>
    <definedName name="FDD_59_6" hidden="1">"A32873"</definedName>
    <definedName name="FDD_59_60" hidden="1">"A34764"</definedName>
    <definedName name="FDD_59_61" hidden="1">"A34771"</definedName>
    <definedName name="FDD_59_62" hidden="1">"A34778"</definedName>
    <definedName name="FDD_59_63" hidden="1">"A34785"</definedName>
    <definedName name="FDD_59_64" hidden="1">"A34792"</definedName>
    <definedName name="FDD_59_65" hidden="1">"A34799"</definedName>
    <definedName name="FDD_59_66" hidden="1">"A34807"</definedName>
    <definedName name="FDD_59_67" hidden="1">"A34813"</definedName>
    <definedName name="FDD_59_68" hidden="1">"A34820"</definedName>
    <definedName name="FDD_59_69" hidden="1">"A34828"</definedName>
    <definedName name="FDD_59_7" hidden="1">"A33238"</definedName>
    <definedName name="FDD_59_70" hidden="1">"A34834"</definedName>
    <definedName name="FDD_59_71" hidden="1">"A34841"</definedName>
    <definedName name="FDD_59_72" hidden="1">"A34848"</definedName>
    <definedName name="FDD_59_73" hidden="1">"A34855"</definedName>
    <definedName name="FDD_59_74" hidden="1">"A34862"</definedName>
    <definedName name="FDD_59_75" hidden="1">"A34870"</definedName>
    <definedName name="FDD_59_76" hidden="1">"A34876"</definedName>
    <definedName name="FDD_59_77" hidden="1">"A34883"</definedName>
    <definedName name="FDD_59_78" hidden="1">"A34891"</definedName>
    <definedName name="FDD_59_79" hidden="1">"A34897"</definedName>
    <definedName name="FDD_59_8" hidden="1">"A33603"</definedName>
    <definedName name="FDD_59_80" hidden="1">"A34904"</definedName>
    <definedName name="FDD_59_81" hidden="1">"A34911"</definedName>
    <definedName name="FDD_59_82" hidden="1">"A34918"</definedName>
    <definedName name="FDD_59_83" hidden="1">"A34925"</definedName>
    <definedName name="FDD_59_84" hidden="1">"A34932"</definedName>
    <definedName name="FDD_59_85" hidden="1">"A34940"</definedName>
    <definedName name="FDD_59_86" hidden="1">"A34946"</definedName>
    <definedName name="FDD_59_87" hidden="1">"A34953"</definedName>
    <definedName name="FDD_59_88" hidden="1">"A34960"</definedName>
    <definedName name="FDD_59_89" hidden="1">"A34967"</definedName>
    <definedName name="FDD_59_9" hidden="1">"A33969"</definedName>
    <definedName name="FDD_59_90" hidden="1">"A34974"</definedName>
    <definedName name="FDD_59_91" hidden="1">"A34981"</definedName>
    <definedName name="FDD_59_92" hidden="1">"A34988"</definedName>
    <definedName name="FDD_59_93" hidden="1">"A34995"</definedName>
    <definedName name="FDD_59_94" hidden="1">"A35002"</definedName>
    <definedName name="FDD_59_95" hidden="1">"A35009"</definedName>
    <definedName name="FDD_59_96" hidden="1">"A35016"</definedName>
    <definedName name="FDD_59_97" hidden="1">"A35023"</definedName>
    <definedName name="FDD_59_98" hidden="1">"A35030"</definedName>
    <definedName name="FDD_59_99" hidden="1">"A35037"</definedName>
    <definedName name="FDD_6_0" hidden="1">"A25569"</definedName>
    <definedName name="FDD_6_1" hidden="1">"A35795"</definedName>
    <definedName name="FDD_6_2" hidden="1">"E36160"</definedName>
    <definedName name="FDD_6_3" hidden="1">"E36525"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_1" hidden="1">"E35795"</definedName>
    <definedName name="FDD_7_2" hidden="1">"E36160"</definedName>
    <definedName name="FDD_7_3" hidden="1">"E36525"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_1" hidden="1">"E35795"</definedName>
    <definedName name="FDD_8_2" hidden="1">"E36160"</definedName>
    <definedName name="FDD_8_3" hidden="1">"E36525"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_1" hidden="1">"E35795"</definedName>
    <definedName name="FDD_9_2" hidden="1">"E36160"</definedName>
    <definedName name="FDD_9_3" hidden="1">"E36525"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DFE">#REF!</definedName>
    <definedName name="fdhfdh" hidden="1">{"First Page",#N/A,FALSE,"Surfactants LBO";"Second Page",#N/A,FALSE,"Surfactants LBO"}</definedName>
    <definedName name="fdhfghfdh" hidden="1">{"First Page",#N/A,FALSE,"Surfactants LBO";"Second Page",#N/A,FALSE,"Surfactants LBO"}</definedName>
    <definedName name="FDHFGHFGH" hidden="1">{#N/A,#N/A,FALSE,"SUP00mst+SUMMARY"}</definedName>
    <definedName name="fdjgj" hidden="1">{"a",#N/A,FALSE,"LBO - 100%, Sell C,CT 98......";"aa",#N/A,FALSE,"LBO - 100%, Sell C,CT 98......";"aaa",#N/A,FALSE,"LBO - 100%, Sell C,CT 98......";"aaaa",#N/A,FALSE,"LBO - 100%, Sell C,CT 98......";"aaaaa",#N/A,FALSE,"LBO - 100%, Sell C,CT 98......";"aaaaaa",#N/A,FALSE,"LBO - 100%, Sell C,CT 98......"}</definedName>
    <definedName name="FDP_0_1_aUrv" hidden="1">#REF!</definedName>
    <definedName name="FDP_1_1_aSrv" hidden="1">#REF!</definedName>
    <definedName name="FDP_1_1_aUrv" hidden="1">#REF!</definedName>
    <definedName name="FDP_10_1_aDrv" hidden="1">#REF!</definedName>
    <definedName name="FDP_10_1_aUrv" hidden="1">#REF!</definedName>
    <definedName name="FDP_100_1_aUrv" hidden="1">#REF!</definedName>
    <definedName name="FDP_101_1_aUrv" hidden="1">#REF!</definedName>
    <definedName name="FDP_102_1_aUrv" hidden="1">#REF!</definedName>
    <definedName name="FDP_103_1_aUrv" hidden="1">#REF!</definedName>
    <definedName name="FDP_104_1_aUrv" hidden="1">#REF!</definedName>
    <definedName name="FDP_105_1_aUrv" hidden="1">#REF!</definedName>
    <definedName name="FDP_106_1_aUrv" hidden="1">#REF!</definedName>
    <definedName name="FDP_107_1_aUrv" hidden="1">#REF!</definedName>
    <definedName name="FDP_108_1_aUrv" hidden="1">#REF!</definedName>
    <definedName name="FDP_109_1_aUrv" hidden="1">#REF!</definedName>
    <definedName name="FDP_11_1_aDrv" hidden="1">#REF!</definedName>
    <definedName name="FDP_11_1_aUrv" hidden="1">#REF!</definedName>
    <definedName name="FDP_110_1_aUrv" hidden="1">#REF!</definedName>
    <definedName name="FDP_111_1_aUrv" hidden="1">#REF!</definedName>
    <definedName name="FDP_112_1_aUrv" hidden="1">#REF!</definedName>
    <definedName name="FDP_113_1_aUrv" hidden="1">#REF!</definedName>
    <definedName name="FDP_114_1_aUrv" hidden="1">#REF!</definedName>
    <definedName name="FDP_115_1_aUrv" hidden="1">#REF!</definedName>
    <definedName name="FDP_116_1_aUrv" hidden="1">#REF!</definedName>
    <definedName name="FDP_117_1_aUrv" hidden="1">#REF!</definedName>
    <definedName name="FDP_118_1_aUrv" hidden="1">#REF!</definedName>
    <definedName name="FDP_119_1_aUrv" hidden="1">#REF!</definedName>
    <definedName name="FDP_12_1_aDrv" hidden="1">#REF!</definedName>
    <definedName name="FDP_12_1_aUrv" hidden="1">#REF!</definedName>
    <definedName name="FDP_120_1_aUrv" hidden="1">#REF!</definedName>
    <definedName name="FDP_121_1_aUrv" hidden="1">#REF!</definedName>
    <definedName name="FDP_122_1_aUrv" hidden="1">#REF!</definedName>
    <definedName name="FDP_123_1_aUrv" hidden="1">#REF!</definedName>
    <definedName name="FDP_124_1_aUrv" hidden="1">#REF!</definedName>
    <definedName name="FDP_125_1_aUrv" hidden="1">#REF!</definedName>
    <definedName name="FDP_126_1_aUrv" hidden="1">#REF!</definedName>
    <definedName name="FDP_127_1_aUrv" hidden="1">#REF!</definedName>
    <definedName name="FDP_128_1_aUrv" hidden="1">#REF!</definedName>
    <definedName name="FDP_129_1_aUrv" hidden="1">#REF!</definedName>
    <definedName name="FDP_13_1_aUrv" hidden="1">#REF!</definedName>
    <definedName name="FDP_130_1_aUrv" hidden="1">#REF!</definedName>
    <definedName name="FDP_131_1_aSrv" hidden="1">#REF!</definedName>
    <definedName name="FDP_132_1_aUrv" hidden="1">#REF!</definedName>
    <definedName name="FDP_133_1_aUrv" hidden="1">#REF!</definedName>
    <definedName name="FDP_134_1_aUrv" hidden="1">#REF!</definedName>
    <definedName name="FDP_135_1_aUrv" hidden="1">#REF!</definedName>
    <definedName name="FDP_136_1_aSrv" hidden="1">#REF!</definedName>
    <definedName name="FDP_137_1_aUrv" hidden="1">#REF!</definedName>
    <definedName name="FDP_138_1_aUrv" hidden="1">#REF!</definedName>
    <definedName name="FDP_139_1_aUrv" hidden="1">#REF!</definedName>
    <definedName name="FDP_14_1_aUrv" hidden="1">#REF!</definedName>
    <definedName name="FDP_140_1_aUrv" hidden="1">#REF!</definedName>
    <definedName name="FDP_141_1_aUrv" hidden="1">#REF!</definedName>
    <definedName name="FDP_142_1_aUrv" hidden="1">#REF!</definedName>
    <definedName name="FDP_143_1_aUrv" hidden="1">#REF!</definedName>
    <definedName name="FDP_144_1_aUrv" hidden="1">#REF!</definedName>
    <definedName name="FDP_145_1_aUrv" hidden="1">#REF!</definedName>
    <definedName name="FDP_146_1_aUrv" hidden="1">#REF!</definedName>
    <definedName name="FDP_147_1_aUrv" hidden="1">#REF!</definedName>
    <definedName name="FDP_148_1_aUrv" hidden="1">#REF!</definedName>
    <definedName name="FDP_149_1_aUrv" hidden="1">#REF!</definedName>
    <definedName name="FDP_15_1_aDrv" hidden="1">#REF!</definedName>
    <definedName name="FDP_15_1_aUrv" hidden="1">#REF!</definedName>
    <definedName name="FDP_150_1_aSrv" hidden="1">#REF!</definedName>
    <definedName name="FDP_151_1_aUrv" hidden="1">#REF!</definedName>
    <definedName name="FDP_152_1_aSrv" hidden="1">#REF!</definedName>
    <definedName name="FDP_153_1_aUrv" hidden="1">#REF!</definedName>
    <definedName name="FDP_154_1_aSrv" hidden="1">#REF!</definedName>
    <definedName name="FDP_155_1_aUrv" hidden="1">#REF!</definedName>
    <definedName name="FDP_156_1_aSrv" hidden="1">#REF!</definedName>
    <definedName name="FDP_157_1_aUrv" hidden="1">#REF!</definedName>
    <definedName name="FDP_158_1_aSrv" hidden="1">#REF!</definedName>
    <definedName name="FDP_159_1_aUrv" hidden="1">#REF!</definedName>
    <definedName name="FDP_16_1_aDrv" hidden="1">#REF!</definedName>
    <definedName name="FDP_16_1_aUrv" hidden="1">#REF!</definedName>
    <definedName name="FDP_160_1_aSrv" hidden="1">#REF!</definedName>
    <definedName name="FDP_161_1_aDrv" hidden="1">#REF!</definedName>
    <definedName name="FDP_162_1_aDrv" hidden="1">#REF!</definedName>
    <definedName name="FDP_163_1_aDrv" hidden="1">#REF!</definedName>
    <definedName name="FDP_164_1_aDrv" hidden="1">#REF!</definedName>
    <definedName name="FDP_165_1_aDrv" hidden="1">#REF!</definedName>
    <definedName name="FDP_166_1_aDrv" hidden="1">#REF!</definedName>
    <definedName name="FDP_167_1_aDrv" hidden="1">#REF!</definedName>
    <definedName name="FDP_168_1_aDrv" hidden="1">#REF!</definedName>
    <definedName name="FDP_169_1_aDrv" hidden="1">#REF!</definedName>
    <definedName name="FDP_17_1_aDrv" hidden="1">#REF!</definedName>
    <definedName name="FDP_17_1_aUrv" hidden="1">#REF!</definedName>
    <definedName name="FDP_170_1_aDrv" hidden="1">#REF!</definedName>
    <definedName name="FDP_171_1_aDrv" hidden="1">#REF!</definedName>
    <definedName name="FDP_172_1_aDrv" hidden="1">#REF!</definedName>
    <definedName name="FDP_173_1_aDrv" hidden="1">#REF!</definedName>
    <definedName name="FDP_174_1_aUrv" hidden="1">#REF!</definedName>
    <definedName name="FDP_175_1_aUrv" hidden="1">#REF!</definedName>
    <definedName name="FDP_176_1_aUrv" hidden="1">#REF!</definedName>
    <definedName name="FDP_177_1_aUrv" hidden="1">#REF!</definedName>
    <definedName name="FDP_178_1_aUrv" hidden="1">#REF!</definedName>
    <definedName name="FDP_179_1_aUrv" hidden="1">#REF!</definedName>
    <definedName name="FDP_18_1_aDrv" hidden="1">#REF!</definedName>
    <definedName name="FDP_18_1_aUrv" hidden="1">#REF!</definedName>
    <definedName name="FDP_180_1_aUdv" hidden="1">#REF!</definedName>
    <definedName name="FDP_181_1_aUdv" hidden="1">#REF!</definedName>
    <definedName name="FDP_182_1_aUdv" hidden="1">#REF!</definedName>
    <definedName name="FDP_183_1_aUdv" hidden="1">#REF!</definedName>
    <definedName name="FDP_183_1_aUrv" hidden="1">#REF!</definedName>
    <definedName name="FDP_184_1_aUdv" hidden="1">#REF!</definedName>
    <definedName name="FDP_184_1_aUrv" hidden="1">#REF!</definedName>
    <definedName name="FDP_185_1_aUdv" hidden="1">#REF!</definedName>
    <definedName name="FDP_185_1_aUrv" hidden="1">#REF!</definedName>
    <definedName name="FDP_186_1_aSrv" hidden="1">#REF!</definedName>
    <definedName name="FDP_186_1_aUdv" hidden="1">#REF!</definedName>
    <definedName name="FDP_187_1_aUdv" hidden="1">#REF!</definedName>
    <definedName name="FDP_187_1_aUrv" hidden="1">#REF!</definedName>
    <definedName name="FDP_188_1_aSrv" hidden="1">#REF!</definedName>
    <definedName name="FDP_188_1_aUdv" hidden="1">#REF!</definedName>
    <definedName name="FDP_189_1_aUdv" hidden="1">#REF!</definedName>
    <definedName name="FDP_189_1_aUrv" hidden="1">#REF!</definedName>
    <definedName name="FDP_19_1_aUrv" hidden="1">#REF!</definedName>
    <definedName name="FDP_190_1_aUdv" hidden="1">#REF!</definedName>
    <definedName name="FDP_190_1_aUrv" hidden="1">#REF!</definedName>
    <definedName name="FDP_191_1_aUdv" hidden="1">#REF!</definedName>
    <definedName name="FDP_191_1_aUrv" hidden="1">#REF!</definedName>
    <definedName name="FDP_192_1_aSrv" hidden="1">#REF!</definedName>
    <definedName name="FDP_192_1_aUdv" hidden="1">#REF!</definedName>
    <definedName name="FDP_193_1_aUdv" hidden="1">#REF!</definedName>
    <definedName name="FDP_193_1_aUrv" hidden="1">#REF!</definedName>
    <definedName name="FDP_194_1_aUdv" hidden="1">#REF!</definedName>
    <definedName name="FDP_194_1_aUrv" hidden="1">#REF!</definedName>
    <definedName name="FDP_195_1_aSrv" hidden="1">#REF!</definedName>
    <definedName name="FDP_195_1_aUdv" hidden="1">#REF!</definedName>
    <definedName name="FDP_196_1_aSrv" hidden="1">#REF!</definedName>
    <definedName name="FDP_196_1_aUdv" hidden="1">#REF!</definedName>
    <definedName name="FDP_196_1aUdv1" hidden="1">#REF!</definedName>
    <definedName name="FDP_197_1_aSrv" hidden="1">#REF!</definedName>
    <definedName name="FDP_197_1_aUdv" hidden="1">#REF!</definedName>
    <definedName name="FDP_198_1_aSrv" hidden="1">#REF!</definedName>
    <definedName name="FDP_198_1_aUdv" hidden="1">#REF!</definedName>
    <definedName name="FDP_199_1_aSrv" hidden="1">#REF!</definedName>
    <definedName name="FDP_199_1_aUdv" hidden="1">#REF!</definedName>
    <definedName name="FDP_2_1_aUrv" hidden="1">#REF!</definedName>
    <definedName name="FDP_20_1_aUrv" hidden="1">#REF!</definedName>
    <definedName name="FDP_200_1_aUrv" hidden="1">#REF!</definedName>
    <definedName name="FDP_201_1_aSrv" hidden="1">#REF!</definedName>
    <definedName name="FDP_202_1_aSrv" hidden="1">#REF!</definedName>
    <definedName name="FDP_203_1_aUrv" hidden="1">#REF!</definedName>
    <definedName name="FDP_204_1_aSrv" hidden="1">#REF!</definedName>
    <definedName name="FDP_205_1_aUrv" hidden="1">#REF!</definedName>
    <definedName name="FDP_206_1_aSrv" hidden="1">#REF!</definedName>
    <definedName name="FDP_207_1_aUrv" hidden="1">#REF!</definedName>
    <definedName name="FDP_208_1_aUrv" hidden="1">#REF!</definedName>
    <definedName name="FDP_209_1_aUrv" hidden="1">#REF!</definedName>
    <definedName name="FDP_21_1_aUrv" hidden="1">#REF!</definedName>
    <definedName name="FDP_210_1_aUrv" hidden="1">#REF!</definedName>
    <definedName name="FDP_211_1_aUrv" hidden="1">#REF!</definedName>
    <definedName name="FDP_212_1_aSrv" hidden="1">#REF!</definedName>
    <definedName name="FDP_213_1_aUrv" hidden="1">#REF!</definedName>
    <definedName name="FDP_214_1_aUrv" hidden="1">#REF!</definedName>
    <definedName name="FDP_215_1_aUrv" hidden="1">#REF!</definedName>
    <definedName name="FDP_216_1_aUrv" hidden="1">#REF!</definedName>
    <definedName name="FDP_217_1_aSrv" hidden="1">#REF!</definedName>
    <definedName name="FDP_218_1_aUrv" hidden="1">#REF!</definedName>
    <definedName name="FDP_219_1_aUrv" hidden="1">#REF!</definedName>
    <definedName name="FDP_22_1_aUrv" hidden="1">#REF!</definedName>
    <definedName name="FDP_220_1_aSrv" hidden="1">#REF!</definedName>
    <definedName name="FDP_221_1_aSrv" hidden="1">#REF!</definedName>
    <definedName name="FDP_222_1_aUrv" hidden="1">#REF!</definedName>
    <definedName name="FDP_223_1_aUrv" hidden="1">#REF!</definedName>
    <definedName name="FDP_224_1_aUrv" hidden="1">#REF!</definedName>
    <definedName name="FDP_225_1_aUrv" hidden="1">#REF!</definedName>
    <definedName name="FDP_226_1_aUrv" hidden="1">#REF!</definedName>
    <definedName name="FDP_227_1_aSrv" hidden="1">#REF!</definedName>
    <definedName name="FDP_228_1_aUrv" hidden="1">#REF!</definedName>
    <definedName name="FDP_229_1_aUrv" hidden="1">#REF!</definedName>
    <definedName name="FDP_23_1_aDrv" hidden="1">#REF!</definedName>
    <definedName name="FDP_23_1_aUrv" hidden="1">#REF!</definedName>
    <definedName name="FDP_230_1_aUrv" hidden="1">#REF!</definedName>
    <definedName name="FDP_231_1_aUrv" hidden="1">#REF!</definedName>
    <definedName name="FDP_232_1_aSrv" hidden="1">#REF!</definedName>
    <definedName name="FDP_233_1_aUrv" hidden="1">#REF!</definedName>
    <definedName name="FDP_234_1_aUrv" hidden="1">#REF!</definedName>
    <definedName name="FDP_235_1_aUrv" hidden="1">#REF!</definedName>
    <definedName name="FDP_236_1_aUrv" hidden="1">#REF!</definedName>
    <definedName name="FDP_237_1_aSrv" hidden="1">#REF!</definedName>
    <definedName name="FDP_238_1_aUrv" hidden="1">#REF!</definedName>
    <definedName name="FDP_239_1_aUrv" hidden="1">#REF!</definedName>
    <definedName name="FDP_24_1_aUrv" hidden="1">#REF!</definedName>
    <definedName name="FDP_240_1_aUrv" hidden="1">#REF!</definedName>
    <definedName name="FDP_241_1_aUrv" hidden="1">#REF!</definedName>
    <definedName name="FDP_242_1_aSrv" hidden="1">#REF!</definedName>
    <definedName name="FDP_243_1_aSrv" hidden="1">#REF!</definedName>
    <definedName name="FDP_244_1_aSrv" hidden="1">#REF!</definedName>
    <definedName name="FDP_245_1_aSrv" hidden="1">#REF!</definedName>
    <definedName name="FDP_246_1_aSrv" hidden="1">#REF!</definedName>
    <definedName name="FDP_247_1_aSrv" hidden="1">#REF!</definedName>
    <definedName name="FDP_248_1_aUrv" hidden="1">#REF!</definedName>
    <definedName name="FDP_249_1_aUrv" hidden="1">#REF!</definedName>
    <definedName name="FDP_25_1_aUrv" hidden="1">#REF!</definedName>
    <definedName name="FDP_250_1_aUrv" hidden="1">#REF!</definedName>
    <definedName name="FDP_251_1_aUrv" hidden="1">#REF!</definedName>
    <definedName name="FDP_252_1_aSrv" hidden="1">#REF!</definedName>
    <definedName name="FDP_253_1_aSrv" hidden="1">#REF!</definedName>
    <definedName name="FDP_254_1_aSrv" hidden="1">#REF!</definedName>
    <definedName name="FDP_255_1_aSrv" hidden="1">#REF!</definedName>
    <definedName name="FDP_256_1_aSrv" hidden="1">#REF!</definedName>
    <definedName name="FDP_257_1_aSrv" hidden="1">#REF!</definedName>
    <definedName name="FDP_258_1_aUrv" hidden="1">#REF!</definedName>
    <definedName name="FDP_259_1_aUrv" hidden="1">#REF!</definedName>
    <definedName name="FDP_26_1_aUrv" hidden="1">#REF!</definedName>
    <definedName name="FDP_260_1_aUrv" hidden="1">#REF!</definedName>
    <definedName name="FDP_261_1_aUrv" hidden="1">#REF!</definedName>
    <definedName name="FDP_262_1_aSrv" hidden="1">#REF!</definedName>
    <definedName name="FDP_263_1_aUrv" hidden="1">#REF!</definedName>
    <definedName name="FDP_264_1_aUrv" hidden="1">#REF!</definedName>
    <definedName name="FDP_265_1_aUrv" hidden="1">#REF!</definedName>
    <definedName name="FDP_266_1_aUrv" hidden="1">#REF!</definedName>
    <definedName name="FDP_267_1_aSrv" hidden="1">#REF!</definedName>
    <definedName name="FDP_268_1_aUrv" hidden="1">#REF!</definedName>
    <definedName name="FDP_269_1_aUrv" hidden="1">#REF!</definedName>
    <definedName name="FDP_27_1_aUrv" hidden="1">#REF!</definedName>
    <definedName name="FDP_270_1_aUrv" hidden="1">#REF!</definedName>
    <definedName name="FDP_271_1_aUrv" hidden="1">#REF!</definedName>
    <definedName name="FDP_272_1_aSrv" hidden="1">#REF!</definedName>
    <definedName name="FDP_273_1_aUrv" hidden="1">#REF!</definedName>
    <definedName name="FDP_274_1_aUrv" hidden="1">#REF!</definedName>
    <definedName name="FDP_275_1_aUrv" hidden="1">#REF!</definedName>
    <definedName name="FDP_276_1_aUrv" hidden="1">#REF!</definedName>
    <definedName name="FDP_277_1_aSrv" hidden="1">#REF!</definedName>
    <definedName name="FDP_278_1_aSrv" hidden="1">#REF!</definedName>
    <definedName name="FDP_279_1_aSrv" hidden="1">#REF!</definedName>
    <definedName name="FDP_28_1_aUrv" hidden="1">#REF!</definedName>
    <definedName name="FDP_280_1_aSrv" hidden="1">#REF!</definedName>
    <definedName name="FDP_281_1_aSrv" hidden="1">#REF!</definedName>
    <definedName name="FDP_282_1_aSrv" hidden="1">#REF!</definedName>
    <definedName name="FDP_283_1_aSrv" hidden="1">#REF!</definedName>
    <definedName name="FDP_284_1_aSrv" hidden="1">#REF!</definedName>
    <definedName name="FDP_285_1_aSrv" hidden="1">#REF!</definedName>
    <definedName name="FDP_287_1_aUrv" hidden="1">#REF!</definedName>
    <definedName name="FDP_288_1_aUrv" hidden="1">#REF!</definedName>
    <definedName name="FDP_289_1_aUrv" hidden="1">#REF!</definedName>
    <definedName name="FDP_29_1_aDrv" hidden="1">#REF!</definedName>
    <definedName name="FDP_29_1_aUrv" hidden="1">#REF!</definedName>
    <definedName name="FDP_290_1_aUrv" hidden="1">#REF!</definedName>
    <definedName name="FDP_291_1_aUrv" hidden="1">#REF!</definedName>
    <definedName name="FDP_292_1_aUrv" hidden="1">#REF!</definedName>
    <definedName name="FDP_293_1_aUrv" hidden="1">#REF!</definedName>
    <definedName name="FDP_294_1_aUrv" hidden="1">#REF!</definedName>
    <definedName name="FDP_295_1_aUrv" hidden="1">#REF!</definedName>
    <definedName name="FDP_296_1_aUrv" hidden="1">#REF!</definedName>
    <definedName name="FDP_297_1_aUrv" hidden="1">#REF!</definedName>
    <definedName name="FDP_298_1_aUrv" hidden="1">#REF!</definedName>
    <definedName name="FDP_299_1_aUrv" hidden="1">#REF!</definedName>
    <definedName name="FDP_3_1_aUrv" hidden="1">#REF!</definedName>
    <definedName name="FDP_30_1_aUrv" hidden="1">#REF!</definedName>
    <definedName name="FDP_300_1_aUrv" hidden="1">#REF!</definedName>
    <definedName name="FDP_301_1_aUrv" hidden="1">#REF!</definedName>
    <definedName name="FDP_302_1_aSrv" hidden="1">#REF!</definedName>
    <definedName name="FDP_303_1_aUrv" hidden="1">#REF!</definedName>
    <definedName name="FDP_304_1_aUrv" hidden="1">#REF!</definedName>
    <definedName name="FDP_305_1_aSrv" hidden="1">#REF!</definedName>
    <definedName name="FDP_306_1_aSrv" hidden="1">#REF!</definedName>
    <definedName name="FDP_307_1_aSrv" hidden="1">#REF!</definedName>
    <definedName name="FDP_308_1_aSrv" hidden="1">#REF!</definedName>
    <definedName name="FDP_309_1_aUrv" hidden="1">#REF!</definedName>
    <definedName name="FDP_31_1_aUrv" hidden="1">#REF!</definedName>
    <definedName name="FDP_310_1_aUrv" hidden="1">#REF!</definedName>
    <definedName name="FDP_311_1_aUrv" hidden="1">#REF!</definedName>
    <definedName name="FDP_312_1_aUrv" hidden="1">#REF!</definedName>
    <definedName name="FDP_313_1_aUrv" hidden="1">#REF!</definedName>
    <definedName name="FDP_32_1_aUrv" hidden="1">#REF!</definedName>
    <definedName name="FDP_33_1_aUrv" hidden="1">#REF!</definedName>
    <definedName name="FDP_34_1_aUrv" hidden="1">#REF!</definedName>
    <definedName name="FDP_35_1_aSrv" hidden="1">#REF!</definedName>
    <definedName name="FDP_35_1_aUrv" hidden="1">#REF!</definedName>
    <definedName name="FDP_36_1_aUrv" hidden="1">#REF!</definedName>
    <definedName name="FDP_37_1_aUrv" hidden="1">#REF!</definedName>
    <definedName name="FDP_38_1_aUrv" hidden="1">#REF!</definedName>
    <definedName name="FDP_39_1_aUrv" hidden="1">#REF!</definedName>
    <definedName name="FDP_398_1_aUrv" hidden="1">#REF!</definedName>
    <definedName name="FDP_4_1_aUrv" hidden="1">#REF!</definedName>
    <definedName name="FDP_40_1_aUrv" hidden="1">#REF!</definedName>
    <definedName name="FDP_41_1_aSrv" hidden="1">#REF!</definedName>
    <definedName name="FDP_41_1_aUrv" hidden="1">#REF!</definedName>
    <definedName name="FDP_418_1_aUrv" hidden="1">#REF!</definedName>
    <definedName name="FDP_42_1_aSrv" hidden="1">#REF!</definedName>
    <definedName name="FDP_42_1_aUrv" hidden="1">#REF!</definedName>
    <definedName name="FDP_43_1_aUrv" hidden="1">#REF!</definedName>
    <definedName name="FDP_44_1_aUrv" hidden="1">#REF!</definedName>
    <definedName name="FDP_45_1_aUrv" hidden="1">#REF!</definedName>
    <definedName name="FDP_46_1_aUrv" hidden="1">#REF!</definedName>
    <definedName name="FDP_47_1_aUrv" hidden="1">#REF!</definedName>
    <definedName name="FDP_48_1_aSrv" hidden="1">#REF!</definedName>
    <definedName name="FDP_48_1_aUrv" hidden="1">#REF!</definedName>
    <definedName name="FDP_49_1_aUrv" hidden="1">#REF!</definedName>
    <definedName name="FDP_5_1_aDrv" hidden="1">#REF!</definedName>
    <definedName name="FDP_5_1_aUrv" hidden="1">#REF!</definedName>
    <definedName name="FDP_50_1_aUrv" hidden="1">#REF!</definedName>
    <definedName name="FDP_51_1_aUrv" hidden="1">#REF!</definedName>
    <definedName name="FDP_52_1_aUrv" hidden="1">#REF!</definedName>
    <definedName name="FDP_53_1_aUrv" hidden="1">#REF!</definedName>
    <definedName name="FDP_54_1_aUrv" hidden="1">#REF!</definedName>
    <definedName name="FDP_55_1_aUrv" hidden="1">#REF!</definedName>
    <definedName name="FDP_56_1_aUrv" hidden="1">#REF!</definedName>
    <definedName name="FDP_57_1_aUrv" hidden="1">#REF!</definedName>
    <definedName name="FDP_57_1_rUrv" hidden="1">#REF!</definedName>
    <definedName name="FDP_58_1_aUrv" hidden="1">#REF!</definedName>
    <definedName name="FDP_59_1_aUrv" hidden="1">#REF!</definedName>
    <definedName name="FDP_6_1_aUrv" hidden="1">#REF!</definedName>
    <definedName name="FDP_60_1_aUrv" hidden="1">#REF!</definedName>
    <definedName name="FDP_61_1_aSrv" hidden="1">#REF!</definedName>
    <definedName name="FDP_62_1_aSrv" hidden="1">#REF!</definedName>
    <definedName name="FDP_63_1_aUrv" hidden="1">#REF!</definedName>
    <definedName name="FDP_64_1_aSrv" hidden="1">#REF!</definedName>
    <definedName name="FDP_65_1_aSrv" hidden="1">#REF!</definedName>
    <definedName name="FDP_66_1_aUrv" hidden="1">#REF!</definedName>
    <definedName name="FDP_67_1_aUrv" hidden="1">#REF!</definedName>
    <definedName name="FDP_68_1_aUrv" hidden="1">#REF!</definedName>
    <definedName name="FDP_69_1_aUrv" hidden="1">#REF!</definedName>
    <definedName name="FDP_7_1_aUrv" hidden="1">#REF!</definedName>
    <definedName name="FDP_70_1_aDrv" hidden="1">#REF!</definedName>
    <definedName name="FDP_71_1_aUrv" hidden="1">#REF!</definedName>
    <definedName name="FDP_72_1_aDrv" hidden="1">#REF!</definedName>
    <definedName name="FDP_73_1_aUrv" hidden="1">#REF!</definedName>
    <definedName name="FDP_74_1_aUrv" hidden="1">#REF!</definedName>
    <definedName name="FDP_75_1_aSrv" hidden="1">#REF!</definedName>
    <definedName name="FDP_76_1_aUrv" hidden="1">#REF!</definedName>
    <definedName name="FDP_77_1_aUrv" hidden="1">#REF!</definedName>
    <definedName name="FDP_78_1_aUrv" hidden="1">#REF!</definedName>
    <definedName name="FDP_79_1_aUrv" hidden="1">#REF!</definedName>
    <definedName name="FDP_8_1_aDrv" hidden="1">#REF!</definedName>
    <definedName name="FDP_8_1_aUrv" hidden="1">#REF!</definedName>
    <definedName name="FDP_80_1_aUrv" hidden="1">#REF!</definedName>
    <definedName name="FDP_81_1_aSrv" hidden="1">#REF!</definedName>
    <definedName name="FDP_82_1_aUrv" hidden="1">#REF!</definedName>
    <definedName name="FDP_83_1_aSrv" hidden="1">#REF!</definedName>
    <definedName name="FDP_84_1_aUrv" hidden="1">#REF!</definedName>
    <definedName name="FDP_85_1_aUrv" hidden="1">#REF!</definedName>
    <definedName name="FDP_86_1_aUrv" hidden="1">#REF!</definedName>
    <definedName name="FDP_87_1_aSrv" hidden="1">#REF!</definedName>
    <definedName name="FDP_88_1_aUrv" hidden="1">#REF!</definedName>
    <definedName name="FDP_89_1_aSrv" hidden="1">#REF!</definedName>
    <definedName name="FDP_9_1_aDrv" hidden="1">#REF!</definedName>
    <definedName name="FDP_9_1_aUrv" hidden="1">#REF!</definedName>
    <definedName name="FDP_90_1_aUrv" hidden="1">#REF!</definedName>
    <definedName name="FDP_91_1_aUrv" hidden="1">#REF!</definedName>
    <definedName name="FDP_92_1_aSrv" hidden="1">#REF!</definedName>
    <definedName name="FDP_93_1_aDrv" hidden="1">#REF!</definedName>
    <definedName name="FDP_94_1_aUrv" hidden="1">#REF!</definedName>
    <definedName name="FDP_95_1_aUrv" hidden="1">#REF!</definedName>
    <definedName name="FDP_96_1_aUrv" hidden="1">#REF!</definedName>
    <definedName name="FDP_97_1_aUrv" hidden="1">#REF!</definedName>
    <definedName name="FDP_98_1_aUrv" hidden="1">#REF!</definedName>
    <definedName name="FDP_99_1_aUrv" hidden="1">#REF!</definedName>
    <definedName name="fds" hidden="1">{#N/A,#N/A,TRUE,"Assumptions";#N/A,#N/A,TRUE,"Book Annual";#N/A,#N/A,TRUE,"Tax Annual";#N/A,#N/A,TRUE,"Valuation";#N/A,#N/A,TRUE,"Tax Dep'n";#N/A,#N/A,TRUE,"Book Dep'n";#N/A,#N/A,TRUE,"Monthly"}</definedName>
    <definedName name="fdsf" hidden="1">{"general",#N/A,FALSE,"Assumptions"}</definedName>
    <definedName name="fdsf2" hidden="1">{"general",#N/A,FALSE,"Assumptions"}</definedName>
    <definedName name="FDShares">#REF!</definedName>
    <definedName name="FDTSDemandRate">#REF!</definedName>
    <definedName name="FDTSRefundRate">#REF!</definedName>
    <definedName name="FDTSVarianceRate">#REF!</definedName>
    <definedName name="fdv" hidden="1">{"quarterly",#N/A,FALSE,"Income Statement";#N/A,#N/A,FALSE,"print segment";#N/A,#N/A,FALSE,"Balance Sheet";#N/A,#N/A,FALSE,"Annl Inc";#N/A,#N/A,FALSE,"Cash Flow"}</definedName>
    <definedName name="fdwfd" hidden="1">{"standalone1",#N/A,FALSE,"DCFBase";"standalone2",#N/A,FALSE,"DCFBase"}</definedName>
    <definedName name="FEB">#REF!</definedName>
    <definedName name="Feb_Act">#REF!</definedName>
    <definedName name="FEBBUD">#REF!</definedName>
    <definedName name="febgas">#REF!</definedName>
    <definedName name="FEBRUARY">#REF!</definedName>
    <definedName name="February_2013">#REF!</definedName>
    <definedName name="FEBY1">#REF!</definedName>
    <definedName name="FEBY2">#REF!</definedName>
    <definedName name="FEBY3">#REF!</definedName>
    <definedName name="Fed_Tax">#REF!</definedName>
    <definedName name="FEDELECT">#REF!</definedName>
    <definedName name="FEDTAX">'[43]Rev Def Sum'!#REF!</definedName>
    <definedName name="FEDTOTAL">#REF!</definedName>
    <definedName name="FedValidate">#REF!</definedName>
    <definedName name="fee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feeamort">#REF!</definedName>
    <definedName name="FEED">#REF!</definedName>
    <definedName name="fees">#REF!</definedName>
    <definedName name="feesses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fefe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fefef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fefefefe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fefqerqwer" hidden="1">{#N/A,#N/A,FALSE,"Assessment";#N/A,#N/A,FALSE,"Staffing";#N/A,#N/A,FALSE,"Hires";#N/A,#N/A,FALSE,"Assumptions"}</definedName>
    <definedName name="FEPS1">#REF!</definedName>
    <definedName name="FEPS2">#REF!</definedName>
    <definedName name="FEPS3">#REF!</definedName>
    <definedName name="fer" hidden="1">{#N/A,#N/A,FALSE,"Assessment";#N/A,#N/A,FALSE,"Staffing";#N/A,#N/A,FALSE,"Hires";#N/A,#N/A,FALSE,"Assumptions"}</definedName>
    <definedName name="FERC">#REF!</definedName>
    <definedName name="FERC_PG1">#REF!</definedName>
    <definedName name="FERC_PG2">#REF!</definedName>
    <definedName name="FERC_PG3">#REF!</definedName>
    <definedName name="FERCANAL">#REF!</definedName>
    <definedName name="FERCCurMoAmt">#REF!</definedName>
    <definedName name="FERCIS">#REF!</definedName>
    <definedName name="FERCYTDAmt">#REF!</definedName>
    <definedName name="fererer" hidden="1">{#N/A,#N/A,FALSE,"Assessment";#N/A,#N/A,FALSE,"Staffing";#N/A,#N/A,FALSE,"Hires";#N/A,#N/A,FALSE,"Assumptions"}</definedName>
    <definedName name="FERN2" hidden="1">{#N/A,#N/A,FALSE,"Assessment";#N/A,#N/A,FALSE,"Staffing";#N/A,#N/A,FALSE,"Hires";#N/A,#N/A,FALSE,"Assumptions"}</definedName>
    <definedName name="FF">#N/A</definedName>
    <definedName name="FF1_INPUT">'[63]FERC Form 1 data'!$B$7:$L$89</definedName>
    <definedName name="FF1_INPUT_columns">'[63]FERC Form 1 data'!$B$6:$L$6</definedName>
    <definedName name="FFAPPCOLNAME1_1">#REF!</definedName>
    <definedName name="FFAPPCOLNAME2_1">#REF!</definedName>
    <definedName name="FFAPPCOLNAME3_1">#REF!</definedName>
    <definedName name="FFAPPCOLNAME4_1">#REF!</definedName>
    <definedName name="FFAPPCOLNAME5_1">#REF!</definedName>
    <definedName name="fff" hidden="1">{#N/A,#N/A,FALSE,"F96AOP3";#N/A,#N/A,FALSE,"summary"}</definedName>
    <definedName name="ffff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ffff" hidden="1">{"ALL",#N/A,FALSE,"A"}</definedName>
    <definedName name="fffff_1" hidden="1">{"ALL",#N/A,FALSE,"A"}</definedName>
    <definedName name="fffff_1_1" hidden="1">{"ALL",#N/A,FALSE,"A"}</definedName>
    <definedName name="fffff_1_1_1" hidden="1">{"ALL",#N/A,FALSE,"A"}</definedName>
    <definedName name="fffff_1_1_1_1" hidden="1">{"ALL",#N/A,FALSE,"A"}</definedName>
    <definedName name="fffff_1_1_1_1_1" hidden="1">{"ALL",#N/A,FALSE,"A"}</definedName>
    <definedName name="fffff_1_1_1_2" hidden="1">{"ALL",#N/A,FALSE,"A"}</definedName>
    <definedName name="fffff_1_1_2" hidden="1">{"ALL",#N/A,FALSE,"A"}</definedName>
    <definedName name="fffff_1_1_2_1" hidden="1">{"ALL",#N/A,FALSE,"A"}</definedName>
    <definedName name="fffff_1_1_3" hidden="1">{"ALL",#N/A,FALSE,"A"}</definedName>
    <definedName name="fffff_1_2" hidden="1">{"ALL",#N/A,FALSE,"A"}</definedName>
    <definedName name="fffff_1_2_1" hidden="1">{"ALL",#N/A,FALSE,"A"}</definedName>
    <definedName name="fffff_1_3" hidden="1">{"ALL",#N/A,FALSE,"A"}</definedName>
    <definedName name="fffff_1_4" hidden="1">{"ALL",#N/A,FALSE,"A"}</definedName>
    <definedName name="fffff_2" hidden="1">{"ALL",#N/A,FALSE,"A"}</definedName>
    <definedName name="fffff_2_1" hidden="1">{"ALL",#N/A,FALSE,"A"}</definedName>
    <definedName name="fffff_2_1_1" hidden="1">{"ALL",#N/A,FALSE,"A"}</definedName>
    <definedName name="fffff_2_1_1_1" hidden="1">{"ALL",#N/A,FALSE,"A"}</definedName>
    <definedName name="fffff_2_1_1_1_1" hidden="1">{"ALL",#N/A,FALSE,"A"}</definedName>
    <definedName name="fffff_2_1_1_2" hidden="1">{"ALL",#N/A,FALSE,"A"}</definedName>
    <definedName name="fffff_2_1_2" hidden="1">{"ALL",#N/A,FALSE,"A"}</definedName>
    <definedName name="fffff_2_1_2_1" hidden="1">{"ALL",#N/A,FALSE,"A"}</definedName>
    <definedName name="fffff_2_1_3" hidden="1">{"ALL",#N/A,FALSE,"A"}</definedName>
    <definedName name="fffff_2_2" hidden="1">{"ALL",#N/A,FALSE,"A"}</definedName>
    <definedName name="fffff_2_2_1" hidden="1">{"ALL",#N/A,FALSE,"A"}</definedName>
    <definedName name="fffff_2_3" hidden="1">{"ALL",#N/A,FALSE,"A"}</definedName>
    <definedName name="fffff_2_4" hidden="1">{"ALL",#N/A,FALSE,"A"}</definedName>
    <definedName name="fffff_3" hidden="1">{"ALL",#N/A,FALSE,"A"}</definedName>
    <definedName name="fffff_3_1" hidden="1">{"ALL",#N/A,FALSE,"A"}</definedName>
    <definedName name="fffff_3_1_1" hidden="1">{"ALL",#N/A,FALSE,"A"}</definedName>
    <definedName name="fffff_3_1_1_1" hidden="1">{"ALL",#N/A,FALSE,"A"}</definedName>
    <definedName name="fffff_3_1_2" hidden="1">{"ALL",#N/A,FALSE,"A"}</definedName>
    <definedName name="fffff_3_2" hidden="1">{"ALL",#N/A,FALSE,"A"}</definedName>
    <definedName name="fffff_3_2_1" hidden="1">{"ALL",#N/A,FALSE,"A"}</definedName>
    <definedName name="fffff_3_3" hidden="1">{"ALL",#N/A,FALSE,"A"}</definedName>
    <definedName name="fffff_4" hidden="1">{"ALL",#N/A,FALSE,"A"}</definedName>
    <definedName name="fffff_4_1" hidden="1">{"ALL",#N/A,FALSE,"A"}</definedName>
    <definedName name="fffff_4_1_1" hidden="1">{"ALL",#N/A,FALSE,"A"}</definedName>
    <definedName name="fffff_4_1_1_1" hidden="1">{"ALL",#N/A,FALSE,"A"}</definedName>
    <definedName name="fffff_4_1_2" hidden="1">{"ALL",#N/A,FALSE,"A"}</definedName>
    <definedName name="fffff_4_2" hidden="1">{"ALL",#N/A,FALSE,"A"}</definedName>
    <definedName name="fffff_4_2_1" hidden="1">{"ALL",#N/A,FALSE,"A"}</definedName>
    <definedName name="fffff_4_3" hidden="1">{"ALL",#N/A,FALSE,"A"}</definedName>
    <definedName name="fffff_5" hidden="1">{"ALL",#N/A,FALSE,"A"}</definedName>
    <definedName name="fffff_5_1" hidden="1">{"ALL",#N/A,FALSE,"A"}</definedName>
    <definedName name="fffff_5_1_1" hidden="1">{"ALL",#N/A,FALSE,"A"}</definedName>
    <definedName name="fffff_5_1_1_1" hidden="1">{"ALL",#N/A,FALSE,"A"}</definedName>
    <definedName name="fffff_5_1_2" hidden="1">{"ALL",#N/A,FALSE,"A"}</definedName>
    <definedName name="fffff_5_2" hidden="1">{"ALL",#N/A,FALSE,"A"}</definedName>
    <definedName name="fffff_5_2_1" hidden="1">{"ALL",#N/A,FALSE,"A"}</definedName>
    <definedName name="fffff_5_3" hidden="1">{"ALL",#N/A,FALSE,"A"}</definedName>
    <definedName name="fffffff" hidden="1">{#N/A,#N/A,FALSE,"Contribution Analysis"}</definedName>
    <definedName name="fffffff_1" hidden="1">{#N/A,#N/A,FALSE,"Pharm";#N/A,#N/A,FALSE,"WWCM"}</definedName>
    <definedName name="fffffff_2" hidden="1">{#N/A,#N/A,FALSE,"Pharm";#N/A,#N/A,FALSE,"WWCM"}</definedName>
    <definedName name="fffffff_3" hidden="1">{#N/A,#N/A,FALSE,"Pharm";#N/A,#N/A,FALSE,"WWCM"}</definedName>
    <definedName name="fffffff_4" hidden="1">{#N/A,#N/A,FALSE,"Pharm";#N/A,#N/A,FALSE,"WWCM"}</definedName>
    <definedName name="FFO___Average_Debt">#REF!</definedName>
    <definedName name="FFO___Interest">#REF!</definedName>
    <definedName name="FFO___Year_End_Debt">#REF!</definedName>
    <definedName name="ffp" hidden="1">{#N/A,#N/A,FALSE,"Bezirk SW";#N/A,#N/A,FALSE,"Dir S (GK)";#N/A,#N/A,FALSE,"Dir FR (PK)"}</definedName>
    <definedName name="FFSEGDESC1_1">#REF!</definedName>
    <definedName name="FFSEGDESC2_1">#REF!</definedName>
    <definedName name="FFSEGDESC3_1">#REF!</definedName>
    <definedName name="FFSEGDESC4_1">#REF!</definedName>
    <definedName name="FFSEGDESC5_1">#REF!</definedName>
    <definedName name="FFSEGMENT1_1">#REF!</definedName>
    <definedName name="FFSEGMENT2_1">#REF!</definedName>
    <definedName name="FFSEGMENT3_1">#REF!</definedName>
    <definedName name="FFSEGMENT4_1">#REF!</definedName>
    <definedName name="FFSEGMENT5_1">#REF!</definedName>
    <definedName name="FFSEGSEPARATOR1">#REF!</definedName>
    <definedName name="FFY1Date">#REF!</definedName>
    <definedName name="fg" hidden="1">{#N/A,#N/A,FALSE,"REPORT"}</definedName>
    <definedName name="fg_1" hidden="1">{#N/A,#N/A,FALSE,"REPORT"}</definedName>
    <definedName name="fg_2" hidden="1">{#N/A,#N/A,FALSE,"REPORT"}</definedName>
    <definedName name="fg_3" hidden="1">{#N/A,#N/A,FALSE,"REPORT"}</definedName>
    <definedName name="fg_4" hidden="1">{#N/A,#N/A,FALSE,"REPORT"}</definedName>
    <definedName name="fgbadsfgasd" hidden="1">{#N/A,#N/A,FALSE,"Renewals In Process";#N/A,#N/A,FALSE,"New Clients In Process";#N/A,#N/A,FALSE,"Completed New Clients";#N/A,#N/A,FALSE,"Completed Renewals"}</definedName>
    <definedName name="FGD">#REF!</definedName>
    <definedName name="FGD_yr1">#REF!</definedName>
    <definedName name="FGD_yr2">#REF!</definedName>
    <definedName name="FGD_yr3">#REF!</definedName>
    <definedName name="FGD_yr4">#REF!</definedName>
    <definedName name="FGD_yr5">#REF!</definedName>
    <definedName name="FGD_yr6">#REF!</definedName>
    <definedName name="fgdfg" hidden="1">{#N/A,#N/A,FALSE,"F96AOP3";#N/A,#N/A,FALSE,"summary"}</definedName>
    <definedName name="fgf" hidden="1">{#N/A,#N/A,FALSE,"Umsatz 99";#N/A,#N/A,FALSE,"ER 99 "}</definedName>
    <definedName name="fgfdg" hidden="1">{"Print Top",#N/A,FALSE,"Europe Model";"Print Bottom",#N/A,FALSE,"Europe Model"}</definedName>
    <definedName name="fgfg" hidden="1">{#N/A,#N/A,FALSE,"Umsatz EO BP";#N/A,#N/A,FALSE,"Umsatz EO OP";#N/A,#N/A,FALSE,"ER EO BP";#N/A,#N/A,FALSE,"ER EO OP";#N/A,#N/A,FALSE,"EA EO (2)";#N/A,#N/A,FALSE,"EA EO";#N/A,#N/A,FALSE,"EA EO (3)";#N/A,#N/A,FALSE,"EA EO (4)";#N/A,#N/A,FALSE,"KA EO  (2)";#N/A,#N/A,FALSE,"KA EO";#N/A,#N/A,FALSE,"KA EO  (3)";#N/A,#N/A,FALSE,"KA EO (4)"}</definedName>
    <definedName name="fgfgf" hidden="1">{#N/A,#N/A,FALSE,"R&amp;D Quick Calc";#N/A,#N/A,FALSE,"DOE Fee Schedule"}</definedName>
    <definedName name="fgfx" hidden="1">{#N/A,#N/A,FALSE,"Umsatz 99";#N/A,#N/A,FALSE,"ER 99 "}</definedName>
    <definedName name="fgh" hidden="1">{#N/A,#N/A,FALSE,"ORIX CSC"}</definedName>
    <definedName name="FGHFGHFG" hidden="1">{#N/A,#N/A,FALSE,"Check-Figure Variances"}</definedName>
    <definedName name="FGHFGHFGH" hidden="1">{#N/A,#N/A,FALSE,"Wholesale+W Inc 12m"}</definedName>
    <definedName name="fghfghfghgfh" hidden="1">{#N/A,#N/A,FALSE,"KA CH  (2)"}</definedName>
    <definedName name="fghfghfghgfhgfh" hidden="1">{#N/A,#N/A,FALSE,"Rohstoffnotierungen";#N/A,#N/A,FALSE,"Umsatz OPE";#N/A,#N/A,FALSE,"ER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fghfghgfh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fghfh" hidden="1">{#N/A,#N/A,FALSE,"Umsatz EO BP";#N/A,#N/A,FALSE,"Umsatz EO OP";#N/A,#N/A,FALSE,"ER EO BP";#N/A,#N/A,FALSE,"ER EO OP";#N/A,#N/A,FALSE,"EA EO (2)";#N/A,#N/A,FALSE,"EA EO";#N/A,#N/A,FALSE,"EA EO (3)";#N/A,#N/A,FALSE,"EA EO (4)";#N/A,#N/A,FALSE,"KA EO  (2)";#N/A,#N/A,FALSE,"KA EO";#N/A,#N/A,FALSE,"KA EO  (3)";#N/A,#N/A,FALSE,"KA EO (4)"}</definedName>
    <definedName name="fghj" hidden="1">{#N/A,#N/A,FALSE,"Rohstoffnotierungen";#N/A,#N/A,FALSE,"Umsatz OPE";#N/A,#N/A,FALSE,"ER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fghjghjfgj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ghsfh" hidden="1">{#N/A,#N/A,FALSE,"Sheet1";#N/A,#N/A,FALSE,"Sheet2";#N/A,#N/A,FALSE,"Sheet3"}</definedName>
    <definedName name="fgj" hidden="1">{"MMERINO",#N/A,FALSE,"1) Income Statement (2)"}</definedName>
    <definedName name="fgjfgjfgj" hidden="1">{#N/A,#N/A,FALSE,"Produkte Erw.";#N/A,#N/A,FALSE,"Produkte Plan";#N/A,#N/A,FALSE,"Leistungen Erw.";#N/A,#N/A,FALSE,"Leistungen Plan";#N/A,#N/A,FALSE,"KA Allg.Kosten (2)";#N/A,#N/A,FALSE,"KA All.Kosten"}</definedName>
    <definedName name="fgkjkh" hidden="1">{#N/A,#N/A,FALSE,"REPORT"}</definedName>
    <definedName name="fgkjkh_1" hidden="1">{#N/A,#N/A,FALSE,"REPORT"}</definedName>
    <definedName name="fgkjkh_2" hidden="1">{#N/A,#N/A,FALSE,"REPORT"}</definedName>
    <definedName name="fgkjkh_3" hidden="1">{#N/A,#N/A,FALSE,"REPORT"}</definedName>
    <definedName name="fgkjkh_4" hidden="1">{#N/A,#N/A,FALSE,"REPORT"}</definedName>
    <definedName name="fgsd" hidden="1">{"PAGE 1",#N/A,FALSE,"COS Excluding Geismar";"PAGE 2",#N/A,FALSE,"COS Excluding Geismar";"PAGE 3",#N/A,FALSE,"COS Excluding Geismar"}</definedName>
    <definedName name="fgsg" hidden="1">{"consolidated",#N/A,FALSE,"Sheet1";"cms",#N/A,FALSE,"Sheet1";"fse",#N/A,FALSE,"Sheet1"}</definedName>
    <definedName name="fgt" hidden="1">{"Performance Details",#N/A,FALSE,"Current Yr";"Performance Details",#N/A,FALSE,"Budget";"Performance Details",#N/A,FALSE,"Prior Year"}</definedName>
    <definedName name="fh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fhfgh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fhfhh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fhh" hidden="1">{#N/A,#N/A,FALSE,"Instruction";#N/A,#N/A,FALSE,"Salary";#N/A,#N/A,FALSE,"Budget";#N/A,#N/A,FALSE,"Capital"}</definedName>
    <definedName name="fhh_1" hidden="1">{#N/A,#N/A,FALSE,"Instruction";#N/A,#N/A,FALSE,"Salary";#N/A,#N/A,FALSE,"Budget";#N/A,#N/A,FALSE,"Capital"}</definedName>
    <definedName name="FHighDate">#REF!</definedName>
    <definedName name="FHighPrice">#REF!</definedName>
    <definedName name="fhrtz" hidden="1">{#N/A,#N/A,FALSE,"PMW Gruppe 00_99";#N/A,#N/A,FALSE,"PMW KG 00_99";#N/A,#N/A,FALSE,"PMW Inc. 00_99";#N/A,#N/A,FALSE,"PMW VTECH 00_99";#N/A,#N/A,FALSE,"PMW Thail. 00_99";#N/A,#N/A,FALSE,"PMW Canada 00_99";#N/A,#N/A,FALSE,"Währungsabw. 00_99"}</definedName>
    <definedName name="Fibro_Q1">[111]!Table_Query_from__PSO_1[[#Headers],[est_stamp]]</definedName>
    <definedName name="Fibro_Q2">[111]!Table_Query_from_MRBILL[[#Headers],[rate_id]]</definedName>
    <definedName name="Fibro_Q3">[111]!Table_Query_from__PSO[[#Headers],[city_id]]</definedName>
    <definedName name="FICA">[112]Sheet1!$A$2:$R$48</definedName>
    <definedName name="FICA_CALCULATIO">#REF!</definedName>
    <definedName name="FICA_CALULATION">#REF!</definedName>
    <definedName name="FICA_FIC_TAX_MO">#REF!</definedName>
    <definedName name="FICA_FIT_TAX_BW">#REF!</definedName>
    <definedName name="FIELDNAMECOLUMN1">#REF!</definedName>
    <definedName name="FIELDNAMEROW1">#REF!</definedName>
    <definedName name="fifteen">#REF!</definedName>
    <definedName name="FILE">#REF!</definedName>
    <definedName name="FILE_1">#N/A</definedName>
    <definedName name="Filing">#REF!</definedName>
    <definedName name="Fill" hidden="1">#REF!</definedName>
    <definedName name="fin" hidden="1">{#N/A,#N/A,FALSE,"CBE";#N/A,#N/A,FALSE,"SWK"}</definedName>
    <definedName name="Fin_Data">#REF!</definedName>
    <definedName name="FINA">#REF!</definedName>
    <definedName name="Final_Draft">#REF!</definedName>
    <definedName name="finance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finance2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ANCIAL1">#REF!</definedName>
    <definedName name="FINANCIAL2">#REF!</definedName>
    <definedName name="Financials">#REF!</definedName>
    <definedName name="Financials2" hidden="1">{#N/A,#N/A,FALSE,"UNIT";#N/A,#N/A,FALSE,"EROSION";#N/A,#N/A,FALSE,"BASE"}</definedName>
    <definedName name="Financing_CF">#REF!</definedName>
    <definedName name="FindRef">OFFSET('[61]% Invoice'!$A$1,0,0,COUNTA('[61]% Invoice'!$A$1:$A$65536),1)</definedName>
    <definedName name="FINRPT3">#REF!</definedName>
    <definedName name="FINRPT6">#REF!</definedName>
    <definedName name="fins1" hidden="1">{#N/A,#N/A,FALSE,"Calc";#N/A,#N/A,FALSE,"Sensitivity";#N/A,#N/A,FALSE,"LT Earn.Dil.";#N/A,#N/A,FALSE,"Dil. AVP"}</definedName>
    <definedName name="firmcom">Input!$C$7</definedName>
    <definedName name="firmdem">Input!$C$8</definedName>
    <definedName name="FIRST_DATA_CELL">#REF!</definedName>
    <definedName name="First_DC_Month">'[113]Date Formulas'!$G$28</definedName>
    <definedName name="First_Merit">'[113]Date Formulas'!$F$22</definedName>
    <definedName name="First_Month">'[113]Date Formulas'!$G$16</definedName>
    <definedName name="first_year">#REF!</definedName>
    <definedName name="FIRSTDATAROW1">#REF!</definedName>
    <definedName name="FirstMonth">#REF!</definedName>
    <definedName name="firstRow">#REF!</definedName>
    <definedName name="FirstTick">#REF!</definedName>
    <definedName name="FirstYearPayment">#REF!</definedName>
    <definedName name="fish06" hidden="1">{#N/A,#N/A,FALSE,"SLSBUD"}</definedName>
    <definedName name="Fishbud06" hidden="1">{#N/A,#N/A,FALSE,"SLSBUD"}</definedName>
    <definedName name="five">#REF!</definedName>
    <definedName name="fivea">#REF!:#REF!</definedName>
    <definedName name="FiveYr">#REF!</definedName>
    <definedName name="FJEZK" hidden="1">{#N/A,#N/A,FALSE,"Pharm";#N/A,#N/A,FALSE,"WWCM"}</definedName>
    <definedName name="FJEZK_1" hidden="1">{#N/A,#N/A,FALSE,"Pharm";#N/A,#N/A,FALSE,"WWCM"}</definedName>
    <definedName name="FJEZK_2" hidden="1">{#N/A,#N/A,FALSE,"Pharm";#N/A,#N/A,FALSE,"WWCM"}</definedName>
    <definedName name="FJEZK_3" hidden="1">{#N/A,#N/A,FALSE,"Pharm";#N/A,#N/A,FALSE,"WWCM"}</definedName>
    <definedName name="FJEZK_4" hidden="1">{#N/A,#N/A,FALSE,"Pharm";#N/A,#N/A,FALSE,"WWCM"}</definedName>
    <definedName name="fksajf" hidden="1">{#N/A,#N/A,FALSE,"SCHEDULE A";"MINIMUM RENT",#N/A,FALSE,"SCHEDULES B &amp; C";"PERCENTAGE RENT",#N/A,FALSE,"SCHEDULES B &amp; C"}</definedName>
    <definedName name="FlipDate">#REF!</definedName>
    <definedName name="Floor">#REF!</definedName>
    <definedName name="Florida">#REF!</definedName>
    <definedName name="FLowDate">#REF!</definedName>
    <definedName name="FLowPrice">#REF!</definedName>
    <definedName name="FLTGrowth">#REF!</definedName>
    <definedName name="flujo2" hidden="1">{"FLUJO DE CAJA",#N/A,FALSE,"Hoja1";"ANEXOS FLUJO",#N/A,FALSE,"Hoja1"}</definedName>
    <definedName name="FM_BK1">[114]A!#REF!</definedName>
    <definedName name="FM_BK2">[114]A!#REF!</definedName>
    <definedName name="FM_BK3">[114]A!#REF!</definedName>
    <definedName name="FM_BK4">[114]A!#REF!</definedName>
    <definedName name="FM_BK5">[114]A!#REF!</definedName>
    <definedName name="FM_BK6">[114]A!#REF!</definedName>
    <definedName name="FM1JobInfo\174xx\17418\GreenBook\Performance\17418Rev2.dat" hidden="1">#REF!</definedName>
    <definedName name="FMS">'[41]COH Changes'!#REF!</definedName>
    <definedName name="FMS_LEFT">'[41]COH Changes'!#REF!</definedName>
    <definedName name="FMS_PRINT">'[41]COH Changes'!#REF!</definedName>
    <definedName name="FMS_TITLE">'[41]COH Changes'!#REF!</definedName>
    <definedName name="FNameC">#REF!</definedName>
    <definedName name="FNameP">#REF!</definedName>
    <definedName name="FNDNAM1">#REF!</definedName>
    <definedName name="FNDUSERID1">#REF!</definedName>
    <definedName name="FOLHASE1">#REF!,#REF!,#REF!,#REF!,#REF!,#REF!,#REF!,#REF!</definedName>
    <definedName name="FOLHASE2">#REF!,#REF!,#REF!,#REF!</definedName>
    <definedName name="FOLHASUL">#REF!,#REF!,#REF!,#REF!,#REF!,#REF!</definedName>
    <definedName name="foot">[115]Table!$C$5:$D$54</definedName>
    <definedName name="FOOTER">#REF!</definedName>
    <definedName name="FOOTER2">#REF!</definedName>
    <definedName name="FOOTNOTE">#REF!</definedName>
    <definedName name="Footnote4">#REF!</definedName>
    <definedName name="FootnoteAnchor">#REF!</definedName>
    <definedName name="FootnoteRange">#REF!</definedName>
    <definedName name="FOOTNOTES">[77]Sch11!$O$9:$W$15</definedName>
    <definedName name="FootnoteStart">#REF!</definedName>
    <definedName name="For_Bill">#REF!</definedName>
    <definedName name="For_the_12_Months_Ended_May_31__2012">#REF!</definedName>
    <definedName name="For_the_Year_Ended__December_31">#REF!</definedName>
    <definedName name="FORE05">#REF!</definedName>
    <definedName name="Forecast_kwh">#REF!</definedName>
    <definedName name="forecast_losses1">#REF!</definedName>
    <definedName name="forecast_losses2">#REF!</definedName>
    <definedName name="forecast_losses3">#REF!</definedName>
    <definedName name="Forecast_Rate">#REF!</definedName>
    <definedName name="Forecast_Sales">#REF!</definedName>
    <definedName name="FORECASTCY">#REF!</definedName>
    <definedName name="FOREM_S">#REF!</definedName>
    <definedName name="FORESTORE">#REF!</definedName>
    <definedName name="FORESUM">#REF!</definedName>
    <definedName name="forget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FORM">#REF!</definedName>
    <definedName name="FORM_4626">#REF!</definedName>
    <definedName name="FORM4626">#REF!</definedName>
    <definedName name="FORMAT2">#REF!</definedName>
    <definedName name="FORMATG">#REF!</definedName>
    <definedName name="Formula1">#REF!</definedName>
    <definedName name="Formula2">#REF!</definedName>
    <definedName name="Formula3">#REF!</definedName>
    <definedName name="FORR">#REF!</definedName>
    <definedName name="forward">(1.1^0.25)</definedName>
    <definedName name="Forward1">#REF!</definedName>
    <definedName name="Forward2">#REF!</definedName>
    <definedName name="Forward3">#REF!</definedName>
    <definedName name="Forward4">#REF!</definedName>
    <definedName name="Forward5">#REF!</definedName>
    <definedName name="FOUR">#N/A</definedName>
    <definedName name="fourth_alternative" hidden="1">{"by_month",#N/A,TRUE,"template";"destec_month",#N/A,TRUE,"template";"by_quarter",#N/A,TRUE,"template";"destec_quarter",#N/A,TRUE,"template";"by_year",#N/A,TRUE,"template";"destec_annual",#N/A,TRUE,"template"}</definedName>
    <definedName name="FPrice">#REF!</definedName>
    <definedName name="FPriceDate">#REF!</definedName>
    <definedName name="FPS_DS_Actual_Inputs">#REF!</definedName>
    <definedName name="FPS_DS_Actuals_acc_Interest_IC">#REF!</definedName>
    <definedName name="FPS_DS_Actuals_Accr_Interest">#REF!</definedName>
    <definedName name="FPS_DS_Actuals_AP_Aff">#REF!</definedName>
    <definedName name="FPS_DS_Actuals_AP_Due_CG">#REF!</definedName>
    <definedName name="FPS_DS_Actuals_AR_Aff">#REF!</definedName>
    <definedName name="FPS_DS_Actuals_AR_NonAff">#REF!</definedName>
    <definedName name="FPS_DS_Actuals_AR_Other">#REF!</definedName>
    <definedName name="FPS_DS_Actuals_Cap_Leases">#REF!</definedName>
    <definedName name="FPS_DS_Actuals_Com_Stock">#REF!</definedName>
    <definedName name="FPS_DS_Actuals_CurrAsset_All_Other">#REF!</definedName>
    <definedName name="FPS_DS_Actuals_Def_Debits">#REF!</definedName>
    <definedName name="FPS_DS_Actuals_Def_income_tax">#REF!</definedName>
    <definedName name="FPS_DS_Actuals_Def_Trans_Cost">#REF!</definedName>
    <definedName name="FPS_DS_Actuals_Dividends">#REF!</definedName>
    <definedName name="FPS_DS_Actuals_LTD">#REF!</definedName>
    <definedName name="FPS_DS_Actuals_Mat_and_sup">#REF!</definedName>
    <definedName name="FPS_DS_Actuals_Other_Investments">#REF!</definedName>
    <definedName name="FPS_DS_Actuals_Other_Prepayments">#REF!</definedName>
    <definedName name="FPS_DS_Actuals_Reg_Asset_Curr">#REF!</definedName>
    <definedName name="FPS_DS_Actuals_Reg_Assets_Noncurrent">#REF!</definedName>
    <definedName name="FPS_DS_Actuals_STD_Int_Exp">#REF!</definedName>
    <definedName name="FPS_DS_Cash_Information">#REF!</definedName>
    <definedName name="FPS_DS_Corp_Charitable_Cont">#REF!</definedName>
    <definedName name="FPS_DS_DCF_Other_Disb">#REF!</definedName>
    <definedName name="FPS_DS_Spec_Services">#REF!</definedName>
    <definedName name="FPS_DS_Uncollectibles">#REF!</definedName>
    <definedName name="fr" hidden="1">{#N/A,"PURCHM",FALSE,"Business Analysis";#N/A,"SPADD",FALSE,"Business Analysis"}</definedName>
    <definedName name="FR_COM_ABBR">"VEBG.F"</definedName>
    <definedName name="FR_COM_AGG">0</definedName>
    <definedName name="FR_COU_ABBR">"ger"</definedName>
    <definedName name="FR_COU_NAME_LINK">" "</definedName>
    <definedName name="FR_DATABOX_DOWNLOAD">"N"</definedName>
    <definedName name="FR_END_DATE">" "</definedName>
    <definedName name="FR_LINKS_OVERRUN">TRUE</definedName>
    <definedName name="FR_RATIO_ABBR">"VDF_RATIO_BUNDLE"</definedName>
    <definedName name="FR_RATIO_COM_ABBR">"CMPR.IN"</definedName>
    <definedName name="FR_RATIO_COU_ABBR">"por"</definedName>
    <definedName name="FR_RATIO_IGNORE_PROT_FLAG">TRUE</definedName>
    <definedName name="FR_RATIO_RECALC_FLAG">TRUE</definedName>
    <definedName name="FR_RPT_AREA_LINK">" "</definedName>
    <definedName name="FR_RPT_FOOTER_LINK">" "</definedName>
    <definedName name="FR_RPT_HEADER_LINK">" "</definedName>
    <definedName name="FR_SHOW_LINK_MARKER">FALSE</definedName>
    <definedName name="FR_START_DATE">" "</definedName>
    <definedName name="FR_SYBASE_SERVER">"VDFPROD"</definedName>
    <definedName name="FR_TEMPLATE_KEY">"13770|1"</definedName>
    <definedName name="FR_USE_DIMFAC">TRUE</definedName>
    <definedName name="FR_USE_LOCAL_CCY">TRUE</definedName>
    <definedName name="FR_USE_SCALE_FLAG">TRUE</definedName>
    <definedName name="FR_WORKBOOK">"G:\France\LAMAZE\EON.xls"</definedName>
    <definedName name="FRANCHISE_LIC">#REF!</definedName>
    <definedName name="Freq2">#REF!</definedName>
    <definedName name="frequency">{"Annually";"Semi-Annually";"Quarterly";"Bi-Monthly";"Monthly";"Semi-Monthly";"Bi-Weekly";"Weekly"}</definedName>
    <definedName name="FREV">'[54]C. Input'!$F$295</definedName>
    <definedName name="FRF" hidden="1">{#N/A,#N/A,FALSE,"1";#N/A,#N/A,FALSE,"2";#N/A,#N/A,FALSE,"16 - 17";#N/A,#N/A,FALSE,"18 - 19";#N/A,#N/A,FALSE,"26";#N/A,#N/A,FALSE,"27";#N/A,#N/A,FALSE,"28"}</definedName>
    <definedName name="FRF_1" hidden="1">{#N/A,#N/A,FALSE,"1";#N/A,#N/A,FALSE,"2";#N/A,#N/A,FALSE,"16 - 17";#N/A,#N/A,FALSE,"18 - 19";#N/A,#N/A,FALSE,"26";#N/A,#N/A,FALSE,"27";#N/A,#N/A,FALSE,"28"}</definedName>
    <definedName name="FRF_2" hidden="1">{#N/A,#N/A,FALSE,"1";#N/A,#N/A,FALSE,"2";#N/A,#N/A,FALSE,"16 - 17";#N/A,#N/A,FALSE,"18 - 19";#N/A,#N/A,FALSE,"26";#N/A,#N/A,FALSE,"27";#N/A,#N/A,FALSE,"28"}</definedName>
    <definedName name="FRF_3" hidden="1">{#N/A,#N/A,FALSE,"1";#N/A,#N/A,FALSE,"2";#N/A,#N/A,FALSE,"16 - 17";#N/A,#N/A,FALSE,"18 - 19";#N/A,#N/A,FALSE,"26";#N/A,#N/A,FALSE,"27";#N/A,#N/A,FALSE,"28"}</definedName>
    <definedName name="FRF_4" hidden="1">{#N/A,#N/A,FALSE,"1";#N/A,#N/A,FALSE,"2";#N/A,#N/A,FALSE,"16 - 17";#N/A,#N/A,FALSE,"18 - 19";#N/A,#N/A,FALSE,"26";#N/A,#N/A,FALSE,"27";#N/A,#N/A,FALSE,"28"}</definedName>
    <definedName name="FRFERFE" hidden="1">{#N/A,#N/A,FALSE,"Pharm";#N/A,#N/A,FALSE,"WWCM"}</definedName>
    <definedName name="FRFERFE_1" hidden="1">{#N/A,#N/A,FALSE,"Pharm";#N/A,#N/A,FALSE,"WWCM"}</definedName>
    <definedName name="FRFERFE_2" hidden="1">{#N/A,#N/A,FALSE,"Pharm";#N/A,#N/A,FALSE,"WWCM"}</definedName>
    <definedName name="FRFERFE_3" hidden="1">{#N/A,#N/A,FALSE,"Pharm";#N/A,#N/A,FALSE,"WWCM"}</definedName>
    <definedName name="FRFERFE_4" hidden="1">{#N/A,#N/A,FALSE,"Pharm";#N/A,#N/A,FALSE,"WWCM"}</definedName>
    <definedName name="FRM1BRDR">#REF!</definedName>
    <definedName name="frty" hidden="1">{"PRS",#N/A,FALSE,"CM"}</definedName>
    <definedName name="fs" hidden="1">{"Contracts",#N/A,FALSE,"Contracts";"cccont",#N/A,FALSE,"Contracts"}</definedName>
    <definedName name="fsad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FSDF" hidden="1">{"IS FE with Ratios",#N/A,FALSE,"Far East";"PF CF Far East",#N/A,FALSE,"Far East";"DCF Far East Matrix",#N/A,FALSE,"Far East"}</definedName>
    <definedName name="fsdfsad" hidden="1">{"ALL",#N/A,FALSE,"A"}</definedName>
    <definedName name="fsdfsad_1" hidden="1">{"ALL",#N/A,FALSE,"A"}</definedName>
    <definedName name="fsdfsad_1_1" hidden="1">{"ALL",#N/A,FALSE,"A"}</definedName>
    <definedName name="fsdfsad_1_1_1" hidden="1">{"ALL",#N/A,FALSE,"A"}</definedName>
    <definedName name="fsdfsad_1_1_1_1" hidden="1">{"ALL",#N/A,FALSE,"A"}</definedName>
    <definedName name="fsdfsad_1_1_1_1_1" hidden="1">{"ALL",#N/A,FALSE,"A"}</definedName>
    <definedName name="fsdfsad_1_1_1_2" hidden="1">{"ALL",#N/A,FALSE,"A"}</definedName>
    <definedName name="fsdfsad_1_1_2" hidden="1">{"ALL",#N/A,FALSE,"A"}</definedName>
    <definedName name="fsdfsad_1_1_2_1" hidden="1">{"ALL",#N/A,FALSE,"A"}</definedName>
    <definedName name="fsdfsad_1_1_3" hidden="1">{"ALL",#N/A,FALSE,"A"}</definedName>
    <definedName name="fsdfsad_1_2" hidden="1">{"ALL",#N/A,FALSE,"A"}</definedName>
    <definedName name="fsdfsad_1_2_1" hidden="1">{"ALL",#N/A,FALSE,"A"}</definedName>
    <definedName name="fsdfsad_1_3" hidden="1">{"ALL",#N/A,FALSE,"A"}</definedName>
    <definedName name="fsdfsad_1_4" hidden="1">{"ALL",#N/A,FALSE,"A"}</definedName>
    <definedName name="fsdfsad_2" hidden="1">{"ALL",#N/A,FALSE,"A"}</definedName>
    <definedName name="fsdfsad_2_1" hidden="1">{"ALL",#N/A,FALSE,"A"}</definedName>
    <definedName name="fsdfsad_2_1_1" hidden="1">{"ALL",#N/A,FALSE,"A"}</definedName>
    <definedName name="fsdfsad_2_1_1_1" hidden="1">{"ALL",#N/A,FALSE,"A"}</definedName>
    <definedName name="fsdfsad_2_1_1_1_1" hidden="1">{"ALL",#N/A,FALSE,"A"}</definedName>
    <definedName name="fsdfsad_2_1_1_2" hidden="1">{"ALL",#N/A,FALSE,"A"}</definedName>
    <definedName name="fsdfsad_2_1_2" hidden="1">{"ALL",#N/A,FALSE,"A"}</definedName>
    <definedName name="fsdfsad_2_1_2_1" hidden="1">{"ALL",#N/A,FALSE,"A"}</definedName>
    <definedName name="fsdfsad_2_1_3" hidden="1">{"ALL",#N/A,FALSE,"A"}</definedName>
    <definedName name="fsdfsad_2_2" hidden="1">{"ALL",#N/A,FALSE,"A"}</definedName>
    <definedName name="fsdfsad_2_2_1" hidden="1">{"ALL",#N/A,FALSE,"A"}</definedName>
    <definedName name="fsdfsad_2_3" hidden="1">{"ALL",#N/A,FALSE,"A"}</definedName>
    <definedName name="fsdfsad_2_4" hidden="1">{"ALL",#N/A,FALSE,"A"}</definedName>
    <definedName name="fsdfsad_3" hidden="1">{"ALL",#N/A,FALSE,"A"}</definedName>
    <definedName name="fsdfsad_3_1" hidden="1">{"ALL",#N/A,FALSE,"A"}</definedName>
    <definedName name="fsdfsad_3_1_1" hidden="1">{"ALL",#N/A,FALSE,"A"}</definedName>
    <definedName name="fsdfsad_3_1_1_1" hidden="1">{"ALL",#N/A,FALSE,"A"}</definedName>
    <definedName name="fsdfsad_3_1_2" hidden="1">{"ALL",#N/A,FALSE,"A"}</definedName>
    <definedName name="fsdfsad_3_2" hidden="1">{"ALL",#N/A,FALSE,"A"}</definedName>
    <definedName name="fsdfsad_3_2_1" hidden="1">{"ALL",#N/A,FALSE,"A"}</definedName>
    <definedName name="fsdfsad_3_3" hidden="1">{"ALL",#N/A,FALSE,"A"}</definedName>
    <definedName name="fsdfsad_4" hidden="1">{"ALL",#N/A,FALSE,"A"}</definedName>
    <definedName name="fsdfsad_4_1" hidden="1">{"ALL",#N/A,FALSE,"A"}</definedName>
    <definedName name="fsdfsad_4_1_1" hidden="1">{"ALL",#N/A,FALSE,"A"}</definedName>
    <definedName name="fsdfsad_4_1_1_1" hidden="1">{"ALL",#N/A,FALSE,"A"}</definedName>
    <definedName name="fsdfsad_4_1_2" hidden="1">{"ALL",#N/A,FALSE,"A"}</definedName>
    <definedName name="fsdfsad_4_2" hidden="1">{"ALL",#N/A,FALSE,"A"}</definedName>
    <definedName name="fsdfsad_4_2_1" hidden="1">{"ALL",#N/A,FALSE,"A"}</definedName>
    <definedName name="fsdfsad_4_3" hidden="1">{"ALL",#N/A,FALSE,"A"}</definedName>
    <definedName name="fsdfsad_5" hidden="1">{"ALL",#N/A,FALSE,"A"}</definedName>
    <definedName name="fsdfsad_5_1" hidden="1">{"ALL",#N/A,FALSE,"A"}</definedName>
    <definedName name="fsdfsad_5_1_1" hidden="1">{"ALL",#N/A,FALSE,"A"}</definedName>
    <definedName name="fsdfsad_5_1_1_1" hidden="1">{"ALL",#N/A,FALSE,"A"}</definedName>
    <definedName name="fsdfsad_5_1_2" hidden="1">{"ALL",#N/A,FALSE,"A"}</definedName>
    <definedName name="fsdfsad_5_2" hidden="1">{"ALL",#N/A,FALSE,"A"}</definedName>
    <definedName name="fsdfsad_5_2_1" hidden="1">{"ALL",#N/A,FALSE,"A"}</definedName>
    <definedName name="fsdfsad_5_3" hidden="1">{"ALL",#N/A,FALSE,"A"}</definedName>
    <definedName name="FSDFSDF" hidden="1">#REF!</definedName>
    <definedName name="fsdfsf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sfafd" hidden="1">{"CSheet",#N/A,FALSE,"C";"SmCap",#N/A,FALSE,"VAL1";"GulfCoast",#N/A,FALSE,"VAL1";"nav",#N/A,FALSE,"NAV";"Summary",#N/A,FALSE,"NAV"}</definedName>
    <definedName name="fsfs" hidden="1">{#N/A,#N/A,FALSE,"Calc";#N/A,#N/A,FALSE,"Sensitivity";#N/A,#N/A,FALSE,"LT Earn.Dil.";#N/A,#N/A,FALSE,"Dil. AVP"}</definedName>
    <definedName name="FSoPacific" hidden="1">{"BS",#N/A,FALSE,"USA"}</definedName>
    <definedName name="FStockExch">#REF!</definedName>
    <definedName name="FTC_Categories">#REF!</definedName>
    <definedName name="FTE">#REF!</definedName>
    <definedName name="FTLEE">#REF!</definedName>
    <definedName name="FTY">#REF!</definedName>
    <definedName name="fubar" hidden="1">{#N/A,#N/A,TRUE,"MAIN FT TERM";#N/A,#N/A,TRUE,"MCI  FT TERM ";#N/A,#N/A,TRUE,"OC12 EQV"}</definedName>
    <definedName name="fuck" hidden="1">{#N/A,#N/A,FALSE,"Taxblinc";#N/A,#N/A,FALSE,"Rsvsacls"}</definedName>
    <definedName name="fucklalll" hidden="1">{#N/A,#N/A,FALSE,"91NOLCB";#N/A,#N/A,FALSE,"92NOLCB";#N/A,#N/A,FALSE,"93NOLCB"}</definedName>
    <definedName name="fuckme" hidden="1">{"SUMMARY",#N/A,TRUE,"SUMMARY";"compare",#N/A,TRUE,"Vs. Bus Plan";"ratios",#N/A,TRUE,"Ratios";"REVENUE",#N/A,TRUE,"Revenue";"expenses",#N/A,TRUE,"1996 budget";"payroll",#N/A,TRUE,"Payroll"}</definedName>
    <definedName name="FUEL">#REF!</definedName>
    <definedName name="FUEL_COST_ADJ">#REF!</definedName>
    <definedName name="FUEL_COST_REV">#REF!</definedName>
    <definedName name="fuel_yr1">#REF!</definedName>
    <definedName name="fuel_yr2">#REF!</definedName>
    <definedName name="fuel_yr3">#REF!</definedName>
    <definedName name="fuel_yr4">#REF!</definedName>
    <definedName name="fuel_yr5">#REF!</definedName>
    <definedName name="fuel_yr6">#REF!</definedName>
    <definedName name="fuelco_wrn.test1." hidden="1">{"Income Statement",#N/A,FALSE,"CFMODEL";"Balance Sheet",#N/A,FALSE,"CFMODEL"}</definedName>
    <definedName name="fuelco_wrn.test2." hidden="1">{"SourcesUses",#N/A,TRUE,"CFMODEL";"TransOverview",#N/A,TRUE,"CFMODEL"}</definedName>
    <definedName name="fuelco_wrn.test3." hidden="1">{"SourcesUses",#N/A,TRUE,#N/A;"TransOverview",#N/A,TRUE,"CFMODEL"}</definedName>
    <definedName name="fuelco_wrn.test4." hidden="1">{"SourcesUses",#N/A,TRUE,"FundsFlow";"TransOverview",#N/A,TRUE,"FundsFlow"}</definedName>
    <definedName name="FUELCOST">#REF!</definedName>
    <definedName name="FuelCycle" hidden="1">{#N/A,#N/A,FALSE,"AltFuel"}</definedName>
    <definedName name="FuelFac">#REF!</definedName>
    <definedName name="FuelFacB">#REF!</definedName>
    <definedName name="FuelGen">#REF!</definedName>
    <definedName name="FuelInd">#REF!</definedName>
    <definedName name="FuelLit">#REF!</definedName>
    <definedName name="FuelOff">#REF!</definedName>
    <definedName name="FuelPriceAdjustment">#REF!</definedName>
    <definedName name="FuelRes">#REF!</definedName>
    <definedName name="Full_Print">#REF!</definedName>
    <definedName name="Full_Report">#REF!</definedName>
    <definedName name="FullyDilutedShares">#REF!</definedName>
    <definedName name="FULLYRBUD">#REF!</definedName>
    <definedName name="FULLYRBUDGET">#REF!</definedName>
    <definedName name="FUNCTIONALCURRENCY1">#REF!</definedName>
    <definedName name="fundingdate1">#REF!</definedName>
    <definedName name="fundingyear">#REF!</definedName>
    <definedName name="FUTSALES">#REF!</definedName>
    <definedName name="FutureYear">#REF!</definedName>
    <definedName name="fv" hidden="1">{#N/A,#N/A,FALSE,"Eastern";#N/A,#N/A,FALSE,"Western"}</definedName>
    <definedName name="FVG" hidden="1">{#N/A,#N/A,FALSE,"Pharm";#N/A,#N/A,FALSE,"WWCM"}</definedName>
    <definedName name="FVG_1" hidden="1">{#N/A,#N/A,FALSE,"Pharm";#N/A,#N/A,FALSE,"WWCM"}</definedName>
    <definedName name="FVG_2" hidden="1">{#N/A,#N/A,FALSE,"Pharm";#N/A,#N/A,FALSE,"WWCM"}</definedName>
    <definedName name="FVG_3" hidden="1">{#N/A,#N/A,FALSE,"Pharm";#N/A,#N/A,FALSE,"WWCM"}</definedName>
    <definedName name="FVG_4" hidden="1">{#N/A,#N/A,FALSE,"Pharm";#N/A,#N/A,FALSE,"WWCM"}</definedName>
    <definedName name="FWEg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er" hidden="1">{#N/A,"PURCHM",FALSE,"Business Analysis";#N/A,"SPADD",FALSE,"Business Analysis"}</definedName>
    <definedName name="fwrr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rwerwerwerwer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x" hidden="1">{"TOTTEXAS",#N/A,FALSE,"CM"}</definedName>
    <definedName name="FY">[55]Sch2!#REF!</definedName>
    <definedName name="FYDESC">#REF!</definedName>
    <definedName name="FYE">#REF!</definedName>
    <definedName name="FYE1CapEx">#REF!</definedName>
    <definedName name="FYE1CashFlow">#REF!</definedName>
    <definedName name="FYE1EBIT">#REF!</definedName>
    <definedName name="FYE1EBITDA">#REF!</definedName>
    <definedName name="FYE1EPS">#REF!</definedName>
    <definedName name="FYE1Extra1">#REF!</definedName>
    <definedName name="FYE1Extra2">#REF!</definedName>
    <definedName name="FYE1Extra3">#REF!</definedName>
    <definedName name="FYE1GrossProfit">#REF!</definedName>
    <definedName name="FYE1NetInc">#REF!</definedName>
    <definedName name="FYE1Other1">#REF!</definedName>
    <definedName name="FYE1Other2">#REF!</definedName>
    <definedName name="FYE1Other3">#REF!</definedName>
    <definedName name="FYE1Revenues">#REF!</definedName>
    <definedName name="FYE1Shares">#REF!</definedName>
    <definedName name="FYE2CapEx">#REF!</definedName>
    <definedName name="FYE2CashFlow">#REF!</definedName>
    <definedName name="FYE2EBIT">#REF!</definedName>
    <definedName name="FYE2EBITDA">#REF!</definedName>
    <definedName name="FYE2EPS">#REF!</definedName>
    <definedName name="FYE2Extra1">#REF!</definedName>
    <definedName name="FYE2Extra2">#REF!</definedName>
    <definedName name="FYE2Extra3">#REF!</definedName>
    <definedName name="FYE2GrossProfit">#REF!</definedName>
    <definedName name="FYE2NetInc">#REF!</definedName>
    <definedName name="FYE2Other1">#REF!</definedName>
    <definedName name="FYE2Other2">#REF!</definedName>
    <definedName name="FYE2Other3">#REF!</definedName>
    <definedName name="FYE2Revenues">#REF!</definedName>
    <definedName name="FYE2Shares">#REF!</definedName>
    <definedName name="FYE3CapEx">#REF!</definedName>
    <definedName name="FYE3EBIT">#REF!</definedName>
    <definedName name="FYE3EBITDA">#REF!</definedName>
    <definedName name="FYE3EPS">#REF!</definedName>
    <definedName name="FYE3Extra1">#REF!</definedName>
    <definedName name="FYE3Extra2">#REF!</definedName>
    <definedName name="FYE3Extra3">#REF!</definedName>
    <definedName name="FYE3GrossProfit">#REF!</definedName>
    <definedName name="FYE3NetInc">#REF!</definedName>
    <definedName name="FYE3Other1">#REF!</definedName>
    <definedName name="FYE3Other2">#REF!</definedName>
    <definedName name="FYE3Other3">#REF!</definedName>
    <definedName name="FYE3Revenues">#REF!</definedName>
    <definedName name="FYE3Shares">#REF!</definedName>
    <definedName name="FYE4CapEx">#REF!</definedName>
    <definedName name="FYE4EBIT">#REF!</definedName>
    <definedName name="FYE4EBITDA">#REF!</definedName>
    <definedName name="FYE4EPS">#REF!</definedName>
    <definedName name="FYE4Extra1">#REF!</definedName>
    <definedName name="FYE4Extra2">#REF!</definedName>
    <definedName name="FYE4Extra3">#REF!</definedName>
    <definedName name="FYE4GrossProfit">#REF!</definedName>
    <definedName name="FYE4NetInc">#REF!</definedName>
    <definedName name="FYE4Other1">#REF!</definedName>
    <definedName name="FYE4Other2">#REF!</definedName>
    <definedName name="FYE4Other3">#REF!</definedName>
    <definedName name="FYE4Revenues">#REF!</definedName>
    <definedName name="FYE4Shares">#REF!</definedName>
    <definedName name="FYE5CapEx">#REF!</definedName>
    <definedName name="FYE5EBIT">#REF!</definedName>
    <definedName name="FYE5EBITDA">#REF!</definedName>
    <definedName name="FYE5EPS">#REF!</definedName>
    <definedName name="FYE5Extra1">#REF!</definedName>
    <definedName name="FYE5Extra2">#REF!</definedName>
    <definedName name="FYE5Extra3">#REF!</definedName>
    <definedName name="FYE5GrossProfit">#REF!</definedName>
    <definedName name="FYE5NetInc">#REF!</definedName>
    <definedName name="FYE5Other1">#REF!</definedName>
    <definedName name="FYE5Other2">#REF!</definedName>
    <definedName name="FYE5Other3">#REF!</definedName>
    <definedName name="FYE5Revenues">#REF!</definedName>
    <definedName name="FYE5Shares">#REF!</definedName>
    <definedName name="FYEOther1">#REF!</definedName>
    <definedName name="g" hidden="1">{"SourcesUses",#N/A,TRUE,#N/A;"TransOverview",#N/A,TRUE,"CFMODEL"}</definedName>
    <definedName name="g_1" hidden="1">{#N/A,#N/A,FALSE,"Pharm";#N/A,#N/A,FALSE,"WWCM"}</definedName>
    <definedName name="g_2" hidden="1">{#N/A,#N/A,FALSE,"Pharm";#N/A,#N/A,FALSE,"WWCM"}</definedName>
    <definedName name="g_3" hidden="1">{#N/A,#N/A,FALSE,"Pharm";#N/A,#N/A,FALSE,"WWCM"}</definedName>
    <definedName name="g_4" hidden="1">{#N/A,#N/A,FALSE,"Pharm";#N/A,#N/A,FALSE,"WWCM"}</definedName>
    <definedName name="g_a02">#REF!</definedName>
    <definedName name="g_a03">#REF!</definedName>
    <definedName name="G1ClearAll" hidden="1">g1clear,G1Clear2</definedName>
    <definedName name="GAAP">#REF!</definedName>
    <definedName name="GAAP_FIT_PAGE1">#REF!</definedName>
    <definedName name="GAAP_FIT_PAGE2">#REF!</definedName>
    <definedName name="GAAP_FIT_PAGE3">#REF!</definedName>
    <definedName name="GAAP_FIT_PAGE4">'[116]DEF BAL FED'!#REF!</definedName>
    <definedName name="GAAP_PG1">#REF!</definedName>
    <definedName name="GAAP_PG2">#REF!</definedName>
    <definedName name="GAAP_PG3">#REF!</definedName>
    <definedName name="GAAP_RECLASS_P1">#REF!</definedName>
    <definedName name="GAAP_RECLASS_P2">#REF!</definedName>
    <definedName name="GAAP_SIT_PAGE1">#REF!</definedName>
    <definedName name="GAAP_SIT_PAGE2">#REF!</definedName>
    <definedName name="GAAPANAL">#REF!</definedName>
    <definedName name="GAAPBal">#REF!</definedName>
    <definedName name="GAAPFIT1FY94BAL">#REF!</definedName>
    <definedName name="GAAPFIT2FY94BAL">#REF!</definedName>
    <definedName name="GAAPSIT1FY94BAL">#REF!</definedName>
    <definedName name="GAAPSIT2FY94BAL">#REF!</definedName>
    <definedName name="GADFA" hidden="1">{#N/A,#N/A,FALSE,"Assessment";#N/A,#N/A,FALSE,"Staffing";#N/A,#N/A,FALSE,"Hires";#N/A,#N/A,FALSE,"Assumptions"}</definedName>
    <definedName name="gadhfdsh" hidden="1">{"a",#N/A,FALSE,"LBO - 100%, No Sales";"aa",#N/A,FALSE,"LBO - 100%, No Sales";"aaa",#N/A,FALSE,"LBO - 100%, No Sales";"aaaa",#N/A,FALSE,"LBO - 100%, No Sales";"aaaaa",#N/A,FALSE,"LBO - 100%, No Sales";"aaaaaa",#N/A,FALSE,"LBO - 100%, No Sales";"aaaaaaa",#N/A,FALSE,"LBO - 100%, No Sales";"aaaaaaaa",#N/A,FALSE,"LBO - 100%, No Sales"}</definedName>
    <definedName name="GALION">#REF!</definedName>
    <definedName name="galsas" hidden="1">{"'Feb 99'!$A$1:$G$30"}</definedName>
    <definedName name="ganacias2" hidden="1">{"GAN.Y PERD.RESUMIDO",#N/A,FALSE,"Hoja1";"GAN.Y PERD.DETALLADO",#N/A,FALSE,"Hoja1"}</definedName>
    <definedName name="GARY">#REF!</definedName>
    <definedName name="gas">[108]gas!$A$1:$J$33</definedName>
    <definedName name="Gas_Distribution_COGS_Layers">#REF!</definedName>
    <definedName name="Gas_Distribution_Revenues_Layers">#REF!</definedName>
    <definedName name="Gas_hv">#REF!</definedName>
    <definedName name="Gas_Inventory_Layers">#REF!</definedName>
    <definedName name="Gas_lhv">#REF!</definedName>
    <definedName name="Gas_Mo_PensionTab">#REF!</definedName>
    <definedName name="Gas_Monthly_Base_Gas_Data___Part_2">#REF!</definedName>
    <definedName name="Gas_Monthly_Customer_Data___Part_7">#REF!</definedName>
    <definedName name="Gas_Monthly_Demand_Data___Part_7">#REF!</definedName>
    <definedName name="Gas_Monthly_Energy_Data___Part_6">#REF!</definedName>
    <definedName name="Gas_Monthly_Gas_Adj_Data___Part_2">#REF!</definedName>
    <definedName name="Gas_Monthly_Output_Loss_Data___Part_4">#REF!</definedName>
    <definedName name="Gas_Monthly_Price_Data___Part_2">#REF!</definedName>
    <definedName name="Gas_Monthly_Spec_Cust_Data___Part_6">#REF!</definedName>
    <definedName name="Gas_price">#REF!</definedName>
    <definedName name="GAS_PURCH_SORT">#REF!</definedName>
    <definedName name="Gas_Revenue">#REF!</definedName>
    <definedName name="Gas_Supply_Expense___Actual_Only">"FPS_DS_Gas_Supply_Expense"</definedName>
    <definedName name="GAS_to_BOE_Ratio">#REF!</definedName>
    <definedName name="Gas_Transportation_COGS_Layers">#REF!</definedName>
    <definedName name="Gas_Transportation_Revenues_Layers">#REF!</definedName>
    <definedName name="gascons_costs">#REF!</definedName>
    <definedName name="GASCOST">#REF!</definedName>
    <definedName name="GasDistCOGSnoTax">#REF!</definedName>
    <definedName name="GasDistRevnoTax">#REF!</definedName>
    <definedName name="GasDistribution_Communication1">#REF!</definedName>
    <definedName name="GasDistribution1">#REF!</definedName>
    <definedName name="GASNOTE">#REF!</definedName>
    <definedName name="GasPct_AllocTab">#REF!</definedName>
    <definedName name="GasPct_PensionTab">#REF!</definedName>
    <definedName name="gasprod98">#REF!</definedName>
    <definedName name="gasprod99">#REF!</definedName>
    <definedName name="GasPRRatio1_Input">#REF!</definedName>
    <definedName name="GasPRRatio2_Input">#REF!</definedName>
    <definedName name="GasPRRatio3_Input">#REF!</definedName>
    <definedName name="GasRural_Extensions1">#REF!</definedName>
    <definedName name="Gass">#REF!</definedName>
    <definedName name="GasStorage1">#REF!</definedName>
    <definedName name="GasTransCOGSnoTax">#REF!</definedName>
    <definedName name="GasTransmission_Communication1">#REF!</definedName>
    <definedName name="GasTransmission1">#REF!</definedName>
    <definedName name="GasTransRevnoTax">#REF!</definedName>
    <definedName name="gbfb" hidden="1">{"NA Top",#N/A,FALSE,"NA-ULV";"NA Bottom",#N/A,FALSE,"NA-ULV"}</definedName>
    <definedName name="Gc66f5ac0_9cfd_40e7_b512_48910092caef">#REF!</definedName>
    <definedName name="gd" hidden="1">{#N/A,#N/A,FALSE,"CreditStat";#N/A,#N/A,FALSE,"SPbrkup";#N/A,#N/A,FALSE,"MerSPsyn";#N/A,#N/A,FALSE,"MerSPwKCsyn";#N/A,#N/A,FALSE,"MerSPwKCsyn (2)";#N/A,#N/A,FALSE,"CreditStat (2)"}</definedName>
    <definedName name="GDF" hidden="1">{"detail",#N/A,FALSE,"mfg";"summary",#N/A,FALSE,"mfg"}</definedName>
    <definedName name="gdfg" hidden="1">{#N/A,#N/A,FALSE,"Umsatz EO BP";#N/A,#N/A,FALSE,"Umsatz EO OP";#N/A,#N/A,FALSE,"ER EO BP";#N/A,#N/A,FALSE,"ER EO OP";#N/A,#N/A,FALSE,"EA EO (2)";#N/A,#N/A,FALSE,"EA EO";#N/A,#N/A,FALSE,"EA EO (3)";#N/A,#N/A,FALSE,"EA EO (4)";#N/A,#N/A,FALSE,"KA EO  (2)";#N/A,#N/A,FALSE,"KA EO";#N/A,#N/A,FALSE,"KA EO  (3)";#N/A,#N/A,FALSE,"KA EO (4)"}</definedName>
    <definedName name="gdfgdf" hidden="1">{#N/A,#N/A,FALSE,"Pharm";#N/A,#N/A,FALSE,"WWCM"}</definedName>
    <definedName name="gdfgdf_1" hidden="1">{#N/A,#N/A,FALSE,"Pharm";#N/A,#N/A,FALSE,"WWCM"}</definedName>
    <definedName name="gdfgdf_2" hidden="1">{#N/A,#N/A,FALSE,"Pharm";#N/A,#N/A,FALSE,"WWCM"}</definedName>
    <definedName name="gdfgdf_3" hidden="1">{#N/A,#N/A,FALSE,"Pharm";#N/A,#N/A,FALSE,"WWCM"}</definedName>
    <definedName name="gdfgdf_4" hidden="1">{#N/A,#N/A,FALSE,"Pharm";#N/A,#N/A,FALSE,"WWCM"}</definedName>
    <definedName name="gdgfdsf" hidden="1">{"Eur Base Top",#N/A,FALSE,"Europe Base";"Eur Base Bottom",#N/A,FALSE,"Europe Base"}</definedName>
    <definedName name="GDR">'[54]C. Input'!$F$237</definedName>
    <definedName name="gds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GDX">'[54]C. Input'!$F$309</definedName>
    <definedName name="GDX_TD">'[54]C. Input'!#REF!</definedName>
    <definedName name="GECDisc">#REF!</definedName>
    <definedName name="GECEscal">#REF!</definedName>
    <definedName name="GECXtend">#REF!</definedName>
    <definedName name="GEN">#REF!</definedName>
    <definedName name="gen_esc">#REF!</definedName>
    <definedName name="genco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GeneralServiceBadDebtRate">#REF!</definedName>
    <definedName name="GeneralServiceBadDebtRateYr1">#REF!</definedName>
    <definedName name="GeneralServiceBadDebtRateYr2">#REF!</definedName>
    <definedName name="GeneralServiceChoiceSurchargeRate">#REF!</definedName>
    <definedName name="GeneralServiceCommodityRate">#REF!</definedName>
    <definedName name="GeneralServiceCommodityVarianceRate">#REF!</definedName>
    <definedName name="GeneralServiceDemandRate">#REF!</definedName>
    <definedName name="GeneralServiceDemandVarianceRate">#REF!</definedName>
    <definedName name="GeneralServiceRatePeriod">#REF!</definedName>
    <definedName name="GeneralServiceRefundRate">#REF!</definedName>
    <definedName name="GeneralServiceStorageRate">#REF!</definedName>
    <definedName name="GENOA">#REF!</definedName>
    <definedName name="GENOA_NORTH">#REF!</definedName>
    <definedName name="GENOA_SOUTH">#REF!</definedName>
    <definedName name="GenServDSMCost">#REF!</definedName>
    <definedName name="GenServDSMURT">#REF!</definedName>
    <definedName name="GenServDSMVariance">#REF!</definedName>
    <definedName name="Georgia" hidden="1">{#N/A,#N/A,FALSE,"Aging Summary";#N/A,#N/A,FALSE,"Ratio Analysis";#N/A,#N/A,FALSE,"Test 120 Day Accts";#N/A,#N/A,FALSE,"Tickmarks"}</definedName>
    <definedName name="GeoStmPriceCol">40</definedName>
    <definedName name="geww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gf" hidden="1">{#N/A,#N/A,FALSE,"KA CH  (2)"}</definedName>
    <definedName name="gfd" hidden="1">{#N/A,"PURCHM",FALSE,"Business Analysis";#N/A,"SPADD",FALSE,"Business Analysis"}</definedName>
    <definedName name="gfdjhjh" hidden="1">{#N/A,#N/A,FALSE,"Pharm";#N/A,#N/A,FALSE,"WWCM"}</definedName>
    <definedName name="gfdjhjh_1" hidden="1">{#N/A,#N/A,FALSE,"Pharm";#N/A,#N/A,FALSE,"WWCM"}</definedName>
    <definedName name="gfdjhjh_2" hidden="1">{#N/A,#N/A,FALSE,"Pharm";#N/A,#N/A,FALSE,"WWCM"}</definedName>
    <definedName name="gfdjhjh_3" hidden="1">{#N/A,#N/A,FALSE,"Pharm";#N/A,#N/A,FALSE,"WWCM"}</definedName>
    <definedName name="gfdjhjh_4" hidden="1">{#N/A,#N/A,FALSE,"Pharm";#N/A,#N/A,FALSE,"WWCM"}</definedName>
    <definedName name="gfds" hidden="1">{#N/A,#N/A,TRUE,"Assumptions";#N/A,#N/A,TRUE,"Book Annual";#N/A,#N/A,TRUE,"Tax Annual";#N/A,#N/A,TRUE,"Valuation";#N/A,#N/A,TRUE,"Tax Dep'n";#N/A,#N/A,TRUE,"Book Dep'n";#N/A,#N/A,TRUE,"Monthly"}</definedName>
    <definedName name="gfghdfgdf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gfhfgh" hidden="1">{#N/A,#N/A,FALSE,"Umsatz HM";#N/A,#N/A,FALSE,"ER HM";#N/A,#N/A,FALSE,"EA HM  (2)";#N/A,#N/A,FALSE,"EA HM ";#N/A,#N/A,FALSE,"EA HM  (4)";#N/A,#N/A,FALSE,"EA HM  (3)";#N/A,#N/A,FALSE,"KA HM  (2)";#N/A,#N/A,FALSE,"KA HM";#N/A,#N/A,FALSE,"KA HM  (3)";#N/A,#N/A,FALSE,"KA HM (4)"}</definedName>
    <definedName name="gfhfghgsdfghfg" hidden="1">{#N/A,#N/A,FALSE,"Umsatz 99";#N/A,#N/A,FALSE,"ER 99 "}</definedName>
    <definedName name="gfhh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gfrr" hidden="1">{#N/A,#N/A,FALSE,"Umsatz 99";#N/A,#N/A,FALSE,"ER 99 "}</definedName>
    <definedName name="GG">'[47]2000FASB'!#REF!</definedName>
    <definedName name="ggf" hidden="1">{"comps",#N/A,FALSE,"comps";"notes",#N/A,FALSE,"comps"}</definedName>
    <definedName name="GGG" hidden="1">#REF!</definedName>
    <definedName name="gggg" hidden="1">{"SourcesUses",#N/A,TRUE,#N/A;"TransOverview",#N/A,TRUE,"CFMODEL"}</definedName>
    <definedName name="GGGGGG" hidden="1">{#N/A,#N/A,FALSE,"Assessment";#N/A,#N/A,FALSE,"Staffing";#N/A,#N/A,FALSE,"Hires";#N/A,#N/A,FALSE,"Assumptions"}</definedName>
    <definedName name="GGGGGGG" hidden="1">{#N/A,#N/A,FALSE,"Assessment";#N/A,#N/A,FALSE,"Staffing";#N/A,#N/A,FALSE,"Hires";#N/A,#N/A,FALSE,"Assumptions"}</definedName>
    <definedName name="gggggggggg" hidden="1">{#N/A,#N/A,FALSE,"ORIX CSC"}</definedName>
    <definedName name="gh" hidden="1">{#N/A,#N/A,FALSE,"CreditStat";#N/A,#N/A,FALSE,"SPbrkup";#N/A,#N/A,FALSE,"MerSPsyn";#N/A,#N/A,FALSE,"MerSPwKCsyn";#N/A,#N/A,FALSE,"MerSPwKCsyn (2)";#N/A,#N/A,FALSE,"CreditStat (2)"}</definedName>
    <definedName name="ghfgh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ghh" hidden="1">{#N/A,#N/A,FALSE,"KA CH  (2)"}</definedName>
    <definedName name="ghj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ghj.ljj" hidden="1">{#N/A,#N/A,FALSE,"Produkte Erw.";#N/A,#N/A,FALSE,"Produkte Plan";#N/A,#N/A,FALSE,"Leistungen Erw.";#N/A,#N/A,FALSE,"Leistungen Plan";#N/A,#N/A,FALSE,"KA Allg.Kosten (2)";#N/A,#N/A,FALSE,"KA All.Kosten"}</definedName>
    <definedName name="ghj.zz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ghjgf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g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gjh" hidden="1">{#N/A,#N/A,FALSE,"Pharm";#N/A,#N/A,FALSE,"WWCM"}</definedName>
    <definedName name="ghjggjh_1" hidden="1">{#N/A,#N/A,FALSE,"Pharm";#N/A,#N/A,FALSE,"WWCM"}</definedName>
    <definedName name="ghjggjh_2" hidden="1">{#N/A,#N/A,FALSE,"Pharm";#N/A,#N/A,FALSE,"WWCM"}</definedName>
    <definedName name="ghjggjh_3" hidden="1">{#N/A,#N/A,FALSE,"Pharm";#N/A,#N/A,FALSE,"WWCM"}</definedName>
    <definedName name="ghjggjh_4" hidden="1">{#N/A,#N/A,FALSE,"Pharm";#N/A,#N/A,FALSE,"WWCM"}</definedName>
    <definedName name="ghjhgj" hidden="1">{#N/A,#N/A,FALSE,"PMW Gruppe 99_98";#N/A,#N/A,FALSE,"PMW KG 98_99";#N/A,#N/A,FALSE,"PMW Inc. 99_98";#N/A,#N/A,FALSE,"PMW VTECH 99_98";#N/A,#N/A,FALSE,"PMW Thail. 99_98";#N/A,#N/A,FALSE,"PMW Canada 99_98";#N/A,#N/A,FALSE,"Währungsabw. 99_98"}</definedName>
    <definedName name="ghjhgjh" hidden="1">{#N/A,#N/A,FALSE,"KA CH  (2)"}</definedName>
    <definedName name="ghjhj" hidden="1">{#N/A,#N/A,FALSE,"Umsatz EO BP";#N/A,#N/A,FALSE,"Umsatz EO OP";#N/A,#N/A,FALSE,"ER EO BP";#N/A,#N/A,FALSE,"ER EO OP";#N/A,#N/A,FALSE,"EA EO (2)";#N/A,#N/A,FALSE,"EA EO";#N/A,#N/A,FALSE,"EA EO (3)";#N/A,#N/A,FALSE,"EA EO (4)";#N/A,#N/A,FALSE,"KA EO  (2)";#N/A,#N/A,FALSE,"KA EO";#N/A,#N/A,FALSE,"KA EO  (3)";#N/A,#N/A,FALSE,"KA EO (4)"}</definedName>
    <definedName name="ghjk" hidden="1">{"ELIM_YTD",#N/A,FALSE,"EES YTD";"EES_YTD",#N/A,FALSE,"EES YTD";"ELIM_CQ",#N/A,FALSE,"EES CQ";"EES_CQ",#N/A,FALSE,"EES CQ";"ELIM_CM",#N/A,FALSE,"EES CM";"EES_CM",#N/A,FALSE,"EES CM";"COG_YTD",#N/A,FALSE,"COG YTD";"COG_CQ",#N/A,FALSE,"COG CQ";"COG_CM",#N/A,FALSE,"COG CM";"PA_YTD",#N/A,FALSE,"PA YTD";"PA_CQ",#N/A,FALSE,"PA CQ";"PA_CM",#N/A,FALSE,"PA CM";"REF_YTD",#N/A,FALSE,"REF YTD";"REF_CQ",#N/A,FALSE,"REF CQ";"REF_CM",#N/A,FALSE,"REF CM"}</definedName>
    <definedName name="ghk" hidden="1">{#N/A,#N/A,FALSE,"PMW Gruppe 99_98";#N/A,#N/A,FALSE,"PMW KG 98_99";#N/A,#N/A,FALSE,"PMW Inc. 99_98";#N/A,#N/A,FALSE,"PMW VTECH 99_98";#N/A,#N/A,FALSE,"PMW Thail. 99_98";#N/A,#N/A,FALSE,"PMW Canada 99_98";#N/A,#N/A,FALSE,"Währungsabw. 99_98"}</definedName>
    <definedName name="ghuifd" hidden="1">{#N/A,"PURCHM",FALSE,"Business Analysis";#N/A,"SPADD",FALSE,"Business Analysis"}</definedName>
    <definedName name="GIC.Account">GIC #REF!</definedName>
    <definedName name="GIC_Account">GIC #REF!</definedName>
    <definedName name="GIC_Accounts">GIC #REF!</definedName>
    <definedName name="GICAccount">GIC #REF!</definedName>
    <definedName name="gilb.wrn.test2." hidden="1">{"SourcesUses",#N/A,TRUE,"CFMODEL";"TransOverview",#N/A,TRUE,"CFMODEL"}</definedName>
    <definedName name="gilb.wrn.test3." hidden="1">{"SourcesUses",#N/A,TRUE,#N/A;"TransOverview",#N/A,TRUE,"CFMODEL"}</definedName>
    <definedName name="gilb.wrn.test4." hidden="1">{"SourcesUses",#N/A,TRUE,"FundsFlow";"TransOverview",#N/A,TRUE,"FundsFlow"}</definedName>
    <definedName name="gilb_wrn.test1" hidden="1">{"Income Statement",#N/A,FALSE,"CFMODEL";"Balance Sheet",#N/A,FALSE,"CFMODEL"}</definedName>
    <definedName name="Girokreditering" hidden="1">{#N/A,#N/A,FALSE,"Oppsumm DnB";#N/A,#N/A,FALSE,"Oppsumm BKD";#N/A,#N/A,FALSE,"Oppsumm KKD";#N/A,#N/A,FALSE,"Gen forutsetn";#N/A,#N/A,FALSE,"Strategisk alt.-Elektronisk";#N/A,#N/A,FALSE,"Kjøp av skillemynt";#N/A,#N/A,FALSE,"Salg av skillemynt";#N/A,#N/A,FALSE,"Sjekk andre bankers kunder";#N/A,#N/A,FALSE,"Innløsning av anvisning";#N/A,#N/A,FALSE,"Giro med kvittering";#N/A,#N/A,FALSE,"Giro uten kvittering";#N/A,#N/A,FALSE,"Uttak skranke";#N/A,#N/A,FALSE,"Innskudd skranke";#N/A,#N/A,FALSE,"Åpne punkter"}</definedName>
    <definedName name="gIsBlank" hidden="1">ISBLANK(gIsRef)</definedName>
    <definedName name="gIsError" hidden="1">ISERROR(gIsRef)</definedName>
    <definedName name="gIsInPrintArea" hidden="1">NOT(ISERROR(gIsRef !Print_Area))</definedName>
    <definedName name="gIsInPrintTitles" hidden="1">NOT(ISERROR(gIsRef !Print_Titles))</definedName>
    <definedName name="gIsNumber" hidden="1">ISNUMBER(gIsRef)</definedName>
    <definedName name="gIsPreviousSheet" hidden="1">PrevShtCellValue(gIsRef)&lt;&gt;gIsRef</definedName>
    <definedName name="gIsRef" hidden="1">INDIRECT("rc",FALSE)</definedName>
    <definedName name="gIsText" hidden="1">ISTEXT(gIsRef)</definedName>
    <definedName name="GJC_03">#REF!</definedName>
    <definedName name="GJC_04">#REF!</definedName>
    <definedName name="GJC_09">#REF!</definedName>
    <definedName name="gjh" hidden="1">{#N/A,#N/A,FALSE,"Umsatz 99";#N/A,#N/A,FALSE,"ER 99 "}</definedName>
    <definedName name="gjk" hidden="1">{#N/A,#N/A,FALSE,"Umsatz HM";#N/A,#N/A,FALSE,"ER HM";#N/A,#N/A,FALSE,"EA HM  (2)";#N/A,#N/A,FALSE,"EA HM ";#N/A,#N/A,FALSE,"EA HM  (4)";#N/A,#N/A,FALSE,"EA HM  (3)";#N/A,#N/A,FALSE,"KA HM  (2)";#N/A,#N/A,FALSE,"KA HM";#N/A,#N/A,FALSE,"KA HM  (3)";#N/A,#N/A,FALSE,"KA HM (4)"}</definedName>
    <definedName name="gkjjk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gkn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GL_Business_Unit">#REF!</definedName>
    <definedName name="GLCode">#REF!</definedName>
    <definedName name="GlideChartMarker" hidden="1">"Chart!A1"</definedName>
    <definedName name="GlideDataMarker" hidden="1">"Data!A1"</definedName>
    <definedName name="GlideHiddenMarker" hidden="1">"Costcurvedata!A1"</definedName>
    <definedName name="GlideMaxCharts" hidden="1">7</definedName>
    <definedName name="Global1" hidden="1">{#N/A,#N/A,FALSE,"Pharm";#N/A,#N/A,FALSE,"WWCM"}</definedName>
    <definedName name="Global1_1" hidden="1">{#N/A,#N/A,FALSE,"Pharm";#N/A,#N/A,FALSE,"WWCM"}</definedName>
    <definedName name="Global1_2" hidden="1">{#N/A,#N/A,FALSE,"Pharm";#N/A,#N/A,FALSE,"WWCM"}</definedName>
    <definedName name="Global1_3" hidden="1">{#N/A,#N/A,FALSE,"Pharm";#N/A,#N/A,FALSE,"WWCM"}</definedName>
    <definedName name="Global1_4" hidden="1">{#N/A,#N/A,FALSE,"Pharm";#N/A,#N/A,FALSE,"WWCM"}</definedName>
    <definedName name="GNL_GNL">#REF!</definedName>
    <definedName name="GO">[114]A!#REF!</definedName>
    <definedName name="GOALSAVINGS">#REF!</definedName>
    <definedName name="GoalSeek1999">#REF!</definedName>
    <definedName name="gooch" hidden="1">{#N/A,#N/A,FALSE,"Projections";#N/A,#N/A,FALSE,"Multiples Valuation";#N/A,#N/A,FALSE,"LBO";#N/A,#N/A,FALSE,"Multiples_Sensitivity";#N/A,#N/A,FALSE,"Summary"}</definedName>
    <definedName name="Goodwill_Amortization">25</definedName>
    <definedName name="Goodwill_Impair_Lookup">#REF!</definedName>
    <definedName name="GoodwillAmort">#REF!</definedName>
    <definedName name="GoodwillAmortWithoutCAGR">#REF!</definedName>
    <definedName name="GOTO_MENU">#REF!</definedName>
    <definedName name="GOTO_MENU_MSG">#REF!</definedName>
    <definedName name="GoToPivotTable">#REF!</definedName>
    <definedName name="GotoPreviewMenu">#REF!</definedName>
    <definedName name="GoToViewMenu">#REF!</definedName>
    <definedName name="GP">#REF!</definedName>
    <definedName name="GP_4_1">'[117]GP-X-X'!#REF!</definedName>
    <definedName name="GP_8_1">'[117]GP-X-X'!#REF!</definedName>
    <definedName name="GP_MISC">#REF!</definedName>
    <definedName name="GP_SUMMARY">#REF!</definedName>
    <definedName name="GP_TRANSCO">#REF!</definedName>
    <definedName name="GP_TRANSMISSION">#REF!</definedName>
    <definedName name="GpBal">#REF!</definedName>
    <definedName name="GPClass">#REF!</definedName>
    <definedName name="GPKWH">#REF!</definedName>
    <definedName name="GPLT">'[54]C. Input'!$F$168</definedName>
    <definedName name="GPREV">#REF!</definedName>
    <definedName name="GPSP">#REF!</definedName>
    <definedName name="GPWKST">#REF!</definedName>
    <definedName name="GR">#REF!</definedName>
    <definedName name="Grade">[75]Assumptions!$J$8:$J$21</definedName>
    <definedName name="GRAFTON">#REF!</definedName>
    <definedName name="graham" hidden="1">{"ICD Details",#N/A,FALSE,"Current Yr";"ICD Details",#N/A,FALSE,"Budget";"ICD Details",#N/A,FALSE,"Prior Year"}</definedName>
    <definedName name="GRANITE_ST_OUT">#REF!</definedName>
    <definedName name="GRANT1">#REF!</definedName>
    <definedName name="GRANT2">#REF!</definedName>
    <definedName name="graph" hidden="1">{#N/A,#N/A,FALSE,"REPORT"}</definedName>
    <definedName name="graph_1" hidden="1">{#N/A,#N/A,FALSE,"REPORT"}</definedName>
    <definedName name="graph_2" hidden="1">{#N/A,#N/A,FALSE,"REPORT"}</definedName>
    <definedName name="graph_3" hidden="1">{#N/A,#N/A,FALSE,"REPORT"}</definedName>
    <definedName name="graph_4" hidden="1">{#N/A,#N/A,FALSE,"REPORT"}</definedName>
    <definedName name="GraphData">#REF!,#REF!,#REF!</definedName>
    <definedName name="GraphData1">#REF!,#REF!,#REF!</definedName>
    <definedName name="GraphSelectionPGN">#REF!</definedName>
    <definedName name="green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grghfgfg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GROSS_PLANT">#REF!</definedName>
    <definedName name="GROSS_RECEIPTS">#REF!</definedName>
    <definedName name="GROSS_WAGES">#REF!</definedName>
    <definedName name="GrossMargin">#REF!</definedName>
    <definedName name="GrossPPE_Layers">#REF!</definedName>
    <definedName name="GrossProfit">#REF!</definedName>
    <definedName name="GROSSRECEIPTS">#REF!</definedName>
    <definedName name="GroupTable">#REF!</definedName>
    <definedName name="Grove_City">#REF!</definedName>
    <definedName name="GRPH2ACT">#REF!</definedName>
    <definedName name="GRTax">#REF!</definedName>
    <definedName name="GS1_PrimACP">#N/A</definedName>
    <definedName name="GS1_PrimASP">#N/A</definedName>
    <definedName name="GS1_PrimRCP">#N/A</definedName>
    <definedName name="GS1_PrimRSP">#N/A</definedName>
    <definedName name="GS1_SecACP">#N/A</definedName>
    <definedName name="GS1_SecASP">#N/A</definedName>
    <definedName name="GS1_SecRCP">#N/A</definedName>
    <definedName name="GS1_SecRSP">#N/A</definedName>
    <definedName name="GS2_SubACP">#N/A</definedName>
    <definedName name="GS2_SubASP">#N/A</definedName>
    <definedName name="GS2_SubRCP">#N/A</definedName>
    <definedName name="GS2_SubRSP">#N/A</definedName>
    <definedName name="gsdfgdsfg" hidden="1">{"IS w Ratios",#N/A,FALSE,"Europe";"PF CF Europe",#N/A,FALSE,"Europe";"DCF Eur Matrix",#N/A,FALSE,"Europe"}</definedName>
    <definedName name="gsdg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gsdgfs" hidden="1">{"Far East Top",#N/A,FALSE,"FE Model";"Far East Bottom",#N/A,FALSE,"FE Model"}</definedName>
    <definedName name="gsdhhd" hidden="1">{#N/A,#N/A,TRUE,"Combined Business";#N/A,#N/A,TRUE,"SUMMARY";#N/A,#N/A,TRUE,"Profit";#N/A,#N/A,TRUE,"Grid 1";#N/A,#N/A,TRUE,"Grid 2";#N/A,#N/A,TRUE,"Grid 3";#N/A,#N/A,TRUE,"Grid 4";#N/A,#N/A,TRUE,"Grid 5";#N/A,#N/A,TRUE,"100% YR1";#N/A,#N/A,TRUE,"100% YR2";#N/A,#N/A,TRUE,"100% YR3";#N/A,#N/A,TRUE,"100% YR4";#N/A,#N/A,TRUE,"100% YR5"}</definedName>
    <definedName name="gsdhhhd" hidden="1">{#N/A,#N/A,TRUE,"Combined Business";#N/A,#N/A,TRUE,"SUMMARY";#N/A,#N/A,TRUE,"Profit";#N/A,#N/A,TRUE,"Grid 1";#N/A,#N/A,TRUE,"Grid 2";#N/A,#N/A,TRUE,"Grid 3";#N/A,#N/A,TRUE,"Grid 4";#N/A,#N/A,TRUE,"Grid 5";#N/A,#N/A,TRUE,"100% YR1";#N/A,#N/A,TRUE,"100% YR2";#N/A,#N/A,TRUE,"100% YR3";#N/A,#N/A,TRUE,"100% YR4";#N/A,#N/A,TRUE,"100% YR5"}</definedName>
    <definedName name="GSI.000.001" hidden="1">"64D6144FBFF2C1A67C9BBDDFE88F95D7D8BD7AFBF5EAC15D10CC94D92D6833007E67F240EBEBE4A60E2FBC66515C53ED91337E40C8197B8F685D9646A48889DB31B0CE60F83DDB6FDB2B7E4A459E07F14856F7B2EF0007875CE370C16B1093601116F01C95845F3702C258A376DBD1E5CA8D4A0B8CF531C3F223058F993B44E"</definedName>
    <definedName name="GSI.000.002" hidden="1">6</definedName>
    <definedName name="gtr" hidden="1">{#N/A,#N/A,FALSE,"Antony Financials";#N/A,#N/A,FALSE,"Cowboy Financials";#N/A,#N/A,FALSE,"Combined";#N/A,#N/A,FALSE,"Valuematrix";#N/A,#N/A,FALSE,"DCFAntony";#N/A,#N/A,FALSE,"DCFCowboy";#N/A,#N/A,FALSE,"DCFCombined"}</definedName>
    <definedName name="GTS">#REF!</definedName>
    <definedName name="gty" hidden="1">{"QTD_PACKAGE",#N/A,FALSE,"QTD"}</definedName>
    <definedName name="gv" hidden="1">{"ELIM_YTD",#N/A,FALSE,"EES YTD";"EES_YTD",#N/A,FALSE,"EES YTD";"ELIM_CQ",#N/A,FALSE,"EES CQ";"EES_CQ",#N/A,FALSE,"EES CQ";"ELIM_CM",#N/A,FALSE,"EES CM";"EES_CM",#N/A,FALSE,"EES CM";"COG_YTD",#N/A,FALSE,"COG YTD";"COG_CQ",#N/A,FALSE,"COG CQ";"COG_CM",#N/A,FALSE,"COG CM";"PA_YTD",#N/A,FALSE,"PA YTD";"PA_CQ",#N/A,FALSE,"PA CQ";"PA_CM",#N/A,FALSE,"PA CM";"REF_YTD",#N/A,FALSE,"REF YTD";"REF_CQ",#N/A,FALSE,"REF CQ";"REF_CM",#N/A,FALSE,"REF CM"}</definedName>
    <definedName name="GWYUID1">#REF!</definedName>
    <definedName name="h" hidden="1">{"cover",#N/A,FALSE,"cover";"bal",#N/A,FALSE,"BALANCE";"inc",#N/A,FALSE,"INCOME";"cash",#N/A,FALSE,"CASH";"da",#N/A,FALSE,"D&amp;A";"page",#N/A,FALSE,"pageassum";"mfg",#N/A,FALSE,"mfgassum"}</definedName>
    <definedName name="H.HiddenCols">#REF!,#REF!,#REF!,#REF!,#REF!</definedName>
    <definedName name="H.HiddenRows">#REF!,#REF!,#REF!</definedName>
    <definedName name="h.ll" hidden="1">{#N/A,#N/A,FALSE,"PMW Gruppe 99_98";#N/A,#N/A,FALSE,"PMW KG 98_99";#N/A,#N/A,FALSE,"PMW Inc. 99_98";#N/A,#N/A,FALSE,"PMW VTECH 99_98";#N/A,#N/A,FALSE,"PMW Thail. 99_98";#N/A,#N/A,FALSE,"PMW Canada 99_98";#N/A,#N/A,FALSE,"Währungsabw. 99_98"}</definedName>
    <definedName name="h_1" hidden="1">{#N/A,#N/A,FALSE,"REPORT"}</definedName>
    <definedName name="h_2" hidden="1">{#N/A,#N/A,FALSE,"REPORT"}</definedName>
    <definedName name="h_3" hidden="1">{#N/A,#N/A,FALSE,"REPORT"}</definedName>
    <definedName name="h_4" hidden="1">{#N/A,#N/A,FALSE,"REPORT"}</definedName>
    <definedName name="ha" hidden="1">{"Reader",#N/A,FALSE,"Summary";"Reader",#N/A,FALSE,"Buildup";"Reader",#N/A,FALSE,"Financials";"Reader",#N/A,FALSE,"Debt &amp; Other"}</definedName>
    <definedName name="Happy" hidden="1">{"cover",#N/A,FALSE,"cover";"bal",#N/A,FALSE,"BALANCE";"inc",#N/A,FALSE,"INCOME";"cash",#N/A,FALSE,"CASH";"da",#N/A,FALSE,"D&amp;A";"page",#N/A,FALSE,"pageassum";"mfg",#N/A,FALSE,"mfgassum"}</definedName>
    <definedName name="HASKINS">#REF!</definedName>
    <definedName name="hb" hidden="1">{#N/A,#N/A,FALSE,"Rohstoffnotierungen";#N/A,#N/A,FALSE,"Umsatz OPE";#N/A,#N/A,FALSE,"ER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HCC">#REF!</definedName>
    <definedName name="HCC_9610___EXEC___ADMIN">#REF!</definedName>
    <definedName name="HCC_9620___MARKET_RESEARCH">#REF!</definedName>
    <definedName name="HCC_9630___MARKETING">#REF!</definedName>
    <definedName name="HCC_9640___ALTERNATIVE_PRICING">#REF!</definedName>
    <definedName name="HCC_9650___BUSINESS_CENTER">#REF!</definedName>
    <definedName name="HCTextLen">#REF!</definedName>
    <definedName name="hdf" hidden="1">{"mgmt forecast",#N/A,FALSE,"Mgmt Forecast";"dcf table",#N/A,FALSE,"Mgmt Forecast";"sensitivity",#N/A,FALSE,"Mgmt Forecast";"table inputs",#N/A,FALSE,"Mgmt Forecast";"calculations",#N/A,FALSE,"Mgmt Forecast"}</definedName>
    <definedName name="he01ea">#REF!</definedName>
    <definedName name="he01ec">#REF!</definedName>
    <definedName name="he01ems">#REF!</definedName>
    <definedName name="he01fgd">#REF!</definedName>
    <definedName name="he01fuel">#REF!</definedName>
    <definedName name="he01hrly">#REF!</definedName>
    <definedName name="he01min">#REF!</definedName>
    <definedName name="he01om">#REF!</definedName>
    <definedName name="he01tc">#REF!</definedName>
    <definedName name="he02ea">#REF!</definedName>
    <definedName name="he02ec">#REF!</definedName>
    <definedName name="he02ems">#REF!</definedName>
    <definedName name="he02fgd">#REF!</definedName>
    <definedName name="he02fuel">#REF!</definedName>
    <definedName name="he02hrly">#REF!</definedName>
    <definedName name="he02min">#REF!</definedName>
    <definedName name="he02om">#REF!</definedName>
    <definedName name="he02tc">#REF!</definedName>
    <definedName name="he03ea">#REF!</definedName>
    <definedName name="he03ec">#REF!</definedName>
    <definedName name="he03ems">#REF!</definedName>
    <definedName name="he03fgd">#REF!</definedName>
    <definedName name="he03fuel">#REF!</definedName>
    <definedName name="he03hrly">#REF!</definedName>
    <definedName name="he03min">#REF!</definedName>
    <definedName name="he03om">#REF!</definedName>
    <definedName name="he03tc">#REF!</definedName>
    <definedName name="he04ea">#REF!</definedName>
    <definedName name="he04ec">#REF!</definedName>
    <definedName name="he04ems">#REF!</definedName>
    <definedName name="he04fgd">#REF!</definedName>
    <definedName name="he04fuel">#REF!</definedName>
    <definedName name="he04hrly">#REF!</definedName>
    <definedName name="he04min">#REF!</definedName>
    <definedName name="he04om">#REF!</definedName>
    <definedName name="he04tc">#REF!</definedName>
    <definedName name="he05ea">#REF!</definedName>
    <definedName name="he05ec">#REF!</definedName>
    <definedName name="he05ems">#REF!</definedName>
    <definedName name="he05fgd">#REF!</definedName>
    <definedName name="he05fuel">#REF!</definedName>
    <definedName name="he05hrly">#REF!</definedName>
    <definedName name="he05min">#REF!</definedName>
    <definedName name="he05om">#REF!</definedName>
    <definedName name="he05tc">#REF!</definedName>
    <definedName name="he06ea">#REF!</definedName>
    <definedName name="he06ec">#REF!</definedName>
    <definedName name="he06ems">#REF!</definedName>
    <definedName name="he06fgd">#REF!</definedName>
    <definedName name="he06fuel">#REF!</definedName>
    <definedName name="he06hrly">#REF!</definedName>
    <definedName name="he06min">#REF!</definedName>
    <definedName name="he06om">#REF!</definedName>
    <definedName name="he06tc">#REF!</definedName>
    <definedName name="he07ea">#REF!</definedName>
    <definedName name="he07ec">#REF!</definedName>
    <definedName name="he07ems">#REF!</definedName>
    <definedName name="he07fgd">#REF!</definedName>
    <definedName name="he07fuel">#REF!</definedName>
    <definedName name="he07hrly">#REF!</definedName>
    <definedName name="he07min">#REF!</definedName>
    <definedName name="he07om">#REF!</definedName>
    <definedName name="he07tc">#REF!</definedName>
    <definedName name="he08ea">#REF!</definedName>
    <definedName name="he08ec">#REF!</definedName>
    <definedName name="he08ems">#REF!</definedName>
    <definedName name="he08fgd">#REF!</definedName>
    <definedName name="he08fuel">#REF!</definedName>
    <definedName name="he08hrly">#REF!</definedName>
    <definedName name="he08min">#REF!</definedName>
    <definedName name="he08om">#REF!</definedName>
    <definedName name="he08tc">#REF!</definedName>
    <definedName name="he09ea">#REF!</definedName>
    <definedName name="he09ec">#REF!</definedName>
    <definedName name="he09ems">#REF!</definedName>
    <definedName name="he09fgd">#REF!</definedName>
    <definedName name="he09fuel">#REF!</definedName>
    <definedName name="he09hrly">#REF!</definedName>
    <definedName name="he09min">#REF!</definedName>
    <definedName name="he09om">#REF!</definedName>
    <definedName name="he09tc">#REF!</definedName>
    <definedName name="he10ea">#REF!</definedName>
    <definedName name="he10ec">#REF!</definedName>
    <definedName name="he10ems">#REF!</definedName>
    <definedName name="he10fgd">#REF!</definedName>
    <definedName name="he10fuel">#REF!</definedName>
    <definedName name="he10hrly">#REF!</definedName>
    <definedName name="he10min">#REF!</definedName>
    <definedName name="he10om">#REF!</definedName>
    <definedName name="he10tc">#REF!</definedName>
    <definedName name="he11ea">#REF!</definedName>
    <definedName name="he11ec">#REF!</definedName>
    <definedName name="he11ems">#REF!</definedName>
    <definedName name="he11fgd">#REF!</definedName>
    <definedName name="he11fuel">#REF!</definedName>
    <definedName name="he11hrly">#REF!</definedName>
    <definedName name="he11min">#REF!</definedName>
    <definedName name="he11om">#REF!</definedName>
    <definedName name="he11tc">#REF!</definedName>
    <definedName name="he12ea">#REF!</definedName>
    <definedName name="he12ec">#REF!</definedName>
    <definedName name="he12ems">#REF!</definedName>
    <definedName name="he12fgd">#REF!</definedName>
    <definedName name="he12fuel">#REF!</definedName>
    <definedName name="he12hrly">#REF!</definedName>
    <definedName name="he12min">#REF!</definedName>
    <definedName name="he12om">#REF!</definedName>
    <definedName name="he12tc">#REF!</definedName>
    <definedName name="he13ea">#REF!</definedName>
    <definedName name="he13ec">#REF!</definedName>
    <definedName name="he13ems">#REF!</definedName>
    <definedName name="he13fgd">#REF!</definedName>
    <definedName name="he13fuel">#REF!</definedName>
    <definedName name="he13hrly">#REF!</definedName>
    <definedName name="he13min">#REF!</definedName>
    <definedName name="he13om">#REF!</definedName>
    <definedName name="he13tc">#REF!</definedName>
    <definedName name="he14ea">#REF!</definedName>
    <definedName name="he14ec">#REF!</definedName>
    <definedName name="he14ems">#REF!</definedName>
    <definedName name="he14fgd">#REF!</definedName>
    <definedName name="he14fuel">#REF!</definedName>
    <definedName name="he14hrly">#REF!</definedName>
    <definedName name="he14min">#REF!</definedName>
    <definedName name="he14om">#REF!</definedName>
    <definedName name="he14tc">#REF!</definedName>
    <definedName name="he15ea">#REF!</definedName>
    <definedName name="he15ec">#REF!</definedName>
    <definedName name="he15ems">#REF!</definedName>
    <definedName name="he15fgd">#REF!</definedName>
    <definedName name="he15fuel">#REF!</definedName>
    <definedName name="he15hrly">#REF!</definedName>
    <definedName name="he15min">#REF!</definedName>
    <definedName name="he15om">#REF!</definedName>
    <definedName name="he15tc">#REF!</definedName>
    <definedName name="he16ea">#REF!</definedName>
    <definedName name="he16ec">#REF!</definedName>
    <definedName name="he16ems">#REF!</definedName>
    <definedName name="he16fgd">#REF!</definedName>
    <definedName name="he16fuel">#REF!</definedName>
    <definedName name="he16hrly">#REF!</definedName>
    <definedName name="he16min">#REF!</definedName>
    <definedName name="he16om">#REF!</definedName>
    <definedName name="he16tc">#REF!</definedName>
    <definedName name="he17ea">#REF!</definedName>
    <definedName name="he17ec">#REF!</definedName>
    <definedName name="he17ems">#REF!</definedName>
    <definedName name="he17fgd">#REF!</definedName>
    <definedName name="he17fuel">#REF!</definedName>
    <definedName name="he17hrly">#REF!</definedName>
    <definedName name="he17min">#REF!</definedName>
    <definedName name="he17om">#REF!</definedName>
    <definedName name="he17tc">#REF!</definedName>
    <definedName name="he18ea">#REF!</definedName>
    <definedName name="he18ec">#REF!</definedName>
    <definedName name="he18ems">#REF!</definedName>
    <definedName name="he18fgd">#REF!</definedName>
    <definedName name="he18fuel">#REF!</definedName>
    <definedName name="he18hrly">#REF!</definedName>
    <definedName name="he18min">#REF!</definedName>
    <definedName name="he18om">#REF!</definedName>
    <definedName name="he18tc">#REF!</definedName>
    <definedName name="he19ea">#REF!</definedName>
    <definedName name="he19ec">#REF!</definedName>
    <definedName name="he19ems">#REF!</definedName>
    <definedName name="he19fgd">#REF!</definedName>
    <definedName name="he19fuel">#REF!</definedName>
    <definedName name="he19hrly">#REF!</definedName>
    <definedName name="he19min">#REF!</definedName>
    <definedName name="he19om">#REF!</definedName>
    <definedName name="he19tc">#REF!</definedName>
    <definedName name="he20ea">#REF!</definedName>
    <definedName name="he20ec">#REF!</definedName>
    <definedName name="he20ems">#REF!</definedName>
    <definedName name="he20fgd">#REF!</definedName>
    <definedName name="he20fuel">#REF!</definedName>
    <definedName name="he20hrly">#REF!</definedName>
    <definedName name="he20min">#REF!</definedName>
    <definedName name="he20om">#REF!</definedName>
    <definedName name="he20tc">#REF!</definedName>
    <definedName name="he21ea">#REF!</definedName>
    <definedName name="he21ec">#REF!</definedName>
    <definedName name="he21ems">#REF!</definedName>
    <definedName name="he21fgd">#REF!</definedName>
    <definedName name="he21fuel">#REF!</definedName>
    <definedName name="he21hrly">#REF!</definedName>
    <definedName name="he21min">#REF!</definedName>
    <definedName name="he21om">#REF!</definedName>
    <definedName name="he21tc">#REF!</definedName>
    <definedName name="he22ea">#REF!</definedName>
    <definedName name="he22ec">#REF!</definedName>
    <definedName name="he22ems">#REF!</definedName>
    <definedName name="he22fgd">#REF!</definedName>
    <definedName name="he22fuel">#REF!</definedName>
    <definedName name="he22hrly">#REF!</definedName>
    <definedName name="he22min">#REF!</definedName>
    <definedName name="he22om">#REF!</definedName>
    <definedName name="he22tc">#REF!</definedName>
    <definedName name="he23ea">#REF!</definedName>
    <definedName name="he23ec">#REF!</definedName>
    <definedName name="he23ems">#REF!</definedName>
    <definedName name="he23fgd">#REF!</definedName>
    <definedName name="he23fuel">#REF!</definedName>
    <definedName name="he23hrly">#REF!</definedName>
    <definedName name="he23min">#REF!</definedName>
    <definedName name="he23om">#REF!</definedName>
    <definedName name="he23tc">#REF!</definedName>
    <definedName name="he24ea">#REF!</definedName>
    <definedName name="he24ec">#REF!</definedName>
    <definedName name="he24ems">#REF!</definedName>
    <definedName name="he24fgd">#REF!</definedName>
    <definedName name="he24fuel">#REF!</definedName>
    <definedName name="he24hrly">#REF!</definedName>
    <definedName name="he24min">#REF!</definedName>
    <definedName name="he24om">#REF!</definedName>
    <definedName name="he24tc">#REF!</definedName>
    <definedName name="HEAD">Input!$A$1:$C$10</definedName>
    <definedName name="Headcount" hidden="1">{"cover",#N/A,FALSE,"cover";"bal",#N/A,FALSE,"BALANCE";"inc",#N/A,FALSE,"INCOME";"cash",#N/A,FALSE,"CASH";"da",#N/A,FALSE,"D&amp;A";"page",#N/A,FALSE,"pageassum";"mfg",#N/A,FALSE,"mfgassum"}</definedName>
    <definedName name="HeadcountFinal" hidden="1">{#N/A,#N/A,FALSE,"Instruction";#N/A,#N/A,FALSE,"Salary";#N/A,#N/A,FALSE,"Budget";#N/A,#N/A,FALSE,"Capital"}</definedName>
    <definedName name="HeadcountFinal_1" hidden="1">{#N/A,#N/A,FALSE,"Instruction";#N/A,#N/A,FALSE,"Salary";#N/A,#N/A,FALSE,"Budget";#N/A,#N/A,FALSE,"Capital"}</definedName>
    <definedName name="header">#REF!</definedName>
    <definedName name="Header_Row">ROW(#REF!)</definedName>
    <definedName name="HEADING">#REF!</definedName>
    <definedName name="heather">#N/A</definedName>
    <definedName name="hell" hidden="1">{"Area1",#N/A,FALSE,"OREWACC";"Area2",#N/A,FALSE,"OREWACC"}</definedName>
    <definedName name="helleon" hidden="1">{"Area1",#N/A,FALSE,"OREWACC";"Area2",#N/A,FALSE,"OREWACC"}</definedName>
    <definedName name="Hello" hidden="1">{"Area1",#N/A,FALSE,"OREWACC";"Area2",#N/A,FALSE,"OREWACC"}</definedName>
    <definedName name="hello1" hidden="1">{"Area1",#N/A,FALSE,"OREWACC";"Area2",#N/A,FALSE,"OREWACC"}</definedName>
    <definedName name="hello2" hidden="1">{"Area1",#N/A,FALSE,"OREWACC";"Area2",#N/A,FALSE,"OREWACC"}</definedName>
    <definedName name="help" hidden="1">{"ALL",#N/A,FALSE,"A"}</definedName>
    <definedName name="help_1" hidden="1">{"ALL",#N/A,FALSE,"A"}</definedName>
    <definedName name="help_1_1" hidden="1">{"ALL",#N/A,FALSE,"A"}</definedName>
    <definedName name="help_1_1_1" hidden="1">{"ALL",#N/A,FALSE,"A"}</definedName>
    <definedName name="help_1_1_1_1" hidden="1">{"ALL",#N/A,FALSE,"A"}</definedName>
    <definedName name="help_1_1_1_1_1" hidden="1">{"ALL",#N/A,FALSE,"A"}</definedName>
    <definedName name="help_1_1_1_2" hidden="1">{"ALL",#N/A,FALSE,"A"}</definedName>
    <definedName name="help_1_1_2" hidden="1">{"ALL",#N/A,FALSE,"A"}</definedName>
    <definedName name="help_1_1_2_1" hidden="1">{"ALL",#N/A,FALSE,"A"}</definedName>
    <definedName name="help_1_1_3" hidden="1">{"ALL",#N/A,FALSE,"A"}</definedName>
    <definedName name="help_1_2" hidden="1">{"ALL",#N/A,FALSE,"A"}</definedName>
    <definedName name="help_1_2_1" hidden="1">{"ALL",#N/A,FALSE,"A"}</definedName>
    <definedName name="help_1_3" hidden="1">{"ALL",#N/A,FALSE,"A"}</definedName>
    <definedName name="help_1_4" hidden="1">{"ALL",#N/A,FALSE,"A"}</definedName>
    <definedName name="help_2" hidden="1">{"ALL",#N/A,FALSE,"A"}</definedName>
    <definedName name="help_2_1" hidden="1">{"ALL",#N/A,FALSE,"A"}</definedName>
    <definedName name="help_2_1_1" hidden="1">{"ALL",#N/A,FALSE,"A"}</definedName>
    <definedName name="help_2_1_1_1" hidden="1">{"ALL",#N/A,FALSE,"A"}</definedName>
    <definedName name="help_2_1_1_1_1" hidden="1">{"ALL",#N/A,FALSE,"A"}</definedName>
    <definedName name="help_2_1_1_2" hidden="1">{"ALL",#N/A,FALSE,"A"}</definedName>
    <definedName name="help_2_1_2" hidden="1">{"ALL",#N/A,FALSE,"A"}</definedName>
    <definedName name="help_2_1_2_1" hidden="1">{"ALL",#N/A,FALSE,"A"}</definedName>
    <definedName name="help_2_1_3" hidden="1">{"ALL",#N/A,FALSE,"A"}</definedName>
    <definedName name="help_2_2" hidden="1">{"ALL",#N/A,FALSE,"A"}</definedName>
    <definedName name="help_2_2_1" hidden="1">{"ALL",#N/A,FALSE,"A"}</definedName>
    <definedName name="help_2_3" hidden="1">{"ALL",#N/A,FALSE,"A"}</definedName>
    <definedName name="help_2_4" hidden="1">{"ALL",#N/A,FALSE,"A"}</definedName>
    <definedName name="help_3" hidden="1">{"ALL",#N/A,FALSE,"A"}</definedName>
    <definedName name="help_3_1" hidden="1">{"ALL",#N/A,FALSE,"A"}</definedName>
    <definedName name="help_3_1_1" hidden="1">{"ALL",#N/A,FALSE,"A"}</definedName>
    <definedName name="help_3_1_1_1" hidden="1">{"ALL",#N/A,FALSE,"A"}</definedName>
    <definedName name="help_3_1_2" hidden="1">{"ALL",#N/A,FALSE,"A"}</definedName>
    <definedName name="help_3_2" hidden="1">{"ALL",#N/A,FALSE,"A"}</definedName>
    <definedName name="help_3_2_1" hidden="1">{"ALL",#N/A,FALSE,"A"}</definedName>
    <definedName name="help_3_3" hidden="1">{"ALL",#N/A,FALSE,"A"}</definedName>
    <definedName name="help_4" hidden="1">{"ALL",#N/A,FALSE,"A"}</definedName>
    <definedName name="help_4_1" hidden="1">{"ALL",#N/A,FALSE,"A"}</definedName>
    <definedName name="help_4_1_1" hidden="1">{"ALL",#N/A,FALSE,"A"}</definedName>
    <definedName name="help_4_1_1_1" hidden="1">{"ALL",#N/A,FALSE,"A"}</definedName>
    <definedName name="help_4_1_2" hidden="1">{"ALL",#N/A,FALSE,"A"}</definedName>
    <definedName name="help_4_2" hidden="1">{"ALL",#N/A,FALSE,"A"}</definedName>
    <definedName name="help_4_2_1" hidden="1">{"ALL",#N/A,FALSE,"A"}</definedName>
    <definedName name="help_4_3" hidden="1">{"ALL",#N/A,FALSE,"A"}</definedName>
    <definedName name="help_5" hidden="1">{"ALL",#N/A,FALSE,"A"}</definedName>
    <definedName name="help_5_1" hidden="1">{"ALL",#N/A,FALSE,"A"}</definedName>
    <definedName name="help_5_1_1" hidden="1">{"ALL",#N/A,FALSE,"A"}</definedName>
    <definedName name="help_5_1_1_1" hidden="1">{"ALL",#N/A,FALSE,"A"}</definedName>
    <definedName name="help_5_1_2" hidden="1">{"ALL",#N/A,FALSE,"A"}</definedName>
    <definedName name="help_5_2" hidden="1">{"ALL",#N/A,FALSE,"A"}</definedName>
    <definedName name="help_5_2_1" hidden="1">{"ALL",#N/A,FALSE,"A"}</definedName>
    <definedName name="help_5_3" hidden="1">{"ALL",#N/A,FALSE,"A"}</definedName>
    <definedName name="HewittCommon5YrAvg">#REF!</definedName>
    <definedName name="HewittCommonNonQualified5YrAvg">#REF!</definedName>
    <definedName name="HewittCommonQualified5YrAvg">#REF!</definedName>
    <definedName name="HewittElectricNonQualified5YrAvg">#REF!</definedName>
    <definedName name="HewittElectricQualified5YrAvg">#REF!</definedName>
    <definedName name="HewittElectricYrAvg">#REF!</definedName>
    <definedName name="HewittGas5YrAvg">#REF!</definedName>
    <definedName name="HewittGasNonQualified5YrAvg">#REF!</definedName>
    <definedName name="HewittGasQualified5YrAvg">#REF!</definedName>
    <definedName name="HewittPensionTable_InputTab">#REF!</definedName>
    <definedName name="HewittPensionTableTitles_InputTab">#REF!</definedName>
    <definedName name="HewittPensionTableYrs_InputTab">#REF!</definedName>
    <definedName name="HewittTestYr_Mo1">#REF!</definedName>
    <definedName name="HewittTestYr_Mo10">#REF!</definedName>
    <definedName name="HewittTestYr_Mo10Yr">#REF!</definedName>
    <definedName name="HewittTestYr_Mo11">#REF!</definedName>
    <definedName name="HewittTestYr_Mo11Yr">#REF!</definedName>
    <definedName name="HewittTestYr_Mo12">#REF!</definedName>
    <definedName name="HewittTestYr_Mo12Yr">#REF!</definedName>
    <definedName name="HewittTestYr_Mo1Yr">#REF!</definedName>
    <definedName name="HewittTestYr_Mo2">#REF!</definedName>
    <definedName name="HewittTestYr_Mo2Yr">#REF!</definedName>
    <definedName name="HewittTestYr_Mo3">#REF!</definedName>
    <definedName name="HewittTestYr_Mo3Yr">#REF!</definedName>
    <definedName name="HewittTestYr_Mo4">#REF!</definedName>
    <definedName name="HewittTestYr_Mo4Yr">#REF!</definedName>
    <definedName name="HewittTestYr_Mo5">#REF!</definedName>
    <definedName name="HewittTestYr_Mo5Yr">#REF!</definedName>
    <definedName name="HewittTestYr_Mo6">#REF!</definedName>
    <definedName name="HewittTestYr_Mo6Yr">#REF!</definedName>
    <definedName name="HewittTestYr_Mo7">#REF!</definedName>
    <definedName name="HewittTestYr_Mo7Yr">#REF!</definedName>
    <definedName name="HewittTestYr_Mo8">#REF!</definedName>
    <definedName name="HewittTestYr_Mo8Yr">#REF!</definedName>
    <definedName name="HewittTestYr_Mo9">#REF!</definedName>
    <definedName name="HewittTestYr_Mo9Yr">#REF!</definedName>
    <definedName name="HewittTestYrEnded_InputTab">#REF!</definedName>
    <definedName name="HewittYr_5yrAvgTab">#REF!</definedName>
    <definedName name="HewittYr1_PensionTab">#REF!</definedName>
    <definedName name="HewittYr10_PensionTab">#REF!</definedName>
    <definedName name="HewittYr11_PensionTab">#REF!</definedName>
    <definedName name="HewittYr12_PensionTab">#REF!</definedName>
    <definedName name="HewittYr2_PensionTab">#REF!</definedName>
    <definedName name="HewittYr3_PensionTab">#REF!</definedName>
    <definedName name="HewittYr4_PensionTab">#REF!</definedName>
    <definedName name="HewittYr5_PensionTab">#REF!</definedName>
    <definedName name="HewittYr6_PensionTab">#REF!</definedName>
    <definedName name="HewittYr7_PensionTab">#REF!</definedName>
    <definedName name="HewittYr8_PensionTab">#REF!</definedName>
    <definedName name="HewittYr9_PensionTab">#REF!</definedName>
    <definedName name="hf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hfds" hidden="1">{"IS w Ratios",#N/A,FALSE,"Europe";"PF CF Europe",#N/A,FALSE,"Europe";"DCF Eur Matrix",#N/A,FALSE,"Europe"}</definedName>
    <definedName name="HFinGraph" hidden="1">{#N/A,#N/A,FALSE,"Pharm";#N/A,#N/A,FALSE,"WWCM"}</definedName>
    <definedName name="HFinGraph_1" hidden="1">{#N/A,#N/A,FALSE,"Pharm";#N/A,#N/A,FALSE,"WWCM"}</definedName>
    <definedName name="HFinGraph_2" hidden="1">{#N/A,#N/A,FALSE,"Pharm";#N/A,#N/A,FALSE,"WWCM"}</definedName>
    <definedName name="HFinGraph_3" hidden="1">{#N/A,#N/A,FALSE,"Pharm";#N/A,#N/A,FALSE,"WWCM"}</definedName>
    <definedName name="HFinGraph_4" hidden="1">{#N/A,#N/A,FALSE,"Pharm";#N/A,#N/A,FALSE,"WWCM"}</definedName>
    <definedName name="HFJ" hidden="1">{"a",#N/A,FALSE,"LBO - 100%, Sells FSM in 1999";"aa",#N/A,FALSE,"LBO - 100%, Sells FSM in 1999";"aaa",#N/A,FALSE,"LBO - 100%, Sells FSM in 1999";"aaaa",#N/A,FALSE,"LBO - 100%, Sells FSM in 1999";"aaaaa",#N/A,FALSE,"LBO - 100%, Sells FSM in 1999";"aaaaaa",#N/A,FALSE,"LBO - 100%, Sells FSM in 1999";"aaaaaaa",#N/A,FALSE,"LBO - 100%, Sells FSM in 1999"}</definedName>
    <definedName name="hg" hidden="1">{"detail",#N/A,FALSE,"mfg";"summary",#N/A,FALSE,"mfg"}</definedName>
    <definedName name="hgfd" hidden="1">{"BA detail",#N/A,FALSE,"Q3YTD "}</definedName>
    <definedName name="hgfhdfg" hidden="1">{"NA Top",#N/A,FALSE,"NA Model";"NA Bottom",#N/A,FALSE,"NA Model"}</definedName>
    <definedName name="hgjghjhhg" hidden="1">{#N/A,#N/A,FALSE,"Produkte Erw.";#N/A,#N/A,FALSE,"Produkte Plan";#N/A,#N/A,FALSE,"Leistungen Erw.";#N/A,#N/A,FALSE,"Leistungen Plan";#N/A,#N/A,FALSE,"KA Allg.Kosten (2)";#N/A,#N/A,FALSE,"KA All.Kosten"}</definedName>
    <definedName name="HH">#N/A</definedName>
    <definedName name="hh.k" hidden="1">{#N/A,#N/A,FALSE,"KA CH  (2)"}</definedName>
    <definedName name="HHH">#REF!</definedName>
    <definedName name="hhhh" hidden="1">{"SourcesUses",#N/A,TRUE,#N/A;"TransOverview",#N/A,TRUE,"CFMODEL"}</definedName>
    <definedName name="hhhhh" hidden="1">{#N/A,#N/A,FALSE,"Aging Summary";#N/A,#N/A,FALSE,"Ratio Analysis";#N/A,#N/A,FALSE,"Test 120 Day Accts";#N/A,#N/A,FALSE,"Tickmarks"}</definedName>
    <definedName name="hhhsdf" hidden="1">{"up stand alones",#N/A,FALSE,"Acquiror"}</definedName>
    <definedName name="hhj.ls" hidden="1">{#N/A,#N/A,FALSE,"Produkte Erw.";#N/A,#N/A,FALSE,"Produkte Plan";#N/A,#N/A,FALSE,"Leistungen Erw.";#N/A,#N/A,FALSE,"Leistungen Plan";#N/A,#N/A,FALSE,"KA Allg.Kosten (2)";#N/A,#N/A,FALSE,"KA All.Kosten"}</definedName>
    <definedName name="HHV">#REF!</definedName>
    <definedName name="hi" hidden="1">{"CSN M Detail",#N/A,FALSE,"Sch M Detail"}</definedName>
    <definedName name="Hibh" hidden="1">{#N/A,#N/A,FALSE,"Pharm";#N/A,#N/A,FALSE,"WWCM"}</definedName>
    <definedName name="Hibh_1" hidden="1">{#N/A,#N/A,FALSE,"Pharm";#N/A,#N/A,FALSE,"WWCM"}</definedName>
    <definedName name="Hibh_2" hidden="1">{#N/A,#N/A,FALSE,"Pharm";#N/A,#N/A,FALSE,"WWCM"}</definedName>
    <definedName name="Hibh_3" hidden="1">{#N/A,#N/A,FALSE,"Pharm";#N/A,#N/A,FALSE,"WWCM"}</definedName>
    <definedName name="Hibh_4" hidden="1">{#N/A,#N/A,FALSE,"Pharm";#N/A,#N/A,FALSE,"WWCM"}</definedName>
    <definedName name="Hidden">TRUE</definedName>
    <definedName name="hide_columns_B_to_E">#REF!</definedName>
    <definedName name="High" hidden="1">{#N/A,#N/A,FALSE,"Pharm";#N/A,#N/A,FALSE,"WWCM"}</definedName>
    <definedName name="High_1" hidden="1">{#N/A,#N/A,FALSE,"Pharm";#N/A,#N/A,FALSE,"WWCM"}</definedName>
    <definedName name="High_2" hidden="1">{#N/A,#N/A,FALSE,"Pharm";#N/A,#N/A,FALSE,"WWCM"}</definedName>
    <definedName name="High_3" hidden="1">{#N/A,#N/A,FALSE,"Pharm";#N/A,#N/A,FALSE,"WWCM"}</definedName>
    <definedName name="High_4" hidden="1">{#N/A,#N/A,FALSE,"Pharm";#N/A,#N/A,FALSE,"WWCM"}</definedName>
    <definedName name="High1">#REF!</definedName>
    <definedName name="High2">#REF!</definedName>
    <definedName name="High3">#REF!</definedName>
    <definedName name="High4">#REF!</definedName>
    <definedName name="High5">#REF!</definedName>
    <definedName name="High6">#REF!</definedName>
    <definedName name="High7">#REF!</definedName>
    <definedName name="High8">#REF!</definedName>
    <definedName name="High9">#REF!</definedName>
    <definedName name="HighDate">#REF!</definedName>
    <definedName name="Highlights_Print_Area">#REF!</definedName>
    <definedName name="HIMONT">#REF!</definedName>
    <definedName name="HIS_AVG_RT_BASE">#REF!</definedName>
    <definedName name="Historange">#REF!</definedName>
    <definedName name="History">#REF!</definedName>
    <definedName name="hj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hj.k" hidden="1">{#N/A,#N/A,FALSE,"Produkte Erw.";#N/A,#N/A,FALSE,"Produkte Plan";#N/A,#N/A,FALSE,"Leistungen Erw.";#N/A,#N/A,FALSE,"Leistungen Plan";#N/A,#N/A,FALSE,"KA Allg.Kosten (2)";#N/A,#N/A,FALSE,"KA All.Kosten"}</definedName>
    <definedName name="hjghhgyg" hidden="1">{"Polymers Details",#N/A,FALSE,"Current Yr";"Polymer Details",#N/A,FALSE,"Budget";"Polymer Details",#N/A,FALSE,"Prior Year"}</definedName>
    <definedName name="hjghjg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jghjhgj" hidden="1">{#N/A,#N/A,FALSE,"Produkte Erw.";#N/A,#N/A,FALSE,"Produkte Plan";#N/A,#N/A,FALSE,"Leistungen Erw.";#N/A,#N/A,FALSE,"Leistungen Plan";#N/A,#N/A,FALSE,"KA Allg.Kosten (2)";#N/A,#N/A,FALSE,"KA All.Kosten"}</definedName>
    <definedName name="hjh" hidden="1">{#N/A,#N/A,FALSE,"Produkte Erw.";#N/A,#N/A,FALSE,"Produkte Plan";#N/A,#N/A,FALSE,"Leistungen Erw.";#N/A,#N/A,FALSE,"Leistungen Plan";#N/A,#N/A,FALSE,"KA Allg.Kosten (2)";#N/A,#N/A,FALSE,"KA All.Kosten"}</definedName>
    <definedName name="hjhjffukfuk" hidden="1">{#N/A,#N/A,FALSE,"Pharm";#N/A,#N/A,FALSE,"WWCM"}</definedName>
    <definedName name="hjhjffukfuk_1" hidden="1">{#N/A,#N/A,FALSE,"Pharm";#N/A,#N/A,FALSE,"WWCM"}</definedName>
    <definedName name="hjhjffukfuk_2" hidden="1">{#N/A,#N/A,FALSE,"Pharm";#N/A,#N/A,FALSE,"WWCM"}</definedName>
    <definedName name="hjhjffukfuk_3" hidden="1">{#N/A,#N/A,FALSE,"Pharm";#N/A,#N/A,FALSE,"WWCM"}</definedName>
    <definedName name="hjhjffukfuk_4" hidden="1">{#N/A,#N/A,FALSE,"Pharm";#N/A,#N/A,FALSE,"WWCM"}</definedName>
    <definedName name="hjhjfkfukywrte" hidden="1">{#N/A,#N/A,FALSE,"Pharm";#N/A,#N/A,FALSE,"WWCM"}</definedName>
    <definedName name="hjhjfkfukywrte_1" hidden="1">{#N/A,#N/A,FALSE,"Pharm";#N/A,#N/A,FALSE,"WWCM"}</definedName>
    <definedName name="hjhjfkfukywrte_2" hidden="1">{#N/A,#N/A,FALSE,"Pharm";#N/A,#N/A,FALSE,"WWCM"}</definedName>
    <definedName name="hjhjfkfukywrte_3" hidden="1">{#N/A,#N/A,FALSE,"Pharm";#N/A,#N/A,FALSE,"WWCM"}</definedName>
    <definedName name="hjhjfkfukywrte_4" hidden="1">{#N/A,#N/A,FALSE,"Pharm";#N/A,#N/A,FALSE,"WWCM"}</definedName>
    <definedName name="hjhkjkl" hidden="1">{#N/A,#N/A,FALSE,"Pharm";#N/A,#N/A,FALSE,"WWCM"}</definedName>
    <definedName name="hjhkjkl_1" hidden="1">{#N/A,#N/A,FALSE,"Pharm";#N/A,#N/A,FALSE,"WWCM"}</definedName>
    <definedName name="hjhkjkl_2" hidden="1">{#N/A,#N/A,FALSE,"Pharm";#N/A,#N/A,FALSE,"WWCM"}</definedName>
    <definedName name="hjhkjkl_3" hidden="1">{#N/A,#N/A,FALSE,"Pharm";#N/A,#N/A,FALSE,"WWCM"}</definedName>
    <definedName name="hjhkjkl_4" hidden="1">{#N/A,#N/A,FALSE,"Pharm";#N/A,#N/A,FALSE,"WWCM"}</definedName>
    <definedName name="hjhohjk" hidden="1">{"FN_JE98",#N/A,FALSE,"98 W Options"}</definedName>
    <definedName name="hjjjkk" hidden="1">{#N/A,#N/A,FALSE,"REPORT"}</definedName>
    <definedName name="hjjjkk_1" hidden="1">{#N/A,#N/A,FALSE,"REPORT"}</definedName>
    <definedName name="hjjjkk_2" hidden="1">{#N/A,#N/A,FALSE,"REPORT"}</definedName>
    <definedName name="hjjjkk_3" hidden="1">{#N/A,#N/A,FALSE,"REPORT"}</definedName>
    <definedName name="hjjjkk_4" hidden="1">{#N/A,#N/A,FALSE,"REPORT"}</definedName>
    <definedName name="hjjkk" hidden="1">{#N/A,#N/A,FALSE,"Pharm";#N/A,#N/A,FALSE,"WWCM"}</definedName>
    <definedName name="hjjkk_1" hidden="1">{#N/A,#N/A,FALSE,"Pharm";#N/A,#N/A,FALSE,"WWCM"}</definedName>
    <definedName name="hjjkk_2" hidden="1">{#N/A,#N/A,FALSE,"Pharm";#N/A,#N/A,FALSE,"WWCM"}</definedName>
    <definedName name="hjjkk_3" hidden="1">{#N/A,#N/A,FALSE,"Pharm";#N/A,#N/A,FALSE,"WWCM"}</definedName>
    <definedName name="hjjkk_4" hidden="1">{#N/A,#N/A,FALSE,"Pharm";#N/A,#N/A,FALSE,"WWCM"}</definedName>
    <definedName name="hjk" hidden="1">{#N/A,#N/A,FALSE,"Umsatz 99";#N/A,#N/A,FALSE,"ER 99 "}</definedName>
    <definedName name="hjk.l" hidden="1">{#N/A,#N/A,FALSE,"Produkte Erw.";#N/A,#N/A,FALSE,"Produkte Plan";#N/A,#N/A,FALSE,"Leistungen Erw.";#N/A,#N/A,FALSE,"Leistungen Plan";#N/A,#N/A,FALSE,"KA Allg.Kosten (2)";#N/A,#N/A,FALSE,"KA All.Kosten"}</definedName>
    <definedName name="hjkhjk" hidden="1">{#N/A,#N/A,FALSE,"KA CH  (2)"}</definedName>
    <definedName name="hjkjhk" hidden="1">{#N/A,#N/A,FALSE,"Umsatz HM";#N/A,#N/A,FALSE,"ER HM";#N/A,#N/A,FALSE,"EA HM  (2)";#N/A,#N/A,FALSE,"EA HM ";#N/A,#N/A,FALSE,"EA HM  (4)";#N/A,#N/A,FALSE,"EA HM  (3)";#N/A,#N/A,FALSE,"KA HM  (2)";#N/A,#N/A,FALSE,"KA HM";#N/A,#N/A,FALSE,"KA HM  (3)";#N/A,#N/A,FALSE,"KA HM (4)"}</definedName>
    <definedName name="hjkk" hidden="1">{#N/A,#N/A,FALSE,"Pharm";#N/A,#N/A,FALSE,"WWCM"}</definedName>
    <definedName name="hjkk_1" hidden="1">{#N/A,#N/A,FALSE,"Pharm";#N/A,#N/A,FALSE,"WWCM"}</definedName>
    <definedName name="hjkk_2" hidden="1">{#N/A,#N/A,FALSE,"Pharm";#N/A,#N/A,FALSE,"WWCM"}</definedName>
    <definedName name="hjkk_3" hidden="1">{#N/A,#N/A,FALSE,"Pharm";#N/A,#N/A,FALSE,"WWCM"}</definedName>
    <definedName name="hjkk_4" hidden="1">{#N/A,#N/A,FALSE,"Pharm";#N/A,#N/A,FALSE,"WWCM"}</definedName>
    <definedName name="hjkl" hidden="1">{"EES_YTD_SNAP",#N/A,FALSE,"EES YTD";"EES_CQ_SNAP",#N/A,FALSE,"EES CQ";"EES_CM_SNAP",#N/A,FALSE,"EES CM";"COG_YTD_SNAP",#N/A,FALSE,"COG YTD";"COG_CQ_SNAP",#N/A,FALSE,"COG CQ";"COG_CM_SNAP",#N/A,FALSE,"COG CM";"ELIM_YTD_SNAP",#N/A,FALSE,"EES YTD";"ELIM_CQ_SNAP",#N/A,FALSE,"EES CQ";"ELIM_CM_SNAP",#N/A,FALSE,"EES CM";"PA_YTD_SNAP",#N/A,FALSE,"PA YTD";"PA_CQ_SNAP",#N/A,FALSE,"PA CQ";"PA_CM_SNAP",#N/A,FALSE,"PA CM";"REF_YTD_SNAP",#N/A,FALSE,"REF YTD";"REF_CQ_SNAP",#N/A,FALSE,"REF CQ";"REF_CM_SNAP",#N/A,FALSE,"REF CM"}</definedName>
    <definedName name="HK" hidden="1">{"Reader",#N/A,FALSE,"Summary";"Reader",#N/A,FALSE,"Buildup";"Reader",#N/A,FALSE,"Financials";"Reader",#N/A,FALSE,"Debt &amp; Other"}</definedName>
    <definedName name="hka" hidden="1">{"Reader",#N/A,FALSE,"Summary";"Reader",#N/A,FALSE,"Buildup";"Reader",#N/A,FALSE,"Financials";"Reader",#N/A,FALSE,"Debt &amp; Other"}</definedName>
    <definedName name="hkjkh" hidden="1">{#N/A,#N/A,FALSE,"Rohstoffnotierungen";#N/A,#N/A,FALSE,"Umsatz OPE";#N/A,#N/A,FALSE,"ER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hkjshdhd" hidden="1">{#N/A,#N/A,FALSE,"Assessment";#N/A,#N/A,FALSE,"Staffing";#N/A,#N/A,FALSE,"Hires";#N/A,#N/A,FALSE,"Assumptions"}</definedName>
    <definedName name="HKSH" hidden="1">{#N/A,#N/A,FALSE,"REPORT"}</definedName>
    <definedName name="HKSH_1" hidden="1">{#N/A,#N/A,FALSE,"REPORT"}</definedName>
    <definedName name="HKSH_2" hidden="1">{#N/A,#N/A,FALSE,"REPORT"}</definedName>
    <definedName name="HKSH_3" hidden="1">{#N/A,#N/A,FALSE,"REPORT"}</definedName>
    <definedName name="HKSH_4" hidden="1">{#N/A,#N/A,FALSE,"REPORT"}</definedName>
    <definedName name="HMG" hidden="1">{#N/A,#N/A,FALSE,"REPORT"}</definedName>
    <definedName name="HMG_1" hidden="1">{#N/A,#N/A,FALSE,"REPORT"}</definedName>
    <definedName name="HMG_2" hidden="1">{#N/A,#N/A,FALSE,"REPORT"}</definedName>
    <definedName name="HMG_3" hidden="1">{#N/A,#N/A,FALSE,"REPORT"}</definedName>
    <definedName name="HMG_4" hidden="1">{#N/A,#N/A,FALSE,"REPORT"}</definedName>
    <definedName name="hn._I006" hidden="1">#REF!</definedName>
    <definedName name="hn._I018" hidden="1">#REF!</definedName>
    <definedName name="hn._I024" hidden="1">#REF!</definedName>
    <definedName name="hn._I028" hidden="1">#REF!</definedName>
    <definedName name="hn._I029" hidden="1">#REF!</definedName>
    <definedName name="hn._I030" hidden="1">#REF!</definedName>
    <definedName name="hn._I031" hidden="1">#REF!</definedName>
    <definedName name="hn._I044" hidden="1">#REF!</definedName>
    <definedName name="hn._I051" hidden="1">#REF!</definedName>
    <definedName name="hn._I059" hidden="1">#REF!</definedName>
    <definedName name="hn._I062" hidden="1">#REF!</definedName>
    <definedName name="hn._I070" hidden="1">#REF!</definedName>
    <definedName name="hn._I071" hidden="1">#REF!</definedName>
    <definedName name="hn._I075" hidden="1">#REF!</definedName>
    <definedName name="hn._I077" hidden="1">#REF!</definedName>
    <definedName name="hn._I083" hidden="1">#REF!</definedName>
    <definedName name="hn._I085" hidden="1">#REF!</definedName>
    <definedName name="hn._P001" hidden="1">#REF!</definedName>
    <definedName name="hn._P002" hidden="1">#REF!</definedName>
    <definedName name="hn._P004" hidden="1">#REF!</definedName>
    <definedName name="hn._P014" hidden="1">#REF!</definedName>
    <definedName name="hn._P016" hidden="1">#REF!</definedName>
    <definedName name="hn._P017" hidden="1">#REF!</definedName>
    <definedName name="hn._P017g" hidden="1">#REF!</definedName>
    <definedName name="hn._P021" hidden="1">#REF!</definedName>
    <definedName name="hn._P024" hidden="1">#REF!</definedName>
    <definedName name="hn.Add015" hidden="1">#REF!</definedName>
    <definedName name="hn.ConvertZero1" hidden="1">#REF!,#REF!,#REF!,#REF!,#REF!,#REF!,#REF!,#REF!,#REF!,#REF!</definedName>
    <definedName name="hn.ConvertZero2" hidden="1">#REF!,#REF!,#REF!,#REF!,#REF!,#REF!,#REF!,#REF!</definedName>
    <definedName name="hn.ConvertZero3" hidden="1">#REF!,#REF!,#REF!,#REF!,#REF!</definedName>
    <definedName name="hn.ConvertZero4" hidden="1">#REF!,#REF!,#REF!,#REF!,#REF!,#REF!,#REF!,#REF!</definedName>
    <definedName name="hn.ConvertZeroUnhide1" hidden="1">#REF!,#REF!,#REF!</definedName>
    <definedName name="hn.Delete015" hidden="1">#REF!,#REF!,#REF!,#REF!</definedName>
    <definedName name="hn.domestic" hidden="1">#REF!</definedName>
    <definedName name="hn.DZ_MultByFXRates" hidden="1">#REF!,#REF!,#REF!,#REF!</definedName>
    <definedName name="hn.ExtDb" hidden="1">FALSE</definedName>
    <definedName name="hn.Global" hidden="1">#REF!</definedName>
    <definedName name="hn.LTM_MultByFXRates" hidden="1">#REF!,#REF!,#REF!,#REF!,#REF!,#REF!,#REF!</definedName>
    <definedName name="hn.ModelType" hidden="1">"DEAL"</definedName>
    <definedName name="hn.ModelVersion" hidden="1">1</definedName>
    <definedName name="hn.MultbyFXRates" hidden="1">#REF!,#REF!,#REF!,#REF!,#REF!,#REF!,#REF!</definedName>
    <definedName name="hn.MultByFXRates1" hidden="1">#REF!,#REF!,#REF!,#REF!,#REF!</definedName>
    <definedName name="hn.MultByFXRates2" hidden="1">#REF!,#REF!,#REF!,#REF!,#REF!</definedName>
    <definedName name="hn.MultByFXRates3" hidden="1">#REF!,#REF!,#REF!,#REF!,#REF!</definedName>
    <definedName name="hn.MultbyFxrates4" hidden="1">#REF!,#REF!,#REF!,#REF!,#REF!,#REF!,#REF!</definedName>
    <definedName name="hn.multbyfxrates5" hidden="1">#REF!,#REF!,#REF!,#REF!,#REF!</definedName>
    <definedName name="hn.multbyfxrates6" hidden="1">#REF!,#REF!,#REF!,#REF!,#REF!</definedName>
    <definedName name="hn.multbyfxrates7" hidden="1">#REF!,#REF!,#REF!,#REF!,#REF!</definedName>
    <definedName name="hn.MultByFXRatesBot1" hidden="1">#REF!,#REF!,#REF!,#REF!,#REF!,#REF!,#REF!,#REF!,#REF!,#REF!,#REF!,#REF!</definedName>
    <definedName name="hn.MultByFXRatesBot2" hidden="1">#REF!,#REF!,#REF!,#REF!,#REF!,#REF!,#REF!,#REF!,#REF!,#REF!,#REF!,#REF!</definedName>
    <definedName name="hn.MultByFXRatesBot3" hidden="1">#REF!,#REF!,#REF!,#REF!,#REF!,#REF!,#REF!,#REF!,#REF!,#REF!,#REF!,#REF!</definedName>
    <definedName name="hn.MultByFXRatesBot4" hidden="1">#REF!,#REF!,#REF!,#REF!,#REF!,#REF!,#REF!,#REF!,#REF!,#REF!,#REF!,#REF!,#REF!</definedName>
    <definedName name="hn.MultByFXRatesBot5" hidden="1">#REF!,#REF!,#REF!,#REF!,#REF!,#REF!,#REF!,#REF!,#REF!,#REF!,#REF!</definedName>
    <definedName name="hn.MultByFXRatesBot6" hidden="1">#REF!,#REF!,#REF!,#REF!,#REF!,#REF!,#REF!,#REF!,#REF!,#REF!,#REF!</definedName>
    <definedName name="hn.MultByFXRatesBot7" hidden="1">#REF!,#REF!,#REF!,#REF!,#REF!,#REF!,#REF!,#REF!,#REF!,#REF!,#REF!</definedName>
    <definedName name="hn.MultByFXRatesTop1" hidden="1">#REF!,#REF!,#REF!,#REF!,#REF!,#REF!,#REF!,#REF!,#REF!,#REF!,#REF!,#REF!</definedName>
    <definedName name="hn.MultByFXRatesTop2" hidden="1">#REF!,#REF!,#REF!,#REF!,#REF!,#REF!,#REF!,#REF!,#REF!,#REF!,#REF!,#REF!,#REF!,#REF!,#REF!</definedName>
    <definedName name="hn.MultByFXRatesTop3" hidden="1">#REF!,#REF!,#REF!,#REF!,#REF!,#REF!,#REF!,#REF!,#REF!,#REF!,#REF!,#REF!,#REF!,#REF!,#REF!</definedName>
    <definedName name="hn.MultByFXRatesTop4" hidden="1">#REF!,#REF!,#REF!,#REF!,#REF!,#REF!,#REF!,#REF!,#REF!,#REF!,#REF!,#REF!,#REF!,#REF!,#REF!</definedName>
    <definedName name="hn.MultByFXRatesTop5" hidden="1">#REF!,#REF!,#REF!,#REF!,#REF!,#REF!,#REF!,#REF!,#REF!,#REF!,#REF!,#REF!</definedName>
    <definedName name="hn.MultByFXRatesTop6" hidden="1">#REF!,#REF!,#REF!,#REF!,#REF!,#REF!,#REF!,#REF!,#REF!,#REF!,#REF!,#REF!,#REF!,#REF!,#REF!</definedName>
    <definedName name="hn.MultByFXRatesTop7" hidden="1">#REF!,#REF!,#REF!,#REF!,#REF!,#REF!,#REF!,#REF!,#REF!,#REF!,#REF!,#REF!,#REF!,#REF!,#REF!</definedName>
    <definedName name="hn.NoUpload" hidden="1">0</definedName>
    <definedName name="hn.PrivateLTMYear" hidden="1">#REF!</definedName>
    <definedName name="hn.RolledForward" hidden="1">FALSE</definedName>
    <definedName name="hn.YearLabel" hidden="1">#REF!</definedName>
    <definedName name="hod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holding1">#REF!</definedName>
    <definedName name="holding2">#REF!</definedName>
    <definedName name="holding3">#REF!</definedName>
    <definedName name="HOME">'[68]Tax Valid'!#REF!</definedName>
    <definedName name="HONTSR">'[54]A.2 PTP'!$P$333</definedName>
    <definedName name="houeling" hidden="1">{#N/A,#N/A,FALSE,"Aging Summary";#N/A,#N/A,FALSE,"Ratio Analysis";#N/A,#N/A,FALSE,"Test 120 Day Accts";#N/A,#N/A,FALSE,"Tickmarks"}</definedName>
    <definedName name="Hour">#REF!</definedName>
    <definedName name="hour01">#REF!</definedName>
    <definedName name="hourending">#REF!</definedName>
    <definedName name="Hours">[56]CALCULATIONS!$C$11</definedName>
    <definedName name="Hours_Excess_Non_Firm_at_AE_Min">#REF!:#REF!</definedName>
    <definedName name="HoursPerDay">7.5</definedName>
    <definedName name="houy" hidden="1">{#N/A,#N/A,FALSE,"AD_Purchase";#N/A,#N/A,FALSE,"Credit";#N/A,#N/A,FALSE,"PF Acquisition";#N/A,#N/A,FALSE,"PF Offering"}</definedName>
    <definedName name="hp" hidden="1">{"Reader",#N/A,FALSE,"Summary";"Reader",#N/A,FALSE,"Buildup";"Reader",#N/A,FALSE,"Financials";"Reader",#N/A,FALSE,"Debt &amp; Other"}</definedName>
    <definedName name="HPNTSR">'[54]A.2 PTP'!$P$332</definedName>
    <definedName name="HPPAGE">#REF!</definedName>
    <definedName name="HPTABLE">#REF!</definedName>
    <definedName name="HQ" hidden="1">{#N/A,#N/A,FALSE,"6405";#N/A,#N/A,FALSE,"6406";#N/A,#N/A,FALSE,"6409";#N/A,#N/A,FALSE,"6425";#N/A,#N/A,FALSE,"6426";#N/A,#N/A,FALSE,"6427";#N/A,#N/A,FALSE,"6440";#N/A,#N/A,FALSE,"6441";#N/A,#N/A,FALSE,"6442";#N/A,#N/A,FALSE,"6443"}</definedName>
    <definedName name="HR">#REF!</definedName>
    <definedName name="HRbentype">#REF!</definedName>
    <definedName name="HRI_9600">#REF!</definedName>
    <definedName name="HrlyAvailChargeCol">33</definedName>
    <definedName name="HrlyCapItemChargeCol">34</definedName>
    <definedName name="HrlyPenaltyRateCol">35</definedName>
    <definedName name="HrlySurchargePenaltyCol">36</definedName>
    <definedName name="HRrecovery">#REF!</definedName>
    <definedName name="hsfg" hidden="1">{"JG FE Top",#N/A,FALSE,"JG FE $";"JG FE Bottom",#N/A,FALSE,"JG FE $"}</definedName>
    <definedName name="hshs" hidden="1">{#N/A,#N/A,FALSE,"A&amp;E";#N/A,#N/A,FALSE,"HighTop";#N/A,#N/A,FALSE,"JG";#N/A,#N/A,FALSE,"RI";#N/A,#N/A,FALSE,"woHT";#N/A,#N/A,FALSE,"woHT&amp;JG"}</definedName>
    <definedName name="ht" hidden="1">{"'Server Configuration'!$A$1:$DB$281"}</definedName>
    <definedName name="ht_1" hidden="1">{"'Server Configuration'!$A$1:$DB$281"}</definedName>
    <definedName name="hthth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HTML_CodePage" hidden="1">1252</definedName>
    <definedName name="HTML_Control" hidden="1">{"'Server Configuration'!$A$1:$DB$281"}</definedName>
    <definedName name="HTML_Control_1" hidden="1">{"'Server Configuration'!$A$1:$DB$281"}</definedName>
    <definedName name="HTML_Control_1_1" hidden="1">{"'4.0 Financial'!$A$1:$M$79"}</definedName>
    <definedName name="HTML_Control_2" hidden="1">{"'Server Configuration'!$A$1:$DB$281"}</definedName>
    <definedName name="HTML_Control_3" hidden="1">{"'A'!$CL$1:$DB$170"}</definedName>
    <definedName name="HTML_Control_4" hidden="1">{"'A'!$CL$1:$DB$170"}</definedName>
    <definedName name="HTML_Control_a" hidden="1">{"'IG3Q99'!$A$306:$I$356"}</definedName>
    <definedName name="HTML_control1" hidden="1">{"'Commentary'!$D$24:$H$33"}</definedName>
    <definedName name="HTML_Control3">{"'Leverage'!$B$2:$M$418"}</definedName>
    <definedName name="HTML_Description" hidden="1">""</definedName>
    <definedName name="HTML_Email" hidden="1">""</definedName>
    <definedName name="HTML_Header" hidden="1">"Server Configuration"</definedName>
    <definedName name="HTML_LastUpdate" hidden="1">"2/9/01"</definedName>
    <definedName name="HTML_LineAfter" hidden="1">FALSE</definedName>
    <definedName name="HTML_LineBefore" hidden="1">FALSE</definedName>
    <definedName name="HTML_Name" hidden="1">"Corporate Network Services"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"C:\WINNT\Profiles\E003999\Desktop\MyHTML.htm"</definedName>
    <definedName name="HTML_PathFileMac" hidden="1">"Macintosh HD:Web Site “~adamodar”:pc:datasets:MyHTML.html"</definedName>
    <definedName name="HTML_PathTemplate" hidden="1">"C:\My Documents\SMA\AAI\Business Updates\Auto Europe\HTMLTemp.htm"</definedName>
    <definedName name="HTML_Title" hidden="1">"Asset Tracking 2_9_01"</definedName>
    <definedName name="HTML1_1" hidden="1">"'[MONET71.xls]Market Hubs by Condition'!$A$1:$F$44"</definedName>
    <definedName name="HTML1_10" hidden="1">"Dave_LeVee"</definedName>
    <definedName name="HTML1_11" hidden="1">1</definedName>
    <definedName name="HTML1_12" hidden="1">"G:\MONET\WEB\FORECAST\hub71.htm"</definedName>
    <definedName name="HTML1_2" hidden="1">1</definedName>
    <definedName name="HTML1_3" hidden="1">"MONET71"</definedName>
    <definedName name="HTML1_4" hidden="1">"Market Hubs by Condition"</definedName>
    <definedName name="HTML1_5" hidden="1">""</definedName>
    <definedName name="HTML1_6" hidden="1">1</definedName>
    <definedName name="HTML1_7" hidden="1">1</definedName>
    <definedName name="HTML1_8" hidden="1">"4/10/96"</definedName>
    <definedName name="HTML1_9" hidden="1">"Resource Forecasting Department"</definedName>
    <definedName name="HTML2_1" hidden="1">"[MONET71.xls]FlatMarginalCost!$A$1:$E$132"</definedName>
    <definedName name="HTML2_10" hidden="1">"Dave_LeVee"</definedName>
    <definedName name="HTML2_11" hidden="1">1</definedName>
    <definedName name="HTML2_12" hidden="1">"G:\MONET\WEB\FORECAST\mc71.htm"</definedName>
    <definedName name="HTML2_2" hidden="1">1</definedName>
    <definedName name="HTML2_3" hidden="1">"MONET71"</definedName>
    <definedName name="HTML2_4" hidden="1">"FlatMarginalCost"</definedName>
    <definedName name="HTML2_5" hidden="1">""</definedName>
    <definedName name="HTML2_6" hidden="1">1</definedName>
    <definedName name="HTML2_7" hidden="1">1</definedName>
    <definedName name="HTML2_8" hidden="1">"4/10/96"</definedName>
    <definedName name="HTML2_9" hidden="1">"Resource Forecasting Department"</definedName>
    <definedName name="HTML3_1" hidden="1">"'[MONET84.XLS]Market Hubs by Condition'!$A$1:$F$36"</definedName>
    <definedName name="HTML3_10" hidden="1">"dave_levee@pgn.com"</definedName>
    <definedName name="HTML3_11" hidden="1">1</definedName>
    <definedName name="HTML3_12" hidden="1">"G:\MONET\WEB\FORECAST\Hub84.htm"</definedName>
    <definedName name="HTML3_2" hidden="1">1</definedName>
    <definedName name="HTML3_3" hidden="1">"MONET84"</definedName>
    <definedName name="HTML3_4" hidden="1">"Market Hubs by Condition"</definedName>
    <definedName name="HTML3_5" hidden="1">""</definedName>
    <definedName name="HTML3_6" hidden="1">1</definedName>
    <definedName name="HTML3_7" hidden="1">1</definedName>
    <definedName name="HTML3_8" hidden="1">"4/15/96"</definedName>
    <definedName name="HTML3_9" hidden="1">"Resource Forecasting Department"</definedName>
    <definedName name="HTML4_1" hidden="1">"[MONET84.XLS]ConditionMarginalCost!$A$1:$E$286"</definedName>
    <definedName name="HTML4_10" hidden="1">"dave_levee@pgn.com"</definedName>
    <definedName name="HTML4_11" hidden="1">1</definedName>
    <definedName name="HTML4_12" hidden="1">"G:\MONET\WEB\FORECAST\mc84.htm"</definedName>
    <definedName name="HTML4_2" hidden="1">1</definedName>
    <definedName name="HTML4_3" hidden="1">"MONET84"</definedName>
    <definedName name="HTML4_4" hidden="1">"ConditionMarginalCost"</definedName>
    <definedName name="HTML4_5" hidden="1">""</definedName>
    <definedName name="HTML4_6" hidden="1">1</definedName>
    <definedName name="HTML4_7" hidden="1">1</definedName>
    <definedName name="HTML4_8" hidden="1">"4/15/96"</definedName>
    <definedName name="HTML4_9" hidden="1">"Resource Forecasting Department"</definedName>
    <definedName name="HTML5_1" hidden="1">"[MONET84.XLS]ConditionMarginalCost!$A$1:$E$177"</definedName>
    <definedName name="HTML5_10" hidden="1">"dave_levee@pgn.com"</definedName>
    <definedName name="HTML5_11" hidden="1">1</definedName>
    <definedName name="HTML5_12" hidden="1">"G:\MONET\WEB\FORECAST\mc84.htm"</definedName>
    <definedName name="HTML5_2" hidden="1">1</definedName>
    <definedName name="HTML5_3" hidden="1">"MONET84"</definedName>
    <definedName name="HTML5_4" hidden="1">"ConditionMarginalCost"</definedName>
    <definedName name="HTML5_5" hidden="1">""</definedName>
    <definedName name="HTML5_6" hidden="1">1</definedName>
    <definedName name="HTML5_7" hidden="1">1</definedName>
    <definedName name="HTML5_8" hidden="1">"4/15/96"</definedName>
    <definedName name="HTML5_9" hidden="1">"Resource Forecasting Department"</definedName>
    <definedName name="HTMLCount" hidden="1">5</definedName>
    <definedName name="htyuityuiotio" hidden="1">{#N/A,#N/A,FALSE,"REPORT"}</definedName>
    <definedName name="htyuityuiotio_1" hidden="1">{#N/A,#N/A,FALSE,"REPORT"}</definedName>
    <definedName name="htyuityuiotio_2" hidden="1">{#N/A,#N/A,FALSE,"REPORT"}</definedName>
    <definedName name="htyuityuiotio_3" hidden="1">{#N/A,#N/A,FALSE,"REPORT"}</definedName>
    <definedName name="htyuityuiotio_4" hidden="1">{#N/A,#N/A,FALSE,"REPORT"}</definedName>
    <definedName name="hu" hidden="1">{"comps",#N/A,FALSE,"TXTCOMPS";"segment_EPS",#N/A,FALSE,"TXTCOMPS";"valuation",#N/A,FALSE,"TXTCOMPS"}</definedName>
    <definedName name="HUBBARD">#REF!</definedName>
    <definedName name="huji" hidden="1">{"comps",#N/A,FALSE,"TXTCOMPS"}</definedName>
    <definedName name="hw" hidden="1">{"sales growth",#N/A,FALSE,"summary";"oper income",#N/A,FALSE,"summary";"oros rank",#N/A,FALSE,"summary";"net assets",#N/A,FALSE,"summary";"asset turnover",#N/A,FALSE,"summary";"orona",#N/A,FALSE,"summary"}</definedName>
    <definedName name="hy" hidden="1">{"EES_YTD_CHECK",#N/A,FALSE,"EES YTD";"EES_CQ_CHECK",#N/A,FALSE,"EES CQ";"EES_CM_CHECK",#N/A,FALSE,"EES CM";"COG_YTD_CHECK",#N/A,FALSE,"COG YTD";"COG_CQ_CHECK",#N/A,FALSE,"COG CQ";"COG_CM_CHECK",#N/A,FALSE,"COG CM";"PA_YTD_CHECK",#N/A,FALSE,"PA YTD";"PA_CQ_CHECK",#N/A,FALSE,"PA CQ";"PA_CM_CHECK",#N/A,FALSE,"PA CM";"REF_YTD_CHECK",#N/A,FALSE,"REF YTD";"REF_CQ_CHECK",#N/A,FALSE,"REF CQ";"REF_CM_CHECK",#N/A,FALSE,"REF CM"}</definedName>
    <definedName name="hypdesc">#REF!</definedName>
    <definedName name="Hypertention" hidden="1">{#N/A,#N/A,FALSE,"Pharm";#N/A,#N/A,FALSE,"WWCM"}</definedName>
    <definedName name="Hypertention_1" hidden="1">{#N/A,#N/A,FALSE,"Pharm";#N/A,#N/A,FALSE,"WWCM"}</definedName>
    <definedName name="Hypertention_2" hidden="1">{#N/A,#N/A,FALSE,"Pharm";#N/A,#N/A,FALSE,"WWCM"}</definedName>
    <definedName name="Hypertention_3" hidden="1">{#N/A,#N/A,FALSE,"Pharm";#N/A,#N/A,FALSE,"WWCM"}</definedName>
    <definedName name="Hypertention_4" hidden="1">{#N/A,#N/A,FALSE,"Pharm";#N/A,#N/A,FALSE,"WWCM"}</definedName>
    <definedName name="HYPHEN">#REF!</definedName>
    <definedName name="hypo" hidden="1">{#N/A,#N/A,FALSE,"Pharm";#N/A,#N/A,FALSE,"WWCM"}</definedName>
    <definedName name="hypo_1" hidden="1">{#N/A,#N/A,FALSE,"Pharm";#N/A,#N/A,FALSE,"WWCM"}</definedName>
    <definedName name="hypo_2" hidden="1">{#N/A,#N/A,FALSE,"Pharm";#N/A,#N/A,FALSE,"WWCM"}</definedName>
    <definedName name="hypo_3" hidden="1">{#N/A,#N/A,FALSE,"Pharm";#N/A,#N/A,FALSE,"WWCM"}</definedName>
    <definedName name="hypo_4" hidden="1">{#N/A,#N/A,FALSE,"Pharm";#N/A,#N/A,FALSE,"WWCM"}</definedName>
    <definedName name="I" hidden="1">{#N/A,#N/A,FALSE,"PRJCTED QTRLY $'s"}</definedName>
    <definedName name="i_at">#REF!</definedName>
    <definedName name="i6uy" hidden="1">{"capacity",#N/A,FALSE,"Hefei";"Volume",#N/A,FALSE,"Hefei"}</definedName>
    <definedName name="i8uy" hidden="1">{"PA1",#N/A,TRUE,"BORDMW";"pa2",#N/A,TRUE,"BORDMW";"PA3",#N/A,TRUE,"BORDMW";"PA4",#N/A,TRUE,"BORDMW"}</definedName>
    <definedName name="Ibaselineunits">'[73]L Graph (Data)'!$A$71:$DS$84</definedName>
    <definedName name="IBM">{"'Server Configuration'!$A$1:$DB$281"}</definedName>
    <definedName name="IBM_Contract">#REF!</definedName>
    <definedName name="IBM_Outsource">#REF!</definedName>
    <definedName name="IBM_Outsource_Contract">#REF!</definedName>
    <definedName name="ibnjks" hidden="1">{"detail",#N/A,FALSE,"mfg";"summary",#N/A,FALSE,"mfg"}</definedName>
    <definedName name="IC">{"'Server Configuration'!$A$1:$DB$281"}</definedName>
    <definedName name="IC.Queries">#REF!,#REF!,#REF!,#REF!,#REF!</definedName>
    <definedName name="ICHARGE">#REF!</definedName>
    <definedName name="ICT">'[118]CPA BS-G 12-2016'!#REF!</definedName>
    <definedName name="ID_sorted">#REF!</definedName>
    <definedName name="id_type">#REF!</definedName>
    <definedName name="IDN">'[118]CPA BS-G 12-2016'!#REF!</definedName>
    <definedName name="IFN">'[119]INPUT_FERC IS 12-2020'!#REF!</definedName>
    <definedName name="igjit" hidden="1">{"Volume",#N/A,FALSE,"Guangzhou";"capacity",#N/A,FALSE,"Guangzhou"}</definedName>
    <definedName name="II">#N/A</definedName>
    <definedName name="ii.oo" hidden="1">{#N/A,#N/A,FALSE,"Umsatz EO BP";#N/A,#N/A,FALSE,"Umsatz EO OP";#N/A,#N/A,FALSE,"ER EO BP";#N/A,#N/A,FALSE,"ER EO OP";#N/A,#N/A,FALSE,"EA EO (2)";#N/A,#N/A,FALSE,"EA EO";#N/A,#N/A,FALSE,"EA EO (3)";#N/A,#N/A,FALSE,"EA EO (4)";#N/A,#N/A,FALSE,"KA EO  (2)";#N/A,#N/A,FALSE,"KA EO";#N/A,#N/A,FALSE,"KA EO  (3)";#N/A,#N/A,FALSE,"KA EO (4)"}</definedName>
    <definedName name="iii">SUM([120]complete_w_info_draft!$D$39:$D$70)</definedName>
    <definedName name="iiiii" hidden="1">{#N/A,#N/A,FALSE,"Calc";#N/A,#N/A,FALSE,"Sensitivity";#N/A,#N/A,FALSE,"LT Earn.Dil.";#N/A,#N/A,FALSE,"Dil. AVP"}</definedName>
    <definedName name="iiiiii" hidden="1">{#N/A,#N/A,FALSE,"PERSONAL";#N/A,#N/A,FALSE,"explotación";#N/A,#N/A,FALSE,"generales"}</definedName>
    <definedName name="IIQQ" hidden="1">40270.7047569444</definedName>
    <definedName name="iiwr" hidden="1">{"Volume",#N/A,FALSE,"Nanjing";"capacity",#N/A,FALSE,"Nanjing"}</definedName>
    <definedName name="ijoi" hidden="1">{#N/A,#N/A,FALSE,"Produkte Erw.";#N/A,#N/A,FALSE,"Produkte Plan";#N/A,#N/A,FALSE,"Leistungen Erw.";#N/A,#N/A,FALSE,"Leistungen Plan";#N/A,#N/A,FALSE,"KA Allg.Kosten (2)";#N/A,#N/A,FALSE,"KA All.Kosten"}</definedName>
    <definedName name="ik" hidden="1">{"detail",#N/A,FALSE,"mfg";"summary",#N/A,FALSE,"mfg"}</definedName>
    <definedName name="IMAX1">#REF!</definedName>
    <definedName name="IMAX2">#REF!</definedName>
    <definedName name="IMAX3">#REF!</definedName>
    <definedName name="IMBALANCE">#REF!</definedName>
    <definedName name="IMFILE">#REF!</definedName>
    <definedName name="IMPORT">[114]A!#REF!</definedName>
    <definedName name="Import__Energy_by_Unit_DataTable">#REF!</definedName>
    <definedName name="Import_Energy_DataTable">#REF!</definedName>
    <definedName name="IMPORTDFF1">#REF!</definedName>
    <definedName name="impr2" hidden="1">{#N/A,#N/A,FALSE,"Bases";#N/A,#N/A,FALSE,"Estado de Resultados";#N/A,#N/A,FALSE,"Inversión en Activo Fijo";#N/A,#N/A,FALSE,"Flujo de Efectivo";#N/A,#N/A,FALSE,"Capital de Trabajo"}</definedName>
    <definedName name="impr3" hidden="1">{#N/A,#N/A,FALSE,"Bases";#N/A,#N/A,FALSE,"Estado de Resultados";#N/A,#N/A,FALSE,"Inversión en Activo Fijo";#N/A,#N/A,FALSE,"Flujo de Efectivo";#N/A,#N/A,FALSE,"Capital de Trabajo"}</definedName>
    <definedName name="IN_BROCKTON">#REF!</definedName>
    <definedName name="IN_GRANITE">#REF!</definedName>
    <definedName name="IN_LAWRENCE">#REF!</definedName>
    <definedName name="IN_MAINE">#REF!</definedName>
    <definedName name="IN_NEW_HAMP">#REF!</definedName>
    <definedName name="IN_SPRINGFIELD">#REF!</definedName>
    <definedName name="IN_SUM_BSG">#REF!</definedName>
    <definedName name="INACTIVE">#REF!</definedName>
    <definedName name="Inc" hidden="1">#REF!</definedName>
    <definedName name="incassum">#REF!</definedName>
    <definedName name="IncBeforeIncTaxes">#REF!</definedName>
    <definedName name="IncentivePlanTitle_CIPHistoryTab">#REF!</definedName>
    <definedName name="IncentiveTarget_ActualDetailTab">#REF!</definedName>
    <definedName name="IncentiveTargetFinal_Input">#REF!</definedName>
    <definedName name="IncLoss_from_Disc_ops_and_OTH_Subs_Layers">#REF!</definedName>
    <definedName name="Include_First_Co">#REF!</definedName>
    <definedName name="INCOME">#REF!</definedName>
    <definedName name="Income_Stat_Print">#REF!,#REF!</definedName>
    <definedName name="Income_Statement">#REF!</definedName>
    <definedName name="INCOME_TAXES">#REF!</definedName>
    <definedName name="IncomeStatement">#REF!</definedName>
    <definedName name="IncomeStatement6Years" hidden="1">{"IncStatement 6 years",#N/A,FALSE,"FinStateUS"}</definedName>
    <definedName name="IncPlanHistory_CIPHistoryTab">#REF!</definedName>
    <definedName name="increment1_hr1">#REF!</definedName>
    <definedName name="increment2_hr1">#REF!</definedName>
    <definedName name="increment3_hr1">#REF!</definedName>
    <definedName name="increment4_hr1">#REF!</definedName>
    <definedName name="increment5_hr1">#REF!</definedName>
    <definedName name="INCTAX">'[43]Rev Def Sum'!#REF!</definedName>
    <definedName name="INCTAX2">'[43]Rev Def Sum'!#REF!</definedName>
    <definedName name="INCUR">#REF!</definedName>
    <definedName name="IND.MAX">#N/A</definedName>
    <definedName name="IND.MAX1">#N/A</definedName>
    <definedName name="INDADD">#REF!</definedName>
    <definedName name="InDate">#REF!</definedName>
    <definedName name="INDEX">#REF!</definedName>
    <definedName name="Index1">#REF!</definedName>
    <definedName name="Index2" hidden="1">{#N/A,#N/A,FALSE,"R&amp;D Quick Calc";#N/A,#N/A,FALSE,"DOE Fee Schedule"}</definedName>
    <definedName name="Index3" hidden="1">{#N/A,#N/A,FALSE,"R&amp;D Quick Calc";#N/A,#N/A,FALSE,"DOE Fee Schedule"}</definedName>
    <definedName name="Index4" hidden="1">{#N/A,#N/A,FALSE,"R&amp;D Quick Calc";#N/A,#N/A,FALSE,"DOE Fee Schedule"}</definedName>
    <definedName name="IndexNames" hidden="1">Indexn1,IndexN2</definedName>
    <definedName name="indexx" hidden="1">Indexx1,Indexx2</definedName>
    <definedName name="INDIRECT">[58]Assumptions!$G$9</definedName>
    <definedName name="IndirectHide">#REF!</definedName>
    <definedName name="IndustrialIssues_InputTab">#REF!</definedName>
    <definedName name="IndustrialRates">#REF!</definedName>
    <definedName name="Industry">#REF!</definedName>
    <definedName name="inflation">#REF!</definedName>
    <definedName name="Inflation_Fuel">#REF!</definedName>
    <definedName name="Inflation_OM">#REF!</definedName>
    <definedName name="Inflation_Other">#REF!</definedName>
    <definedName name="Inflation_PP">#REF!</definedName>
    <definedName name="Inflation_rate">#REF!</definedName>
    <definedName name="Inflation_Revenue">#REF!</definedName>
    <definedName name="Inflaton">#REF!</definedName>
    <definedName name="inflList" hidden="1">"00000000000000000000000000000000000000000000000000000000000000000000000000000000000000000000000000000000000000000000000000000000000000000000000000000000000000000000000000000000000000000000000000000000"</definedName>
    <definedName name="Info">#REF!</definedName>
    <definedName name="ingjks" hidden="1">{"detail",#N/A,FALSE,"mfg";"summary",#N/A,FALSE,"mfg"}</definedName>
    <definedName name="iniske" hidden="1">{"detail",#N/A,FALSE,"mfg";"summary",#N/A,FALSE,"mfg"}</definedName>
    <definedName name="INITIALS">#REF!</definedName>
    <definedName name="inksl" hidden="1">{"detail",#N/A,FALSE,"mfg";"summary",#N/A,FALSE,"mfg"}</definedName>
    <definedName name="InMth">#REF!</definedName>
    <definedName name="INPUT">#REF!</definedName>
    <definedName name="INPUT_AREA">#REF!</definedName>
    <definedName name="Input_ARPCost_ARPFile">#REF!</definedName>
    <definedName name="Input_ARPMaintEx_ARPFile">#REF!</definedName>
    <definedName name="Input_ARPOpEX_ARPFile">#REF!</definedName>
    <definedName name="Input_ARPRev_ARPFile">#REF!</definedName>
    <definedName name="Input_ARPStorRev_ARPFile">#REF!</definedName>
    <definedName name="input_cap1">#REF!,#REF!,#REF!,#REF!,#REF!,#REF!,#REF!</definedName>
    <definedName name="input_cap2">#REF!,#REF!,#REF!,#REF!,#REF!,#REF!,#REF!</definedName>
    <definedName name="input_cap3">#REF!,#REF!,#REF!,#REF!,#REF!,#REF!,#REF!,#REF!</definedName>
    <definedName name="input_cap4">#REF!,#REF!,#REF!,#REF!,#REF!,#REF!,#REF!,#REF!,#REF!,#REF!,#REF!</definedName>
    <definedName name="input_cap5">#REF!,#REF!,#REF!,#REF!,#REF!,#REF!</definedName>
    <definedName name="INPUT_CAPTION">#REF!</definedName>
    <definedName name="Input_Classification">#REF!</definedName>
    <definedName name="Input_Curr_MO">#REF!</definedName>
    <definedName name="Input_Curr_Mo_ARPFile">#REF!</definedName>
    <definedName name="Input_CustDeal_Cost">#REF!</definedName>
    <definedName name="Input_CustDeal_Rev">#REF!</definedName>
    <definedName name="INPUT_DATA">#REF!</definedName>
    <definedName name="input_expenses1">#REF!,#REF!,#REF!,#REF!,#REF!,#REF!,#REF!,#REF!,#REF!</definedName>
    <definedName name="input_expenses2">#REF!,#REF!,#REF!</definedName>
    <definedName name="input_expenses3">#REF!,#REF!,#REF!,#REF!,#REF!,#REF!,#REF!</definedName>
    <definedName name="input_expenses4">#REF!,#REF!,#REF!,#REF!,#REF!,#REF!</definedName>
    <definedName name="INPUT_NAME">#REF!</definedName>
    <definedName name="Input_Range">'[121]Nonlevelized-IOU'!$K$7,'[121]Nonlevelized-IOU'!$D$10,'[121]Nonlevelized-IOU'!$I$26,'[121]Nonlevelized-IOU'!$D$89:$D$92,'[121]Nonlevelized-IOU'!$D$97:$D$100,'[121]Nonlevelized-IOU'!$D$113:$D$116,'[121]Nonlevelized-IOU'!$D$124:$D$125,'[121]Nonlevelized-IOU'!$D$162,'[121]Nonlevelized-IOU'!$D$164:$D$165,'[121]Nonlevelized-IOU'!$D$167,'[121]Nonlevelized-IOU'!$D$174:$D$175,'[121]Nonlevelized-IOU'!$D$181,'[121]Nonlevelized-IOU'!$D$184,'[121]Nonlevelized-IOU'!$I$233:$I$234,'[121]Nonlevelized-IOU'!$D$250:$D$253,'[121]Nonlevelized-IOU'!$D$257:$D$259,'[121]Nonlevelized-IOU'!$I$263,'[121]Nonlevelized-IOU'!$I$265,'[121]Nonlevelized-IOU'!$I$268,'[121]Nonlevelized-IOU'!$D$274:$D$275,'[121]Nonlevelized-IOU'!$I$289,'[121]Nonlevelized-IOU'!$D$325:$D$327</definedName>
    <definedName name="input_retail">#REF!,#REF!,#REF!,#REF!,#REF!,#REF!,#REF!,#REF!,#REF!,#REF!,#REF!</definedName>
    <definedName name="InputAccount">#REF!</definedName>
    <definedName name="InputAnn">#REF!,#REF!,#REF!,#REF!,#REF!,#REF!,#REF!,#REF!,#REF!,#REF!</definedName>
    <definedName name="Inputbase">'[59]A (Input) Inv MO Service Charge'!#REF!</definedName>
    <definedName name="InputItemsTable">#REF!</definedName>
    <definedName name="INPUTMAP">#REF!</definedName>
    <definedName name="InputMonth">#REF!</definedName>
    <definedName name="INPUTPRINT">#REF!</definedName>
    <definedName name="InputQtr">#REF!,#REF!,#REF!,#REF!,#REF!,#REF!,#REF!</definedName>
    <definedName name="INPUTS">#REF!</definedName>
    <definedName name="Inputs_EndYrBal">[63]Inputs!$E$16:$E$73</definedName>
    <definedName name="Inputs_EndYrBal_prior">[63]Inputs!$D$16:$D$73</definedName>
    <definedName name="Inputs_FF1_Map">[63]Inputs!$F$16:$F$73</definedName>
    <definedName name="inputs1">#REF!</definedName>
    <definedName name="InputSec_01">#REF!</definedName>
    <definedName name="InputSec_02A">#REF!</definedName>
    <definedName name="InputSec_02B">#REF!</definedName>
    <definedName name="InputSec_02C">#REF!</definedName>
    <definedName name="Ins_Rate">#REF!</definedName>
    <definedName name="INS_remove">#REF!</definedName>
    <definedName name="InService">#REF!</definedName>
    <definedName name="InServiceDate">#REF!</definedName>
    <definedName name="INSTALL">#REF!</definedName>
    <definedName name="InstallPymtIRR">#REF!</definedName>
    <definedName name="Instruct" hidden="1">{#N/A,#N/A,FALSE,"Instruction";#N/A,#N/A,FALSE,"Salary";#N/A,#N/A,FALSE,"Budget";#N/A,#N/A,FALSE,"Capital"}</definedName>
    <definedName name="INSTRUCT_MENU">#REF!</definedName>
    <definedName name="INSTRUCTIONS">#REF!</definedName>
    <definedName name="INSTRUCTIONS_FO">#REF!</definedName>
    <definedName name="InsulateHide">#REF!</definedName>
    <definedName name="INSUR">#REF!</definedName>
    <definedName name="Int">#REF!</definedName>
    <definedName name="Int._Cr_Reconcile_Amt">#REF!</definedName>
    <definedName name="Int_Closing_Total">#REF!</definedName>
    <definedName name="Int_exp">8%</definedName>
    <definedName name="Int_Exp_and_Related_Charges_Layers">#REF!</definedName>
    <definedName name="int_ext_sel" hidden="1">2</definedName>
    <definedName name="Int_Filing_Total">#REF!</definedName>
    <definedName name="int_HrsPerYr">8760</definedName>
    <definedName name="Int_Inc_Rate">5.5%</definedName>
    <definedName name="Int_Info">#REF!</definedName>
    <definedName name="Int_Rates_for_LTD">#REF!</definedName>
    <definedName name="int_ScenarioCount">#REF!</definedName>
    <definedName name="IntangAssets">#REF!</definedName>
    <definedName name="INTANGIBLES">#REF!</definedName>
    <definedName name="INTCO">#REF!</definedName>
    <definedName name="IntCred_month1">#REF!</definedName>
    <definedName name="IntCred_month2">#REF!</definedName>
    <definedName name="IntCred_month3">#REF!</definedName>
    <definedName name="IntCred_month4">#REF!</definedName>
    <definedName name="IntCred_month5">#REF!</definedName>
    <definedName name="IntCred_month6">#REF!</definedName>
    <definedName name="IntCreditstorecover">#REF!</definedName>
    <definedName name="INTER_CO_PROFIT">#REF!</definedName>
    <definedName name="INTERCO">#REF!</definedName>
    <definedName name="IntercompanyDividend">#REF!</definedName>
    <definedName name="InterCrVariance">#REF!</definedName>
    <definedName name="interest">#REF!</definedName>
    <definedName name="Interest_Calculator">#REF!</definedName>
    <definedName name="Interest_income_layers">#REF!</definedName>
    <definedName name="Interest_Income_Rate">4.75%</definedName>
    <definedName name="Interest_Rate">#REF!</definedName>
    <definedName name="INTEREST_SUPPOR">#REF!</definedName>
    <definedName name="INTEREST_SUPPORT">#REF!</definedName>
    <definedName name="INTEREST_WKST">#REF!</definedName>
    <definedName name="interest02">#REF!</definedName>
    <definedName name="interest03">#REF!</definedName>
    <definedName name="interest04">#REF!</definedName>
    <definedName name="interest05">#REF!</definedName>
    <definedName name="interest06">#REF!</definedName>
    <definedName name="InterestExpense">#REF!</definedName>
    <definedName name="InterestIncome">#REF!</definedName>
    <definedName name="interfaces_category_col">(3+1)-COLUMN(RICEFW_INTERFACES_WIT_Range)</definedName>
    <definedName name="internal" hidden="1">#REF!</definedName>
    <definedName name="INTERSTATE_GP">#REF!</definedName>
    <definedName name="InterTrkr1">#REF!</definedName>
    <definedName name="InterTrkr2">#REF!</definedName>
    <definedName name="IntExp">#REF!</definedName>
    <definedName name="IntExpandRelChargesnoTax">#REF!</definedName>
    <definedName name="IntInc">#REF!</definedName>
    <definedName name="IntIncomenoTax">#REF!</definedName>
    <definedName name="Intro">#REF!</definedName>
    <definedName name="IntroPrintArea" hidden="1">#REF!</definedName>
    <definedName name="Inventories">#REF!</definedName>
    <definedName name="Inventory">#REF!</definedName>
    <definedName name="Invest_Net">#REF!</definedName>
    <definedName name="Invest_RateBase_by_Year">#REF!</definedName>
    <definedName name="InvestBook">#REF!</definedName>
    <definedName name="Investing_CF">#REF!</definedName>
    <definedName name="Investment_byYear">#REF!</definedName>
    <definedName name="Investments">#REF!</definedName>
    <definedName name="InvestmentsUnconsol">#REF!</definedName>
    <definedName name="InvestUncAff">#REF!</definedName>
    <definedName name="INVOICE">#REF!</definedName>
    <definedName name="io" hidden="1">{"Performance Details",#N/A,FALSE,"Current Yr";"Performance Details",#N/A,FALSE,"Budget";"Performance Details",#N/A,FALSE,"Prior Year"}</definedName>
    <definedName name="ioioo" hidden="1">{#N/A,#N/A,FALSE,"Rohstoffnotierungen";#N/A,#N/A,FALSE,"ER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iop" hidden="1">{#N/A,"PURCHM",FALSE,"Business Analysis";#N/A,"SPADD",FALSE,"Business Analysis"}</definedName>
    <definedName name="IP" hidden="1">{#N/A,#N/A,FALSE,"Pharm";#N/A,#N/A,FALSE,"WWCM"}</definedName>
    <definedName name="IP_1" hidden="1">{#N/A,#N/A,FALSE,"Pharm";#N/A,#N/A,FALSE,"WWCM"}</definedName>
    <definedName name="IP_2" hidden="1">{#N/A,#N/A,FALSE,"Pharm";#N/A,#N/A,FALSE,"WWCM"}</definedName>
    <definedName name="IP_3" hidden="1">{#N/A,#N/A,FALSE,"Pharm";#N/A,#N/A,FALSE,"WWCM"}</definedName>
    <definedName name="IP_4" hidden="1">{#N/A,#N/A,FALSE,"Pharm";#N/A,#N/A,FALSE,"WWCM"}</definedName>
    <definedName name="IPP">'[54]C. Input'!#REF!</definedName>
    <definedName name="IPPINT">'[54]C. Input'!#REF!</definedName>
    <definedName name="IPPIRB">'[54]C. Input'!#REF!</definedName>
    <definedName name="IPPRB">'[54]C. Input'!#REF!</definedName>
    <definedName name="IQ___" hidden="1">"c3966"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RES_DOM_FFIEC" hidden="1">"c15269"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FS_AMORT_COST_FFIEC" hidden="1">"c20499"</definedName>
    <definedName name="IQ_ABS_AFS_FAIR_VAL_FFIEC" hidden="1">"c20464"</definedName>
    <definedName name="IQ_ABS_AVAIL_SALE_FFIEC" hidden="1">"c12802"</definedName>
    <definedName name="IQ_ABS_FFIEC" hidden="1">"c12788"</definedName>
    <definedName name="IQ_ABS_HTM_AMORT_COST_FFIEC" hidden="1">"c20447"</definedName>
    <definedName name="IQ_ABS_HTM_FAIR_VAL_FFIEC" hidden="1">"c20482"</definedName>
    <definedName name="IQ_ABS_INVEST_SECURITIES_FFIEC" hidden="1">"c13461"</definedName>
    <definedName name="IQ_ABS_PERIOD" hidden="1">"c13823"</definedName>
    <definedName name="IQ_ABS_PERIOD_EST" hidden="1">"c16122"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ING_FFIEC" hidden="1">"c13054"</definedName>
    <definedName name="IQ_ACCOUNTING_STANDARD" hidden="1">"c4539"</definedName>
    <definedName name="IQ_ACCOUNTING_STANDARD_CIQ" hidden="1">"c5092"</definedName>
    <definedName name="IQ_ACCOUNTING_STANDARD_CIQ_COL" hidden="1">"c11739"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EXP2" hidden="1">"c8"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AMORT_GW" hidden="1">"c17749"</definedName>
    <definedName name="IQ_ACCUM_AMORT_INTAN_ASSETS" hidden="1">"c17747"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COST_SUB" hidden="1">"c15807"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AL_NON_INT_INC_FDIC" hidden="1">"c6574"</definedName>
    <definedName name="IQ_ADDITIONS_NON_ACCRUAL_ASSET_DURING_QTR_FFIEC" hidden="1">"c15349"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DILUTED" hidden="1">"c16188"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FTER_TAX_INCOME_FDIC" hidden="1">"c6583"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DEPOSITS_FOREIGN_DEP_FFIEC" hidden="1">"c15347"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_IMPAIRMENT_OTHER_INTANGIBLE_ASSETS_FFIEC" hidden="1">"c13026"</definedName>
    <definedName name="IQ_AMORT_EXPENSE_FDIC" hidden="1">"c6677"</definedName>
    <definedName name="IQ_AMORTIZATION" hidden="1">"c1591"</definedName>
    <definedName name="IQ_AMORTIZED_COST_FDIC" hidden="1">"c6426"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DET_EST" hidden="1">"c12043"</definedName>
    <definedName name="IQ_ANALYST_DET_EST_THOM" hidden="1">"c12071"</definedName>
    <definedName name="IQ_ANALYST_EMAIL" hidden="1">"c13738"</definedName>
    <definedName name="IQ_ANALYST_NAME" hidden="1">"c13736"</definedName>
    <definedName name="IQ_ANALYST_NON_PER_DET_EST" hidden="1">"c12755"</definedName>
    <definedName name="IQ_ANALYST_NON_PER_DET_EST_THOM" hidden="1">"c12759"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DIVIDEND" hidden="1">"c229"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BACKED_FDIC" hidden="1">"c6301"</definedName>
    <definedName name="IQ_ASSET_MANAGED_GROWTH_RATE" hidden="1">"c20434"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HELD_FDIC" hidden="1">"c6305"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REPRICE_ASSETS_TOT_FFIEC" hidden="1">"c13454"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ETS_UNDER_ADMINISTRATION" hidden="1">"c20432"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ACQUISITIONS_TRANSFERS" hidden="1">"c20415"</definedName>
    <definedName name="IQ_AUM_AVERAGE" hidden="1">"c20418"</definedName>
    <definedName name="IQ_AUM_BOP" hidden="1">"c20409"</definedName>
    <definedName name="IQ_AUM_CASH_FLOWS_DIVIDENDS" hidden="1">"c20413"</definedName>
    <definedName name="IQ_AUM_DOMESTIC" hidden="1">"c20400"</definedName>
    <definedName name="IQ_AUM_EOP" hidden="1">"c20417"</definedName>
    <definedName name="IQ_AUM_EQUITY_FUNDS" hidden="1">"c10039"</definedName>
    <definedName name="IQ_AUM_FEE_EARNING" hidden="1">"c20402"</definedName>
    <definedName name="IQ_AUM_FIXED_INCOME_FUNDS" hidden="1">"c10040"</definedName>
    <definedName name="IQ_AUM_FOREIGN" hidden="1">"c20401"</definedName>
    <definedName name="IQ_AUM_HIGH_NET_WORTH" hidden="1">"c20398"</definedName>
    <definedName name="IQ_AUM_INFLOWS" hidden="1">"c20410"</definedName>
    <definedName name="IQ_AUM_INSTITUTIONAL" hidden="1">"c20396"</definedName>
    <definedName name="IQ_AUM_INSTITUTIONAL_CUSTOMERS" hidden="1">"c20405"</definedName>
    <definedName name="IQ_AUM_MARKET_APPRECIATION_DEPRECIATION" hidden="1">"c20414"</definedName>
    <definedName name="IQ_AUM_MONEY_MARKET_FUNDS" hidden="1">"c10041"</definedName>
    <definedName name="IQ_AUM_NET_CHANGE" hidden="1">"c20419"</definedName>
    <definedName name="IQ_AUM_NET_INFLOWS_OUTFLOWS" hidden="1">"c20412"</definedName>
    <definedName name="IQ_AUM_NON_FEE_EARNING" hidden="1">"c20403"</definedName>
    <definedName name="IQ_AUM_OTHER" hidden="1">"c10042"</definedName>
    <definedName name="IQ_AUM_OTHER_ADJUSTMENTS" hidden="1">"c20416"</definedName>
    <definedName name="IQ_AUM_OTHER_CLIENTS" hidden="1">"c20399"</definedName>
    <definedName name="IQ_AUM_OTHER_CUSTOMERS" hidden="1">"c20407"</definedName>
    <definedName name="IQ_AUM_OUTFLOWS" hidden="1">"c20411"</definedName>
    <definedName name="IQ_AUM_PRIVATE_EQUITY" hidden="1">"c20394"</definedName>
    <definedName name="IQ_AUM_REAL_ESTATE" hidden="1">"c20395"</definedName>
    <definedName name="IQ_AUM_RETAIL" hidden="1">"c20397"</definedName>
    <definedName name="IQ_AUM_RETAIL_CUSTOMERS" hidden="1">"c20404"</definedName>
    <definedName name="IQ_AUM_SME_CUSTOMERS" hidden="1">"c20406"</definedName>
    <definedName name="IQ_AUM_TOTAL_CUSTOMERS" hidden="1">"c20408"</definedName>
    <definedName name="IQ_AUTO_LOANS_TOTAL_LOANS" hidden="1">"c15713"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FOR_SALE_FDIC" hidden="1">"c6409"</definedName>
    <definedName name="IQ_AVAILABLE_SALE_SEC_FFIEC" hidden="1">"c12791"</definedName>
    <definedName name="IQ_AVERAGE_ASSETS_FDIC" hidden="1">"c6362"</definedName>
    <definedName name="IQ_AVERAGE_ASSETS_QUART_FDIC" hidden="1">"c6363"</definedName>
    <definedName name="IQ_AVERAGE_DEPOSITS" hidden="1">"c15256"</definedName>
    <definedName name="IQ_AVERAGE_EARNING_ASSETS_FDIC" hidden="1">"c6748"</definedName>
    <definedName name="IQ_AVERAGE_EQUITY_FDIC" hidden="1">"c6749"</definedName>
    <definedName name="IQ_AVERAGE_INTEREST_BEARING_DEPOSITS" hidden="1">"c15254"</definedName>
    <definedName name="IQ_AVERAGE_LOANS_FDIC" hidden="1">"c6750"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REUT" hidden="1">"c5315"</definedName>
    <definedName name="IQ_AVG_BROKER_REC_NO_THOM" hidden="1">"c5094"</definedName>
    <definedName name="IQ_AVG_BROKER_REC_REUT" hidden="1">"c3630"</definedName>
    <definedName name="IQ_AVG_BROKER_REC_THOM" hidden="1">"c3648"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CIQ_COL" hidden="1">"c11631"</definedName>
    <definedName name="IQ_AVG_INDUSTRY_REC_NO" hidden="1">"c4454"</definedName>
    <definedName name="IQ_AVG_INDUSTRY_REC_NO_CIQ" hidden="1">"c4983"</definedName>
    <definedName name="IQ_AVG_INDUSTRY_REC_NO_CIQ_COL" hidden="1">"c11630"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PORTFOLIO_DURATION" hidden="1">"c17693"</definedName>
    <definedName name="IQ_AVG_PRICE" hidden="1">"c81"</definedName>
    <definedName name="IQ_AVG_PRICE_TARGET" hidden="1">"c82"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REV_PER_TRADE" hidden="1">"c20431"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FC_UNUSED_UNUSED_UNUSED" hidden="1">"c8353"</definedName>
    <definedName name="IQ_BALANCE_GOODS_APR_UNUSED" hidden="1">"c7473"</definedName>
    <definedName name="IQ_BALANCE_GOODS_APR_UNUSED_UNUSED_UNUSED" hidden="1">"c7473"</definedName>
    <definedName name="IQ_BALANCE_GOODS_FC_UNUSED" hidden="1">"c7693"</definedName>
    <definedName name="IQ_BALANCE_GOODS_FC_UNUSED_UNUSED_UNUSED" hidden="1">"c7693"</definedName>
    <definedName name="IQ_BALANCE_GOODS_POP_FC_UNUSED" hidden="1">"c7913"</definedName>
    <definedName name="IQ_BALANCE_GOODS_POP_FC_UNUSED_UNUSED_UNUSED" hidden="1">"c7913"</definedName>
    <definedName name="IQ_BALANCE_GOODS_POP_UNUSED" hidden="1">"c7033"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FC_UNUSED_UNUSED_UNUSED" hidden="1">"c8133"</definedName>
    <definedName name="IQ_BALANCE_GOODS_YOY_UNUSED" hidden="1">"c7253"</definedName>
    <definedName name="IQ_BALANCE_GOODS_YOY_UNUSED_UNUSED_UNUSED" hidden="1">"c7253"</definedName>
    <definedName name="IQ_BALANCE_SERV_APR_FC_UNUSED" hidden="1">"c8355"</definedName>
    <definedName name="IQ_BALANCE_SERV_APR_FC_UNUSED_UNUSED_UNUSED" hidden="1">"c8355"</definedName>
    <definedName name="IQ_BALANCE_SERV_APR_UNUSED" hidden="1">"c7475"</definedName>
    <definedName name="IQ_BALANCE_SERV_APR_UNUSED_UNUSED_UNUSED" hidden="1">"c7475"</definedName>
    <definedName name="IQ_BALANCE_SERV_FC_UNUSED" hidden="1">"c7695"</definedName>
    <definedName name="IQ_BALANCE_SERV_FC_UNUSED_UNUSED_UNUSED" hidden="1">"c7695"</definedName>
    <definedName name="IQ_BALANCE_SERV_POP_FC_UNUSED" hidden="1">"c7915"</definedName>
    <definedName name="IQ_BALANCE_SERV_POP_FC_UNUSED_UNUSED_UNUSED" hidden="1">"c7915"</definedName>
    <definedName name="IQ_BALANCE_SERV_POP_UNUSED" hidden="1">"c7035"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FC_UNUSED_UNUSED_UNUSED" hidden="1">"c8135"</definedName>
    <definedName name="IQ_BALANCE_SERV_YOY_UNUSED" hidden="1">"c7255"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FC_UNUSED_UNUSED_UNUSED" hidden="1">"c8357"</definedName>
    <definedName name="IQ_BALANCE_TRADE_APR_UNUSED" hidden="1">"c7477"</definedName>
    <definedName name="IQ_BALANCE_TRADE_APR_UNUSED_UNUSED_UNUSED" hidden="1">"c7477"</definedName>
    <definedName name="IQ_BALANCE_TRADE_FC_UNUSED" hidden="1">"c7697"</definedName>
    <definedName name="IQ_BALANCE_TRADE_FC_UNUSED_UNUSED_UNUSED" hidden="1">"c7697"</definedName>
    <definedName name="IQ_BALANCE_TRADE_POP_FC_UNUSED" hidden="1">"c7917"</definedName>
    <definedName name="IQ_BALANCE_TRADE_POP_FC_UNUSED_UNUSED_UNUSED" hidden="1">"c7917"</definedName>
    <definedName name="IQ_BALANCE_TRADE_POP_UNUSED" hidden="1">"c7037"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FC_UNUSED_UNUSED_UNUSED" hidden="1">"c8137"</definedName>
    <definedName name="IQ_BALANCE_TRADE_YOY_UNUSED" hidden="1">"c7257"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LOAN_LIST" hidden="1">"c13507"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ING_FEES_OPERATING_INC_FFIEC" hidden="1">"c13386"</definedName>
    <definedName name="IQ_BANKS_FOREIGN_COUNTRIES_NON_TRANS_ACCTS_FFIEC" hidden="1">"c15326"</definedName>
    <definedName name="IQ_BANKS_FOREIGN_COUNTRIES_TOTAL_DEPOSITS_FDIC" hidden="1">"c6475"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OUTSTANDING_CURRENT_EST" hidden="1">"c4128"</definedName>
    <definedName name="IQ_BASIC_OUTSTANDING_CURRENT_EST_CIQ" hidden="1">"c4541"</definedName>
    <definedName name="IQ_BASIC_OUTSTANDING_CURRENT_HIGH_EST" hidden="1">"c4129"</definedName>
    <definedName name="IQ_BASIC_OUTSTANDING_CURRENT_HIGH_EST_CIQ" hidden="1">"c4542"</definedName>
    <definedName name="IQ_BASIC_OUTSTANDING_CURRENT_LOW_EST" hidden="1">"c4130"</definedName>
    <definedName name="IQ_BASIC_OUTSTANDING_CURRENT_LOW_EST_CIQ" hidden="1">"c4543"</definedName>
    <definedName name="IQ_BASIC_OUTSTANDING_CURRENT_MEDIAN_EST" hidden="1">"c4131"</definedName>
    <definedName name="IQ_BASIC_OUTSTANDING_CURRENT_MEDIAN_EST_CIQ" hidden="1">"c4544"</definedName>
    <definedName name="IQ_BASIC_OUTSTANDING_CURRENT_NUM_EST" hidden="1">"c4132"</definedName>
    <definedName name="IQ_BASIC_OUTSTANDING_CURRENT_NUM_EST_CIQ" hidden="1">"c4545"</definedName>
    <definedName name="IQ_BASIC_OUTSTANDING_CURRENT_STDDEV_EST" hidden="1">"c4133"</definedName>
    <definedName name="IQ_BASIC_OUTSTANDING_CURRENT_STDDEV_EST_CIQ" hidden="1">"c4546"</definedName>
    <definedName name="IQ_BASIC_OUTSTANDING_EST" hidden="1">"c4134"</definedName>
    <definedName name="IQ_BASIC_OUTSTANDING_EST_CIQ" hidden="1">"c4547"</definedName>
    <definedName name="IQ_BASIC_OUTSTANDING_HIGH_EST" hidden="1">"c4135"</definedName>
    <definedName name="IQ_BASIC_OUTSTANDING_HIGH_EST_CIQ" hidden="1">"c4548"</definedName>
    <definedName name="IQ_BASIC_OUTSTANDING_LOW_EST" hidden="1">"c4136"</definedName>
    <definedName name="IQ_BASIC_OUTSTANDING_LOW_EST_CIQ" hidden="1">"c4549"</definedName>
    <definedName name="IQ_BASIC_OUTSTANDING_MEDIAN_EST" hidden="1">"c4137"</definedName>
    <definedName name="IQ_BASIC_OUTSTANDING_MEDIAN_EST_CIQ" hidden="1">"c4550"</definedName>
    <definedName name="IQ_BASIC_OUTSTANDING_NUM_EST" hidden="1">"c4138"</definedName>
    <definedName name="IQ_BASIC_OUTSTANDING_NUM_EST_CIQ" hidden="1">"c4551"</definedName>
    <definedName name="IQ_BASIC_OUTSTANDING_STDDEV_EST" hidden="1">"c4139"</definedName>
    <definedName name="IQ_BASIC_OUTSTANDING_STDDEV_EST_CIQ" hidden="1">"c4552"</definedName>
    <definedName name="IQ_BASIC_WEIGHT" hidden="1">"c87"</definedName>
    <definedName name="IQ_BASIC_WEIGHT_EST" hidden="1">"c4140"</definedName>
    <definedName name="IQ_BASIC_WEIGHT_EST_CIQ" hidden="1">"c4553"</definedName>
    <definedName name="IQ_BASIC_WEIGHT_GUIDANCE" hidden="1">"c4141"</definedName>
    <definedName name="IQ_BASIC_WEIGHT_HIGH_EST" hidden="1">"c4142"</definedName>
    <definedName name="IQ_BASIC_WEIGHT_HIGH_EST_CIQ" hidden="1">"c4554"</definedName>
    <definedName name="IQ_BASIC_WEIGHT_LOW_EST" hidden="1">"c4143"</definedName>
    <definedName name="IQ_BASIC_WEIGHT_LOW_EST_CIQ" hidden="1">"c4555"</definedName>
    <definedName name="IQ_BASIC_WEIGHT_MEDIAN_EST" hidden="1">"c4144"</definedName>
    <definedName name="IQ_BASIC_WEIGHT_MEDIAN_EST_CIQ" hidden="1">"c4556"</definedName>
    <definedName name="IQ_BASIC_WEIGHT_NUM_EST" hidden="1">"c4145"</definedName>
    <definedName name="IQ_BASIC_WEIGHT_NUM_EST_CIQ" hidden="1">"c4557"</definedName>
    <definedName name="IQ_BASIC_WEIGHT_STDDEV_EST" hidden="1">"c4146"</definedName>
    <definedName name="IQ_BASIC_WEIGHT_STDDEV_EST_CIQ" hidden="1">"c4558"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IZ_SEG_ASSETS" hidden="1">"c90"</definedName>
    <definedName name="IQ_BIZ_SEG_EBT" hidden="1">"c91"</definedName>
    <definedName name="IQ_BIZ_SEG_GP" hidden="1">"c92"</definedName>
    <definedName name="IQ_BIZ_SEG_NI" hidden="1">"c93"</definedName>
    <definedName name="IQ_BIZ_SEG_OPER_INC" hidden="1">"c94"</definedName>
    <definedName name="IQ_BIZ_SEG_REV" hidden="1">"c95"</definedName>
    <definedName name="IQ_BOARD_MEMBER" hidden="1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_FAX" hidden="1">"c15176"</definedName>
    <definedName name="IQ_BOARD_MEMBER_DIRECT_PHONE" hidden="1">"c15175"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MAIL" hidden="1">"c15177"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FAX" hidden="1">"c2100"</definedName>
    <definedName name="IQ_BOARD_MEMBER_ID" hidden="1">"c13756"</definedName>
    <definedName name="IQ_BOARD_MEMBER_LT_INCENTIVE" hidden="1">"c18991"</definedName>
    <definedName name="IQ_BOARD_MEMBER_MAIN_FAX" hidden="1">"c15174"</definedName>
    <definedName name="IQ_BOARD_MEMBER_MAIN_PHONE" hidden="1">"c15173"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FFICE" hidden="1">"c2098"</definedName>
    <definedName name="IQ_BOARD_MEMBER_OFFICE_ADDRESS" hidden="1">"c15172"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PHONE" hidden="1">"c2099"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 hidden="1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NDRATING_FITCH" hidden="1">"IQ_BONDRATING_FITCH"</definedName>
    <definedName name="IQ_BONDRATING_FITCH_DATE" hidden="1">"c241"</definedName>
    <definedName name="IQ_BONDRATING_SP" hidden="1">"IQ_BONDRATING_SP"</definedName>
    <definedName name="IQ_BONDRATING_SP_DATE" hidden="1">"c242"</definedName>
    <definedName name="IQ_BOOK_VALUE" hidden="1">"IQ_BOOK_VALUE"</definedName>
    <definedName name="IQ_BORROWED_MONEY_QUARTERLY_AVG_FFIEC" hidden="1">"c13091"</definedName>
    <definedName name="IQ_BORROWINGS_LESS_1YR_ASSETS_TOT_FFIEC" hidden="1">"c13450"</definedName>
    <definedName name="IQ_BR_FILING_DATE" hidden="1">"c16223"</definedName>
    <definedName name="IQ_BR_FILING_TYPE" hidden="1">"c16224"</definedName>
    <definedName name="IQ_BR_PLAN_APPROVE_DATE" hidden="1">"c16226"</definedName>
    <definedName name="IQ_BR_PLAN_CONFIRM" hidden="1">"c16225"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ROKERED_DEPOSITS_FDIC" hidden="1">"c6486"</definedName>
    <definedName name="IQ_BUDGET_BALANCE_APR_FC_UNUSED" hidden="1">"c8359"</definedName>
    <definedName name="IQ_BUDGET_BALANCE_APR_FC_UNUSED_UNUSED_UNUSED" hidden="1">"c8359"</definedName>
    <definedName name="IQ_BUDGET_BALANCE_APR_UNUSED" hidden="1">"c7479"</definedName>
    <definedName name="IQ_BUDGET_BALANCE_APR_UNUSED_UNUSED_UNUSED" hidden="1">"c7479"</definedName>
    <definedName name="IQ_BUDGET_BALANCE_FC_UNUSED" hidden="1">"c7699"</definedName>
    <definedName name="IQ_BUDGET_BALANCE_FC_UNUSED_UNUSED_UNUSED" hidden="1">"c7699"</definedName>
    <definedName name="IQ_BUDGET_BALANCE_POP_FC_UNUSED" hidden="1">"c7919"</definedName>
    <definedName name="IQ_BUDGET_BALANCE_POP_FC_UNUSED_UNUSED_UNUSED" hidden="1">"c7919"</definedName>
    <definedName name="IQ_BUDGET_BALANCE_POP_UNUSED" hidden="1">"c7039"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UNUSED_UNUSED_UNUSED" hidden="1">"c6819"</definedName>
    <definedName name="IQ_BUDGET_BALANCE_YOY_FC_UNUSED" hidden="1">"c8139"</definedName>
    <definedName name="IQ_BUDGET_BALANCE_YOY_FC_UNUSED_UNUSED_UNUSED" hidden="1">"c8139"</definedName>
    <definedName name="IQ_BUDGET_BALANCE_YOY_UNUSED" hidden="1">"c7259"</definedName>
    <definedName name="IQ_BUDGET_BALANCE_YOY_UNUSED_UNUSED_UNUSED" hidden="1">"c7259"</definedName>
    <definedName name="IQ_BUDGET_RECEIPTS_APR_FC_UNUSED" hidden="1">"c8361"</definedName>
    <definedName name="IQ_BUDGET_RECEIPTS_APR_FC_UNUSED_UNUSED_UNUSED" hidden="1">"c8361"</definedName>
    <definedName name="IQ_BUDGET_RECEIPTS_APR_UNUSED" hidden="1">"c7481"</definedName>
    <definedName name="IQ_BUDGET_RECEIPTS_APR_UNUSED_UNUSED_UNUSED" hidden="1">"c7481"</definedName>
    <definedName name="IQ_BUDGET_RECEIPTS_FC_UNUSED" hidden="1">"c7701"</definedName>
    <definedName name="IQ_BUDGET_RECEIPTS_FC_UNUSED_UNUSED_UNUSED" hidden="1">"c7701"</definedName>
    <definedName name="IQ_BUDGET_RECEIPTS_POP_FC_UNUSED" hidden="1">"c7921"</definedName>
    <definedName name="IQ_BUDGET_RECEIPTS_POP_FC_UNUSED_UNUSED_UNUSED" hidden="1">"c7921"</definedName>
    <definedName name="IQ_BUDGET_RECEIPTS_POP_UNUSED" hidden="1">"c7041"</definedName>
    <definedName name="IQ_BUDGET_RECEIPTS_POP_UNUSED_UNUSED_UNUSED" hidden="1">"c7041"</definedName>
    <definedName name="IQ_BUDGET_RECEIPTS_UNUSED" hidden="1">"c6821"</definedName>
    <definedName name="IQ_BUDGET_RECEIPTS_UNUSED_UNUSED_UNUSED" hidden="1">"c6821"</definedName>
    <definedName name="IQ_BUDGET_RECEIPTS_YOY_FC_UNUSED" hidden="1">"c8141"</definedName>
    <definedName name="IQ_BUDGET_RECEIPTS_YOY_FC_UNUSED_UNUSED_UNUSED" hidden="1">"c8141"</definedName>
    <definedName name="IQ_BUDGET_RECEIPTS_YOY_UNUSED" hidden="1">"c7261"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ACT_OR_EST_CIQ_COL" hidden="1">"c11715"</definedName>
    <definedName name="IQ_BV_ACT_OR_EST_REUT" hidden="1">"c5471"</definedName>
    <definedName name="IQ_BV_ACT_OR_EST_THOM" hidden="1">"c5308"</definedName>
    <definedName name="IQ_BV_EST" hidden="1">"c5624"</definedName>
    <definedName name="IQ_BV_EST_CIQ" hidden="1">"c4737"</definedName>
    <definedName name="IQ_BV_EST_REUT" hidden="1">"c5403"</definedName>
    <definedName name="IQ_BV_EST_THOM" hidden="1">"c5147"</definedName>
    <definedName name="IQ_BV_HIGH_EST" hidden="1">"c5626"</definedName>
    <definedName name="IQ_BV_HIGH_EST_CIQ" hidden="1">"c4739"</definedName>
    <definedName name="IQ_BV_HIGH_EST_REUT" hidden="1">"c5405"</definedName>
    <definedName name="IQ_BV_HIGH_EST_THOM" hidden="1">"c5149"</definedName>
    <definedName name="IQ_BV_LOW_EST" hidden="1">"c5627"</definedName>
    <definedName name="IQ_BV_LOW_EST_CIQ" hidden="1">"c4740"</definedName>
    <definedName name="IQ_BV_LOW_EST_REUT" hidden="1">"c5406"</definedName>
    <definedName name="IQ_BV_LOW_EST_THOM" hidden="1">"c5150"</definedName>
    <definedName name="IQ_BV_MEDIAN_EST" hidden="1">"c5625"</definedName>
    <definedName name="IQ_BV_MEDIAN_EST_CIQ" hidden="1">"c4738"</definedName>
    <definedName name="IQ_BV_MEDIAN_EST_REUT" hidden="1">"c5404"</definedName>
    <definedName name="IQ_BV_MEDIAN_EST_THOM" hidden="1">"c5148"</definedName>
    <definedName name="IQ_BV_NUM_EST" hidden="1">"c5628"</definedName>
    <definedName name="IQ_BV_NUM_EST_CIQ" hidden="1">"c4741"</definedName>
    <definedName name="IQ_BV_NUM_EST_REUT" hidden="1">"c5407"</definedName>
    <definedName name="IQ_BV_NUM_EST_THOM" hidden="1">"c5151"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CIQ" hidden="1">"c5072"</definedName>
    <definedName name="IQ_BV_SHARE_ACT_OR_EST_CIQ_COL" hidden="1">"c11719"</definedName>
    <definedName name="IQ_BV_SHARE_ACT_OR_EST_REUT" hidden="1">"c5477"</definedName>
    <definedName name="IQ_BV_SHARE_ACT_OR_EST_THOM" hidden="1">"c5312"</definedName>
    <definedName name="IQ_BV_SHARE_DET_EST" hidden="1">"c12047"</definedName>
    <definedName name="IQ_BV_SHARE_DET_EST_CURRENCY" hidden="1">"c12456"</definedName>
    <definedName name="IQ_BV_SHARE_DET_EST_CURRENCY_THOM" hidden="1">"c12476"</definedName>
    <definedName name="IQ_BV_SHARE_DET_EST_DATE" hidden="1">"c12200"</definedName>
    <definedName name="IQ_BV_SHARE_DET_EST_DATE_THOM" hidden="1">"c12225"</definedName>
    <definedName name="IQ_BV_SHARE_DET_EST_INCL" hidden="1">"c12339"</definedName>
    <definedName name="IQ_BV_SHARE_DET_EST_INCL_THOM" hidden="1">"c12359"</definedName>
    <definedName name="IQ_BV_SHARE_DET_EST_NOTE" hidden="1">"c17545"</definedName>
    <definedName name="IQ_BV_SHARE_DET_EST_NOTE_THOM" hidden="1">"c17593"</definedName>
    <definedName name="IQ_BV_SHARE_DET_EST_ORIGIN" hidden="1">"c12573"</definedName>
    <definedName name="IQ_BV_SHARE_DET_EST_ORIGIN_THOM" hidden="1">"c12595"</definedName>
    <definedName name="IQ_BV_SHARE_DET_EST_THOM" hidden="1">"c12075"</definedName>
    <definedName name="IQ_BV_SHARE_EST" hidden="1">"c3541"</definedName>
    <definedName name="IQ_BV_SHARE_EST_CIQ" hidden="1">"c3800"</definedName>
    <definedName name="IQ_BV_SHARE_EST_DOWN_2MONTH" hidden="1">"c16573"</definedName>
    <definedName name="IQ_BV_SHARE_EST_DOWN_2MONTH_THOM" hidden="1">"c17389"</definedName>
    <definedName name="IQ_BV_SHARE_EST_DOWN_3MONTH" hidden="1">"c16577"</definedName>
    <definedName name="IQ_BV_SHARE_EST_DOWN_3MONTH_THOM" hidden="1">"c17393"</definedName>
    <definedName name="IQ_BV_SHARE_EST_DOWN_MONTH" hidden="1">"c16569"</definedName>
    <definedName name="IQ_BV_SHARE_EST_DOWN_MONTH_THOM" hidden="1">"c17385"</definedName>
    <definedName name="IQ_BV_SHARE_EST_NUM_ANALYSTS_2MONTH" hidden="1">"c16571"</definedName>
    <definedName name="IQ_BV_SHARE_EST_NUM_ANALYSTS_2MONTH_THOM" hidden="1">"c17387"</definedName>
    <definedName name="IQ_BV_SHARE_EST_NUM_ANALYSTS_3MONTH" hidden="1">"c16575"</definedName>
    <definedName name="IQ_BV_SHARE_EST_NUM_ANALYSTS_3MONTH_THOM" hidden="1">"c17391"</definedName>
    <definedName name="IQ_BV_SHARE_EST_NUM_ANALYSTS_MONTH" hidden="1">"c16567"</definedName>
    <definedName name="IQ_BV_SHARE_EST_NUM_ANALYSTS_MONTH_THOM" hidden="1">"c17383"</definedName>
    <definedName name="IQ_BV_SHARE_EST_REUT" hidden="1">"c5439"</definedName>
    <definedName name="IQ_BV_SHARE_EST_THOM" hidden="1">"c4020"</definedName>
    <definedName name="IQ_BV_SHARE_EST_TOTAL_REVISED_2MONTH" hidden="1">"c16574"</definedName>
    <definedName name="IQ_BV_SHARE_EST_TOTAL_REVISED_2MONTH_THOM" hidden="1">"c17390"</definedName>
    <definedName name="IQ_BV_SHARE_EST_TOTAL_REVISED_3MONTH" hidden="1">"c16578"</definedName>
    <definedName name="IQ_BV_SHARE_EST_TOTAL_REVISED_3MONTH_THOM" hidden="1">"c17394"</definedName>
    <definedName name="IQ_BV_SHARE_EST_TOTAL_REVISED_MONTH" hidden="1">"c16570"</definedName>
    <definedName name="IQ_BV_SHARE_EST_TOTAL_REVISED_MONTH_THOM" hidden="1">"c17386"</definedName>
    <definedName name="IQ_BV_SHARE_EST_UP_2MONTH" hidden="1">"c16572"</definedName>
    <definedName name="IQ_BV_SHARE_EST_UP_2MONTH_THOM" hidden="1">"c17388"</definedName>
    <definedName name="IQ_BV_SHARE_EST_UP_3MONTH" hidden="1">"c16576"</definedName>
    <definedName name="IQ_BV_SHARE_EST_UP_3MONTH_THOM" hidden="1">"c17392"</definedName>
    <definedName name="IQ_BV_SHARE_EST_UP_MONTH" hidden="1">"c16568"</definedName>
    <definedName name="IQ_BV_SHARE_EST_UP_MONTH_THOM" hidden="1">"c17384"</definedName>
    <definedName name="IQ_BV_SHARE_HIGH_EST" hidden="1">"c3542"</definedName>
    <definedName name="IQ_BV_SHARE_HIGH_EST_CIQ" hidden="1">"c3802"</definedName>
    <definedName name="IQ_BV_SHARE_HIGH_EST_REUT" hidden="1">"c5441"</definedName>
    <definedName name="IQ_BV_SHARE_HIGH_EST_THOM" hidden="1">"c4022"</definedName>
    <definedName name="IQ_BV_SHARE_LOW_EST" hidden="1">"c3543"</definedName>
    <definedName name="IQ_BV_SHARE_LOW_EST_CIQ" hidden="1">"c3803"</definedName>
    <definedName name="IQ_BV_SHARE_LOW_EST_REUT" hidden="1">"c5442"</definedName>
    <definedName name="IQ_BV_SHARE_LOW_EST_THOM" hidden="1">"c4023"</definedName>
    <definedName name="IQ_BV_SHARE_MEDIAN_EST" hidden="1">"c3544"</definedName>
    <definedName name="IQ_BV_SHARE_MEDIAN_EST_CIQ" hidden="1">"c3801"</definedName>
    <definedName name="IQ_BV_SHARE_MEDIAN_EST_REUT" hidden="1">"c5440"</definedName>
    <definedName name="IQ_BV_SHARE_MEDIAN_EST_THOM" hidden="1">"c4021"</definedName>
    <definedName name="IQ_BV_SHARE_NUM_EST" hidden="1">"c3539"</definedName>
    <definedName name="IQ_BV_SHARE_NUM_EST_CIQ" hidden="1">"c3804"</definedName>
    <definedName name="IQ_BV_SHARE_NUM_EST_REUT" hidden="1">"c5443"</definedName>
    <definedName name="IQ_BV_SHARE_NUM_EST_THOM" hidden="1">"c4024"</definedName>
    <definedName name="IQ_BV_SHARE_STDDEV_EST" hidden="1">"c3540"</definedName>
    <definedName name="IQ_BV_SHARE_STDDEV_EST_CIQ" hidden="1">"c3805"</definedName>
    <definedName name="IQ_BV_SHARE_STDDEV_EST_REUT" hidden="1">"c5444"</definedName>
    <definedName name="IQ_BV_SHARE_STDDEV_EST_THOM" hidden="1">"c4025"</definedName>
    <definedName name="IQ_BV_STDDEV_EST" hidden="1">"c5629"</definedName>
    <definedName name="IQ_BV_STDDEV_EST_CIQ" hidden="1">"c4742"</definedName>
    <definedName name="IQ_BV_STDDEV_EST_REUT" hidden="1">"c5408"</definedName>
    <definedName name="IQ_BV_STDDEV_EST_THOM" hidden="1">"c5152"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BUS_PHONE" hidden="1">"c15773"</definedName>
    <definedName name="IQ_CABLE_SUBS_DIG" hidden="1">"c2856"</definedName>
    <definedName name="IQ_CABLE_SUBS_LONG_DIST_PHONE" hidden="1">"c15775"</definedName>
    <definedName name="IQ_CABLE_SUBS_NON_VIDEO" hidden="1">"c2860"</definedName>
    <definedName name="IQ_CABLE_SUBS_PHONE" hidden="1">"c2859"</definedName>
    <definedName name="IQ_CABLE_SUBS_RES_PHONE" hidden="1">"c15772"</definedName>
    <definedName name="IQ_CABLE_SUBS_SATELITE" hidden="1">"c15771"</definedName>
    <definedName name="IQ_CABLE_SUBS_TOTAL" hidden="1">"c2862"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Q_EST_CIQ_COL" hidden="1">"c11743"</definedName>
    <definedName name="IQ_CAL_Q_EST_REUT" hidden="1">"c6800"</definedName>
    <definedName name="IQ_CAL_Q_EST_THOM" hidden="1">"c6804"</definedName>
    <definedName name="IQ_CAL_Y" hidden="1">"c102"</definedName>
    <definedName name="IQ_CAL_Y_EST" hidden="1">"c6797"</definedName>
    <definedName name="IQ_CAL_Y_EST_CIQ" hidden="1">"c6809"</definedName>
    <definedName name="IQ_CAL_Y_EST_CIQ_COL" hidden="1">"c11744"</definedName>
    <definedName name="IQ_CAL_Y_EST_REUT" hidden="1">"c6801"</definedName>
    <definedName name="IQ_CAL_Y_EST_THOM" hidden="1">"c6805"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CIQ" hidden="1">"c5071"</definedName>
    <definedName name="IQ_CAPEX_ACT_OR_EST_CIQ_COL" hidden="1">"c11718"</definedName>
    <definedName name="IQ_CAPEX_ACT_OR_EST_REUT" hidden="1">"c5474"</definedName>
    <definedName name="IQ_CAPEX_ACT_OR_EST_THOM" hidden="1">"c5546"</definedName>
    <definedName name="IQ_CAPEX_BNK" hidden="1">"c110"</definedName>
    <definedName name="IQ_CAPEX_BR" hidden="1">"c111"</definedName>
    <definedName name="IQ_CAPEX_DET_EST" hidden="1">"c12048"</definedName>
    <definedName name="IQ_CAPEX_DET_EST_CURRENCY" hidden="1">"c12457"</definedName>
    <definedName name="IQ_CAPEX_DET_EST_CURRENCY_THOM" hidden="1">"c12477"</definedName>
    <definedName name="IQ_CAPEX_DET_EST_DATE" hidden="1">"c12201"</definedName>
    <definedName name="IQ_CAPEX_DET_EST_DATE_THOM" hidden="1">"c12226"</definedName>
    <definedName name="IQ_CAPEX_DET_EST_INCL" hidden="1">"c12340"</definedName>
    <definedName name="IQ_CAPEX_DET_EST_INCL_THOM" hidden="1">"c12360"</definedName>
    <definedName name="IQ_CAPEX_DET_EST_NOTE" hidden="1">"c17542"</definedName>
    <definedName name="IQ_CAPEX_DET_EST_NOTE_THOM" hidden="1">"c17590"</definedName>
    <definedName name="IQ_CAPEX_DET_EST_ORIGIN" hidden="1">"c12765"</definedName>
    <definedName name="IQ_CAPEX_DET_EST_ORIGIN_THOM" hidden="1">"c12596"</definedName>
    <definedName name="IQ_CAPEX_DET_EST_THOM" hidden="1">"c12076"</definedName>
    <definedName name="IQ_CAPEX_EST" hidden="1">"c3523"</definedName>
    <definedName name="IQ_CAPEX_EST_CIQ" hidden="1">"c3807"</definedName>
    <definedName name="IQ_CAPEX_EST_DOWN_2MONTH" hidden="1">"c16525"</definedName>
    <definedName name="IQ_CAPEX_EST_DOWN_2MONTH_THOM" hidden="1">"c17353"</definedName>
    <definedName name="IQ_CAPEX_EST_DOWN_3MONTH" hidden="1">"c16529"</definedName>
    <definedName name="IQ_CAPEX_EST_DOWN_3MONTH_THOM" hidden="1">"c17357"</definedName>
    <definedName name="IQ_CAPEX_EST_DOWN_MONTH" hidden="1">"c16521"</definedName>
    <definedName name="IQ_CAPEX_EST_DOWN_MONTH_THOM" hidden="1">"c17349"</definedName>
    <definedName name="IQ_CAPEX_EST_NUM_ANALYSTS_2MONTH" hidden="1">"c16523"</definedName>
    <definedName name="IQ_CAPEX_EST_NUM_ANALYSTS_2MONTH_THOM" hidden="1">"c17351"</definedName>
    <definedName name="IQ_CAPEX_EST_NUM_ANALYSTS_3MONTH" hidden="1">"c16527"</definedName>
    <definedName name="IQ_CAPEX_EST_NUM_ANALYSTS_3MONTH_THOM" hidden="1">"c17355"</definedName>
    <definedName name="IQ_CAPEX_EST_NUM_ANALYSTS_MONTH" hidden="1">"c16519"</definedName>
    <definedName name="IQ_CAPEX_EST_NUM_ANALYSTS_MONTH_THOM" hidden="1">"c17347"</definedName>
    <definedName name="IQ_CAPEX_EST_REUT" hidden="1">"c3969"</definedName>
    <definedName name="IQ_CAPEX_EST_THOM" hidden="1">"c5502"</definedName>
    <definedName name="IQ_CAPEX_EST_TOTAL_REVISED_2MONTH" hidden="1">"c16526"</definedName>
    <definedName name="IQ_CAPEX_EST_TOTAL_REVISED_2MONTH_THOM" hidden="1">"c17354"</definedName>
    <definedName name="IQ_CAPEX_EST_TOTAL_REVISED_3MONTH" hidden="1">"c16530"</definedName>
    <definedName name="IQ_CAPEX_EST_TOTAL_REVISED_3MONTH_THOM" hidden="1">"c17358"</definedName>
    <definedName name="IQ_CAPEX_EST_TOTAL_REVISED_MONTH" hidden="1">"c16522"</definedName>
    <definedName name="IQ_CAPEX_EST_TOTAL_REVISED_MONTH_THOM" hidden="1">"c17350"</definedName>
    <definedName name="IQ_CAPEX_EST_UP_2MONTH" hidden="1">"c16524"</definedName>
    <definedName name="IQ_CAPEX_EST_UP_2MONTH_THOM" hidden="1">"c17352"</definedName>
    <definedName name="IQ_CAPEX_EST_UP_3MONTH" hidden="1">"c16528"</definedName>
    <definedName name="IQ_CAPEX_EST_UP_3MONTH_THOM" hidden="1">"c17356"</definedName>
    <definedName name="IQ_CAPEX_EST_UP_MONTH" hidden="1">"c16520"</definedName>
    <definedName name="IQ_CAPEX_EST_UP_MONTH_THOM" hidden="1">"c17348"</definedName>
    <definedName name="IQ_CAPEX_FIN" hidden="1">"c112"</definedName>
    <definedName name="IQ_CAPEX_GUIDANCE" hidden="1">"c4150"</definedName>
    <definedName name="IQ_CAPEX_GUIDANCE_CIQ" hidden="1">"c4562"</definedName>
    <definedName name="IQ_CAPEX_GUIDANCE_CIQ_COL" hidden="1">"c11211"</definedName>
    <definedName name="IQ_CAPEX_HIGH_EST" hidden="1">"c3524"</definedName>
    <definedName name="IQ_CAPEX_HIGH_EST_CIQ" hidden="1">"c3809"</definedName>
    <definedName name="IQ_CAPEX_HIGH_EST_REUT" hidden="1">"c3971"</definedName>
    <definedName name="IQ_CAPEX_HIGH_EST_THOM" hidden="1">"c5504"</definedName>
    <definedName name="IQ_CAPEX_HIGH_GUIDANCE" hidden="1">"c4180"</definedName>
    <definedName name="IQ_CAPEX_HIGH_GUIDANCE_CIQ" hidden="1">"c4592"</definedName>
    <definedName name="IQ_CAPEX_HIGH_GUIDANCE_CIQ_COL" hidden="1">"c11241"</definedName>
    <definedName name="IQ_CAPEX_INS" hidden="1">"c113"</definedName>
    <definedName name="IQ_CAPEX_LOW_EST" hidden="1">"c3525"</definedName>
    <definedName name="IQ_CAPEX_LOW_EST_CIQ" hidden="1">"c3810"</definedName>
    <definedName name="IQ_CAPEX_LOW_EST_REUT" hidden="1">"c3972"</definedName>
    <definedName name="IQ_CAPEX_LOW_EST_THOM" hidden="1">"c5505"</definedName>
    <definedName name="IQ_CAPEX_LOW_GUIDANCE" hidden="1">"c4220"</definedName>
    <definedName name="IQ_CAPEX_LOW_GUIDANCE_CIQ" hidden="1">"c4632"</definedName>
    <definedName name="IQ_CAPEX_LOW_GUIDANCE_CIQ_COL" hidden="1">"c11281"</definedName>
    <definedName name="IQ_CAPEX_MEDIAN_EST" hidden="1">"c3526"</definedName>
    <definedName name="IQ_CAPEX_MEDIAN_EST_CIQ" hidden="1">"c3808"</definedName>
    <definedName name="IQ_CAPEX_MEDIAN_EST_REUT" hidden="1">"c3970"</definedName>
    <definedName name="IQ_CAPEX_MEDIAN_EST_THOM" hidden="1">"c5503"</definedName>
    <definedName name="IQ_CAPEX_NUM_EST" hidden="1">"c3521"</definedName>
    <definedName name="IQ_CAPEX_NUM_EST_CIQ" hidden="1">"c3811"</definedName>
    <definedName name="IQ_CAPEX_NUM_EST_REUT" hidden="1">"c3973"</definedName>
    <definedName name="IQ_CAPEX_NUM_EST_THOM" hidden="1">"c5506"</definedName>
    <definedName name="IQ_CAPEX_PCT_REV" hidden="1">"c19144"</definedName>
    <definedName name="IQ_CAPEX_STDDEV_EST" hidden="1">"c3522"</definedName>
    <definedName name="IQ_CAPEX_STDDEV_EST_CIQ" hidden="1">"c3812"</definedName>
    <definedName name="IQ_CAPEX_STDDEV_EST_REUT" hidden="1">"c3974"</definedName>
    <definedName name="IQ_CAPEX_STDDEV_EST_THOM" hidden="1">"c5507"</definedName>
    <definedName name="IQ_CAPEX_UTI" hidden="1">"c114"</definedName>
    <definedName name="IQ_CAPITAL_ALLOCATION_ADJUSTMENT_FOREIGN_FFIEC" hidden="1">"c15389"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ACQUIRE_CF_New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ER_SUB" hidden="1">"c15763"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IVIDENDS_NET_INCOME_FDIC" hidden="1">"c6738"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PS_ACT_OR_EST" hidden="1">"c5638"</definedName>
    <definedName name="IQ_CASH_EPS_ACT_OR_EST_THOM" hidden="1">"c5646"</definedName>
    <definedName name="IQ_CASH_EPS_DET_EST_CURRENCY_THOM" hidden="1">"c12478"</definedName>
    <definedName name="IQ_CASH_EPS_DET_EST_DATE_THOM" hidden="1">"c12227"</definedName>
    <definedName name="IQ_CASH_EPS_DET_EST_INCL_THOM" hidden="1">"c12361"</definedName>
    <definedName name="IQ_CASH_EPS_DET_EST_NOTE_THOM" hidden="1">"c17598"</definedName>
    <definedName name="IQ_CASH_EPS_DET_EST_ORIGIN_THOM" hidden="1">"c12597"</definedName>
    <definedName name="IQ_CASH_EPS_DET_EST_THOM" hidden="1">"c12077"</definedName>
    <definedName name="IQ_CASH_EPS_EST" hidden="1">"c5631"</definedName>
    <definedName name="IQ_CASH_EPS_EST_DOWN_2MONTH" hidden="1">"c16333"</definedName>
    <definedName name="IQ_CASH_EPS_EST_DOWN_2MONTH_THOM" hidden="1">"c17197"</definedName>
    <definedName name="IQ_CASH_EPS_EST_DOWN_3MONTH" hidden="1">"c16337"</definedName>
    <definedName name="IQ_CASH_EPS_EST_DOWN_3MONTH_THOM" hidden="1">"c17201"</definedName>
    <definedName name="IQ_CASH_EPS_EST_DOWN_MONTH" hidden="1">"c16329"</definedName>
    <definedName name="IQ_CASH_EPS_EST_DOWN_MONTH_THOM" hidden="1">"c17193"</definedName>
    <definedName name="IQ_CASH_EPS_EST_NUM_ANALYSTS_2MONTH" hidden="1">"c16331"</definedName>
    <definedName name="IQ_CASH_EPS_EST_NUM_ANALYSTS_2MONTH_THOM" hidden="1">"c17195"</definedName>
    <definedName name="IQ_CASH_EPS_EST_NUM_ANALYSTS_3MONTH" hidden="1">"c16335"</definedName>
    <definedName name="IQ_CASH_EPS_EST_NUM_ANALYSTS_3MONTH_THOM" hidden="1">"c17199"</definedName>
    <definedName name="IQ_CASH_EPS_EST_NUM_ANALYSTS_MONTH" hidden="1">"c16327"</definedName>
    <definedName name="IQ_CASH_EPS_EST_NUM_ANALYSTS_MONTH_THOM" hidden="1">"c17191"</definedName>
    <definedName name="IQ_CASH_EPS_EST_THOM" hidden="1">"c5639"</definedName>
    <definedName name="IQ_CASH_EPS_EST_TOTAL_REVISED_2MONTH" hidden="1">"c16334"</definedName>
    <definedName name="IQ_CASH_EPS_EST_TOTAL_REVISED_2MONTH_THOM" hidden="1">"c17198"</definedName>
    <definedName name="IQ_CASH_EPS_EST_TOTAL_REVISED_3MONTH" hidden="1">"c16338"</definedName>
    <definedName name="IQ_CASH_EPS_EST_TOTAL_REVISED_3MONTH_THOM" hidden="1">"c17202"</definedName>
    <definedName name="IQ_CASH_EPS_EST_TOTAL_REVISED_MONTH" hidden="1">"c16330"</definedName>
    <definedName name="IQ_CASH_EPS_EST_TOTAL_REVISED_MONTH_THOM" hidden="1">"c17194"</definedName>
    <definedName name="IQ_CASH_EPS_EST_UP_2MONTH" hidden="1">"c16332"</definedName>
    <definedName name="IQ_CASH_EPS_EST_UP_2MONTH_THOM" hidden="1">"c17196"</definedName>
    <definedName name="IQ_CASH_EPS_EST_UP_3MONTH" hidden="1">"c16336"</definedName>
    <definedName name="IQ_CASH_EPS_EST_UP_3MONTH_THOM" hidden="1">"c17200"</definedName>
    <definedName name="IQ_CASH_EPS_EST_UP_MONTH" hidden="1">"c16328"</definedName>
    <definedName name="IQ_CASH_EPS_EST_UP_MONTH_THOM" hidden="1">"c17192"</definedName>
    <definedName name="IQ_CASH_EPS_HIGH_EST" hidden="1">"c5633"</definedName>
    <definedName name="IQ_CASH_EPS_HIGH_EST_THOM" hidden="1">"c5641"</definedName>
    <definedName name="IQ_CASH_EPS_LOW_EST" hidden="1">"c5634"</definedName>
    <definedName name="IQ_CASH_EPS_LOW_EST_THOM" hidden="1">"c5642"</definedName>
    <definedName name="IQ_CASH_EPS_MEDIAN_EST" hidden="1">"c5632"</definedName>
    <definedName name="IQ_CASH_EPS_MEDIAN_EST_THOM" hidden="1">"c5640"</definedName>
    <definedName name="IQ_CASH_EPS_NUM_EST" hidden="1">"c5635"</definedName>
    <definedName name="IQ_CASH_EPS_NUM_EST_THOM" hidden="1">"c5643"</definedName>
    <definedName name="IQ_CASH_EPS_STDDEV_EST" hidden="1">"c5636"</definedName>
    <definedName name="IQ_CASH_EPS_STDDEV_EST_THOM" hidden="1">"c5644"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ACT_OR_EST_CIQ_COL" hidden="1">"c11215"</definedName>
    <definedName name="IQ_CASH_FLOW_EST" hidden="1">"c4153"</definedName>
    <definedName name="IQ_CASH_FLOW_EST_CIQ" hidden="1">"c4565"</definedName>
    <definedName name="IQ_CASH_FLOW_GUIDANCE" hidden="1">"c4155"</definedName>
    <definedName name="IQ_CASH_FLOW_GUIDANCE_CIQ" hidden="1">"c4567"</definedName>
    <definedName name="IQ_CASH_FLOW_GUIDANCE_CIQ_COL" hidden="1">"c11216"</definedName>
    <definedName name="IQ_CASH_FLOW_HIGH_EST" hidden="1">"c4156"</definedName>
    <definedName name="IQ_CASH_FLOW_HIGH_EST_CIQ" hidden="1">"c4568"</definedName>
    <definedName name="IQ_CASH_FLOW_HIGH_GUIDANCE" hidden="1">"c4201"</definedName>
    <definedName name="IQ_CASH_FLOW_HIGH_GUIDANCE_CIQ" hidden="1">"c4613"</definedName>
    <definedName name="IQ_CASH_FLOW_HIGH_GUIDANCE_CIQ_COL" hidden="1">"c11262"</definedName>
    <definedName name="IQ_CASH_FLOW_LOW_EST" hidden="1">"c4157"</definedName>
    <definedName name="IQ_CASH_FLOW_LOW_EST_CIQ" hidden="1">"c4569"</definedName>
    <definedName name="IQ_CASH_FLOW_LOW_GUIDANCE" hidden="1">"c4241"</definedName>
    <definedName name="IQ_CASH_FLOW_LOW_GUIDANCE_CIQ" hidden="1">"c4653"</definedName>
    <definedName name="IQ_CASH_FLOW_LOW_GUIDANCE_CIQ_COL" hidden="1">"c11302"</definedName>
    <definedName name="IQ_CASH_FLOW_MEDIAN_EST" hidden="1">"c4158"</definedName>
    <definedName name="IQ_CASH_FLOW_MEDIAN_EST_CIQ" hidden="1">"c4570"</definedName>
    <definedName name="IQ_CASH_FLOW_NUM_EST" hidden="1">"c4159"</definedName>
    <definedName name="IQ_CASH_FLOW_NUM_EST_CIQ" hidden="1">"c4571"</definedName>
    <definedName name="IQ_CASH_FLOW_STDDEV_EST" hidden="1">"c4160"</definedName>
    <definedName name="IQ_CASH_FLOW_STDDEV_EST_CIQ" hidden="1">"c4572"</definedName>
    <definedName name="IQ_CASH_FOREIGN_BRANCH_OTHER_US_BANKS_FFIEC" hidden="1">"c15282"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CT_OR_EST_CIQ_COL" hidden="1">"c11225"</definedName>
    <definedName name="IQ_CASH_OPER_AP" hidden="1">"c8888"</definedName>
    <definedName name="IQ_CASH_OPER_AP_ABS" hidden="1">"c8907"</definedName>
    <definedName name="IQ_CASH_OPER_EST" hidden="1">"c4163"</definedName>
    <definedName name="IQ_CASH_OPER_EST_CIQ" hidden="1">"c4575"</definedName>
    <definedName name="IQ_CASH_OPER_GUIDANCE" hidden="1">"c4165"</definedName>
    <definedName name="IQ_CASH_OPER_GUIDANCE_CIQ" hidden="1">"c4577"</definedName>
    <definedName name="IQ_CASH_OPER_GUIDANCE_CIQ_COL" hidden="1">"c11226"</definedName>
    <definedName name="IQ_CASH_OPER_HIGH_EST" hidden="1">"c4166"</definedName>
    <definedName name="IQ_CASH_OPER_HIGH_EST_CIQ" hidden="1">"c4578"</definedName>
    <definedName name="IQ_CASH_OPER_HIGH_GUIDANCE" hidden="1">"c4185"</definedName>
    <definedName name="IQ_CASH_OPER_HIGH_GUIDANCE_CIQ" hidden="1">"c4597"</definedName>
    <definedName name="IQ_CASH_OPER_HIGH_GUIDANCE_CIQ_COL" hidden="1">"c11246"</definedName>
    <definedName name="IQ_CASH_OPER_LOW_EST" hidden="1">"c4244"</definedName>
    <definedName name="IQ_CASH_OPER_LOW_EST_CIQ" hidden="1">"c4768"</definedName>
    <definedName name="IQ_CASH_OPER_LOW_GUIDANCE" hidden="1">"c4225"</definedName>
    <definedName name="IQ_CASH_OPER_LOW_GUIDANCE_CIQ" hidden="1">"c4637"</definedName>
    <definedName name="IQ_CASH_OPER_LOW_GUIDANCE_CIQ_COL" hidden="1">"c11286"</definedName>
    <definedName name="IQ_CASH_OPER_MEDIAN_EST" hidden="1">"c4245"</definedName>
    <definedName name="IQ_CASH_OPER_MEDIAN_EST_CIQ" hidden="1">"c4771"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NUM_EST_CIQ" hidden="1">"c4772"</definedName>
    <definedName name="IQ_CASH_OPER_STDDEV_EST" hidden="1">"c4247"</definedName>
    <definedName name="IQ_CASH_OPER_STDDEV_EST_CIQ" hidden="1">"c4773"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EST_CIQ" hidden="1">"c4775"</definedName>
    <definedName name="IQ_CASH_ST_INVEST_GUIDANCE" hidden="1">"c4250"</definedName>
    <definedName name="IQ_CASH_ST_INVEST_GUIDANCE_CIQ" hidden="1">"c4776"</definedName>
    <definedName name="IQ_CASH_ST_INVEST_GUIDANCE_CIQ_COL" hidden="1">"c11423"</definedName>
    <definedName name="IQ_CASH_ST_INVEST_HIGH_EST" hidden="1">"c4251"</definedName>
    <definedName name="IQ_CASH_ST_INVEST_HIGH_EST_CIQ" hidden="1">"c4777"</definedName>
    <definedName name="IQ_CASH_ST_INVEST_HIGH_GUIDANCE" hidden="1">"c4195"</definedName>
    <definedName name="IQ_CASH_ST_INVEST_HIGH_GUIDANCE_CIQ" hidden="1">"c4607"</definedName>
    <definedName name="IQ_CASH_ST_INVEST_HIGH_GUIDANCE_CIQ_COL" hidden="1">"c11256"</definedName>
    <definedName name="IQ_CASH_ST_INVEST_LOW_EST" hidden="1">"c4252"</definedName>
    <definedName name="IQ_CASH_ST_INVEST_LOW_EST_CIQ" hidden="1">"c4778"</definedName>
    <definedName name="IQ_CASH_ST_INVEST_LOW_GUIDANCE" hidden="1">"c4235"</definedName>
    <definedName name="IQ_CASH_ST_INVEST_LOW_GUIDANCE_CIQ" hidden="1">"c4647"</definedName>
    <definedName name="IQ_CASH_ST_INVEST_LOW_GUIDANCE_CIQ_COL" hidden="1">"c11296"</definedName>
    <definedName name="IQ_CASH_ST_INVEST_MEDIAN_EST" hidden="1">"c4253"</definedName>
    <definedName name="IQ_CASH_ST_INVEST_MEDIAN_EST_CIQ" hidden="1">"c4779"</definedName>
    <definedName name="IQ_CASH_ST_INVEST_NUM_EST" hidden="1">"c4254"</definedName>
    <definedName name="IQ_CASH_ST_INVEST_NUM_EST_CIQ" hidden="1">"c4780"</definedName>
    <definedName name="IQ_CASH_ST_INVEST_STDDEV_EST" hidden="1">"c4255"</definedName>
    <definedName name="IQ_CASH_ST_INVEST_STDDEV_EST_CIQ" hidden="1">"c4781"</definedName>
    <definedName name="IQ_CASH_STRUCTURED_PRODUCTS_AFS_AMORT_COST_FFIEC" hidden="1">"c20500"</definedName>
    <definedName name="IQ_CASH_STRUCTURED_PRODUCTS_AFS_FAIR_VAL_FFIEC" hidden="1">"c20465"</definedName>
    <definedName name="IQ_CASH_STRUCTURED_PRODUCTS_AVAIL_SALE_FFIEC" hidden="1">"c15263"</definedName>
    <definedName name="IQ_CASH_STRUCTURED_PRODUCTS_FFIEC" hidden="1">"c15260"</definedName>
    <definedName name="IQ_CASH_STRUCTURED_PRODUCTS_HTM_AMORT_COST_FFIEC" hidden="1">"c20448"</definedName>
    <definedName name="IQ_CASH_STRUCTURED_PRODUCTS_HTM_FAIR_VAL_FFIEC" hidden="1">"c20483"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ATASTROPHIC_LOSSES" hidden="1">"c17694"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OUPON" hidden="1">"c15234"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" hidden="1">"c2217"</definedName>
    <definedName name="IQ_CFPS_ACT_OR_EST_CIQ" hidden="1">"c5061"</definedName>
    <definedName name="IQ_CFPS_ACT_OR_EST_CIQ_COL" hidden="1">"c11708"</definedName>
    <definedName name="IQ_CFPS_ACT_OR_EST_REUT" hidden="1">"c5463"</definedName>
    <definedName name="IQ_CFPS_ACT_OR_EST_THOM" hidden="1">"c5301"</definedName>
    <definedName name="IQ_CFPS_DET_EST" hidden="1">"c12049"</definedName>
    <definedName name="IQ_CFPS_DET_EST_CURRENCY" hidden="1">"c12458"</definedName>
    <definedName name="IQ_CFPS_DET_EST_CURRENCY_THOM" hidden="1">"c12479"</definedName>
    <definedName name="IQ_CFPS_DET_EST_DATE" hidden="1">"c12202"</definedName>
    <definedName name="IQ_CFPS_DET_EST_DATE_THOM" hidden="1">"c12228"</definedName>
    <definedName name="IQ_CFPS_DET_EST_INCL" hidden="1">"c12341"</definedName>
    <definedName name="IQ_CFPS_DET_EST_INCL_THOM" hidden="1">"c12362"</definedName>
    <definedName name="IQ_CFPS_DET_EST_NOTE" hidden="1">"c17529"</definedName>
    <definedName name="IQ_CFPS_DET_EST_NOTE_THOM" hidden="1">"c17581"</definedName>
    <definedName name="IQ_CFPS_DET_EST_ORIGIN" hidden="1">"c12575"</definedName>
    <definedName name="IQ_CFPS_DET_EST_ORIGIN_THOM" hidden="1">"c12598"</definedName>
    <definedName name="IQ_CFPS_DET_EST_THOM" hidden="1">"c12078"</definedName>
    <definedName name="IQ_CFPS_EST" hidden="1">"c1667"</definedName>
    <definedName name="IQ_CFPS_EST_CIQ" hidden="1">"c3675"</definedName>
    <definedName name="IQ_CFPS_EST_DOWN_2MONTH" hidden="1">"c16321"</definedName>
    <definedName name="IQ_CFPS_EST_DOWN_2MONTH_THOM" hidden="1">"c17185"</definedName>
    <definedName name="IQ_CFPS_EST_DOWN_3MONTH" hidden="1">"c16325"</definedName>
    <definedName name="IQ_CFPS_EST_DOWN_3MONTH_THOM" hidden="1">"c17189"</definedName>
    <definedName name="IQ_CFPS_EST_DOWN_MONTH" hidden="1">"c16317"</definedName>
    <definedName name="IQ_CFPS_EST_DOWN_MONTH_THOM" hidden="1">"c17181"</definedName>
    <definedName name="IQ_CFPS_EST_NUM_ANALYSTS_2MONTH" hidden="1">"c16319"</definedName>
    <definedName name="IQ_CFPS_EST_NUM_ANALYSTS_2MONTH_THOM" hidden="1">"c17183"</definedName>
    <definedName name="IQ_CFPS_EST_NUM_ANALYSTS_3MONTH" hidden="1">"c16323"</definedName>
    <definedName name="IQ_CFPS_EST_NUM_ANALYSTS_3MONTH_THOM" hidden="1">"c17187"</definedName>
    <definedName name="IQ_CFPS_EST_NUM_ANALYSTS_MONTH" hidden="1">"c16315"</definedName>
    <definedName name="IQ_CFPS_EST_NUM_ANALYSTS_MONTH_THOM" hidden="1">"c17179"</definedName>
    <definedName name="IQ_CFPS_EST_REUT" hidden="1">"c3844"</definedName>
    <definedName name="IQ_CFPS_EST_THOM" hidden="1">"c4006"</definedName>
    <definedName name="IQ_CFPS_EST_TOTAL_REVISED_2MONTH" hidden="1">"c16322"</definedName>
    <definedName name="IQ_CFPS_EST_TOTAL_REVISED_2MONTH_THOM" hidden="1">"c17186"</definedName>
    <definedName name="IQ_CFPS_EST_TOTAL_REVISED_3MONTH" hidden="1">"c16326"</definedName>
    <definedName name="IQ_CFPS_EST_TOTAL_REVISED_3MONTH_THOM" hidden="1">"c17190"</definedName>
    <definedName name="IQ_CFPS_EST_TOTAL_REVISED_MONTH" hidden="1">"c16318"</definedName>
    <definedName name="IQ_CFPS_EST_TOTAL_REVISED_MONTH_THOM" hidden="1">"c17182"</definedName>
    <definedName name="IQ_CFPS_EST_UP_2MONTH" hidden="1">"c16320"</definedName>
    <definedName name="IQ_CFPS_EST_UP_2MONTH_THOM" hidden="1">"c17184"</definedName>
    <definedName name="IQ_CFPS_EST_UP_3MONTH" hidden="1">"c16324"</definedName>
    <definedName name="IQ_CFPS_EST_UP_3MONTH_THOM" hidden="1">"c17188"</definedName>
    <definedName name="IQ_CFPS_EST_UP_MONTH" hidden="1">"c16316"</definedName>
    <definedName name="IQ_CFPS_EST_UP_MONTH_THOM" hidden="1">"c17180"</definedName>
    <definedName name="IQ_CFPS_GUIDANCE" hidden="1">"c4256"</definedName>
    <definedName name="IQ_CFPS_GUIDANCE_CIQ" hidden="1">"c4782"</definedName>
    <definedName name="IQ_CFPS_GUIDANCE_CIQ_COL" hidden="1">"c11429"</definedName>
    <definedName name="IQ_CFPS_HIGH_EST" hidden="1">"c1669"</definedName>
    <definedName name="IQ_CFPS_HIGH_EST_CIQ" hidden="1">"c3677"</definedName>
    <definedName name="IQ_CFPS_HIGH_EST_REUT" hidden="1">"c3846"</definedName>
    <definedName name="IQ_CFPS_HIGH_EST_THOM" hidden="1">"c4008"</definedName>
    <definedName name="IQ_CFPS_HIGH_GUIDANCE" hidden="1">"c4167"</definedName>
    <definedName name="IQ_CFPS_HIGH_GUIDANCE_CIQ" hidden="1">"c4579"</definedName>
    <definedName name="IQ_CFPS_HIGH_GUIDANCE_CIQ_COL" hidden="1">"c11228"</definedName>
    <definedName name="IQ_CFPS_LOW_EST" hidden="1">"c1670"</definedName>
    <definedName name="IQ_CFPS_LOW_EST_CIQ" hidden="1">"c3678"</definedName>
    <definedName name="IQ_CFPS_LOW_EST_REUT" hidden="1">"c3847"</definedName>
    <definedName name="IQ_CFPS_LOW_EST_THOM" hidden="1">"c4009"</definedName>
    <definedName name="IQ_CFPS_LOW_GUIDANCE" hidden="1">"c4207"</definedName>
    <definedName name="IQ_CFPS_LOW_GUIDANCE_CIQ" hidden="1">"c4619"</definedName>
    <definedName name="IQ_CFPS_LOW_GUIDANCE_CIQ_COL" hidden="1">"c11268"</definedName>
    <definedName name="IQ_CFPS_MEDIAN_EST" hidden="1">"c1668"</definedName>
    <definedName name="IQ_CFPS_MEDIAN_EST_CIQ" hidden="1">"c3676"</definedName>
    <definedName name="IQ_CFPS_MEDIAN_EST_REUT" hidden="1">"c3845"</definedName>
    <definedName name="IQ_CFPS_MEDIAN_EST_THOM" hidden="1">"c4007"</definedName>
    <definedName name="IQ_CFPS_NUM_EST" hidden="1">"c1671"</definedName>
    <definedName name="IQ_CFPS_NUM_EST_CIQ" hidden="1">"c3679"</definedName>
    <definedName name="IQ_CFPS_NUM_EST_REUT" hidden="1">"c3848"</definedName>
    <definedName name="IQ_CFPS_NUM_EST_THOM" hidden="1">"c4010"</definedName>
    <definedName name="IQ_CFPS_STDDEV_EST" hidden="1">"c1672"</definedName>
    <definedName name="IQ_CFPS_STDDEV_EST_CIQ" hidden="1">"c3680"</definedName>
    <definedName name="IQ_CFPS_STDDEV_EST_REUT" hidden="1">"c3849"</definedName>
    <definedName name="IQ_CFPS_STDDEV_EST_THOM" hidden="1">"c4011"</definedName>
    <definedName name="IQ_CH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FC_UNUSED_UNUSED_UNUSED" hidden="1">"c8500"</definedName>
    <definedName name="IQ_CHANGE_INVENT_REAL_APR_UNUSED" hidden="1">"c7620"</definedName>
    <definedName name="IQ_CHANGE_INVENT_REAL_APR_UNUSED_UNUSED_UNUSED" hidden="1">"c7620"</definedName>
    <definedName name="IQ_CHANGE_INVENT_REAL_FC_UNUSED" hidden="1">"c7840"</definedName>
    <definedName name="IQ_CHANGE_INVENT_REAL_FC_UNUSED_UNUSED_UNUSED" hidden="1">"c7840"</definedName>
    <definedName name="IQ_CHANGE_INVENT_REAL_POP_FC_UNUSED" hidden="1">"c8060"</definedName>
    <definedName name="IQ_CHANGE_INVENT_REAL_POP_FC_UNUSED_UNUSED_UNUSED" hidden="1">"c8060"</definedName>
    <definedName name="IQ_CHANGE_INVENT_REAL_POP_UNUSED" hidden="1">"c7180"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FC_UNUSED_UNUSED_UNUSED" hidden="1">"c8280"</definedName>
    <definedName name="IQ_CHANGE_INVENT_REAL_YOY_UNUSED" hidden="1">"c7400"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K" hidden="1">"c20384"</definedName>
    <definedName name="IQ_CIP" hidden="1">"c17551"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ASSB_OUTSTANDING_BS_DATE" hidden="1">"c1972"</definedName>
    <definedName name="IQ_CLASSB_OUTSTANDING_FILING_DATE" hidden="1">"c1974"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LOSEPRICE_RT" hidden="1">"CLOSE"</definedName>
    <definedName name="IQ_CMBS_ISSUED_AFS_AMORT_COST_FFIEC" hidden="1">"c20497"</definedName>
    <definedName name="IQ_CMBS_ISSUED_AFS_FAIR_VAL_FFIEC" hidden="1">"c20462"</definedName>
    <definedName name="IQ_CMBS_ISSUED_AVAIL_SALE_FFIEC" hidden="1">"c12800"</definedName>
    <definedName name="IQ_CMBS_ISSUED_FFIEC" hidden="1">"c12786"</definedName>
    <definedName name="IQ_CMBS_ISSUED_HTM_AMORT_COST_FFIEC" hidden="1">"c20445"</definedName>
    <definedName name="IQ_CMBS_ISSUED_HTM_FAIR_VAL_FFIEC" hidden="1">"c20480"</definedName>
    <definedName name="IQ_CMO_FDIC" hidden="1">"c6406"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 hidden="1">"c175"</definedName>
    <definedName name="IQ_COLLATERAL_TYPE" hidden="1">"c8954"</definedName>
    <definedName name="IQ_COLLECTION_DOMESTIC_FDIC" hidden="1">"c6387"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ET_FDIC" hidden="1">"c6317"</definedName>
    <definedName name="IQ_COMMERCIAL_INDUSTRIAL_LOANS_NON_ACCRUAL_FFIEC" hidden="1">"c13323"</definedName>
    <definedName name="IQ_COMMERCIAL_INDUSTRIAL_NET_CHARGE_OFFS_FDIC" hidden="1">"c6636"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ECOVERIES_FDIC" hidden="1">"c6617"</definedName>
    <definedName name="IQ_COMMERCIAL_INDUSTRIAL_RISK_BASED_FFIEC" hidden="1">"c13431"</definedName>
    <definedName name="IQ_COMMERCIAL_INDUSTRIAL_TOTAL_LOANS_FOREIGN_FDIC" hidden="1">"c6451"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CONSTRUCTION_LAND_DEV_FDIC" hidden="1">"c6526"</definedName>
    <definedName name="IQ_COMMERCIAL_RE_GROSS_LOANS_FFIEC" hidden="1">"c13400"</definedName>
    <definedName name="IQ_COMMERCIAL_RE_LOANS_FDIC" hidden="1">"c6312"</definedName>
    <definedName name="IQ_COMMERCIAL_RE_LOANS_TOTAL_LOANS" hidden="1">"c15710"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ITMENTS_SELL_SEC_OTHER_OFF_BS_FFIEC" hidden="1">"c13129"</definedName>
    <definedName name="IQ_COMMODITY_EXPOSURE_FFIEC" hidden="1">"c13061"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ID_QUICK_MATCH" hidden="1">"c16227"</definedName>
    <definedName name="IQ_COMPANY_NAME" hidden="1">"c215"</definedName>
    <definedName name="IQ_COMPANY_NAME_LONG" hidden="1">"c1585"</definedName>
    <definedName name="IQ_COMPANY_NAME_QUICK_MATCH" hidden="1">"c16228"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ITUENTS" hidden="1">"c19169"</definedName>
    <definedName name="IQ_CONSTITUENTS_NAME" hidden="1">"c19192"</definedName>
    <definedName name="IQ_CONSTRUCTION_DEV_LOANS_FDIC" hidden="1">"c6313"</definedName>
    <definedName name="IQ_CONSTRUCTION_LAND_DEV_DOM_FFIEC" hidden="1">"c15267"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LOANS_TOTAL_LOANS" hidden="1">"c15711"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LOANS_TOTAL_LOANS" hidden="1">"c15712"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INGENT_LIABILITIES" hidden="1">"c18873"</definedName>
    <definedName name="IQ_CONTINGENT_RENTAL" hidden="1">"c17746"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ACTS_OTHER_COMMODITIES_EQUITIES._FDIC" hidden="1">"c6522"</definedName>
    <definedName name="IQ_CONTRACTS_OTHER_COMMODITIES_EQUITIES_FDIC" hidden="1">"c6522"</definedName>
    <definedName name="IQ_CONTRIB_ID_DET_EST" hidden="1">"c12045"</definedName>
    <definedName name="IQ_CONTRIB_ID_DET_EST_THOM" hidden="1">"c12073"</definedName>
    <definedName name="IQ_CONTRIB_ID_NON_PER_DET_EST" hidden="1">"c13824"</definedName>
    <definedName name="IQ_CONTRIB_ID_NON_PER_DET_EST_THOM" hidden="1">"c13826"</definedName>
    <definedName name="IQ_CONTRIB_NAME_DET_EST" hidden="1">"c12046"</definedName>
    <definedName name="IQ_CONTRIB_NAME_DET_EST_THOM" hidden="1">"c12074"</definedName>
    <definedName name="IQ_CONTRIB_NAME_NON_PER_DET_EST" hidden="1">"c12760"</definedName>
    <definedName name="IQ_CONTRIB_NAME_NON_PER_DET_EST_THOM" hidden="1">"c12764"</definedName>
    <definedName name="IQ_CONTRIB_REC_DET_EST" hidden="1">"c12051"</definedName>
    <definedName name="IQ_CONTRIB_REC_DET_EST_DATE" hidden="1">"c12204"</definedName>
    <definedName name="IQ_CONTRIB_REC_DET_EST_DATE_THOM" hidden="1">"c12230"</definedName>
    <definedName name="IQ_CONTRIB_REC_DET_EST_ORIGIN" hidden="1">"c12577"</definedName>
    <definedName name="IQ_CONTRIB_REC_DET_EST_ORIGIN_THOM" hidden="1">"c12600"</definedName>
    <definedName name="IQ_CONTRIB_REC_DET_EST_THOM" hidden="1">"c12080"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ARITY" hidden="1">"c16197"</definedName>
    <definedName name="IQ_CONV_PREMIUM" hidden="1">"c2195"</definedName>
    <definedName name="IQ_CONV_PRICE" hidden="1">"c2193"</definedName>
    <definedName name="IQ_CONV_PRICE_ISSUE" hidden="1">"c16195"</definedName>
    <definedName name="IQ_CONV_PRICE_PREM_ISSUE" hidden="1">"c16196"</definedName>
    <definedName name="IQ_CONV_PRICE_PREMIUM" hidden="1">"c16198"</definedName>
    <definedName name="IQ_CONV_PT_PREMIUM" hidden="1">"c16199"</definedName>
    <definedName name="IQ_CONV_PT_PREMIUM_PCT" hidden="1">"c16200"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DEBT" hidden="1">"c224"</definedName>
    <definedName name="IQ_CONVERT_PCT" hidden="1">"c2537"</definedName>
    <definedName name="IQ_CONVEXITY" hidden="1">"c2182"</definedName>
    <definedName name="IQ_CONVEYED_TO_OTHERS_FDIC" hidden="1">"c6534"</definedName>
    <definedName name="IQ_COO_ID" hidden="1">"c15222"</definedName>
    <definedName name="IQ_COO_NAME" hidden="1">"c15221"</definedName>
    <definedName name="IQ_CORE_CAPITAL_RATIO_FDIC" hidden="1">"c6745"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FC_UNUSED_UNUSED_UNUSED" hidden="1">"c8381"</definedName>
    <definedName name="IQ_CORP_GOODS_PRICE_INDEX_APR_UNUSED" hidden="1">"c7501"</definedName>
    <definedName name="IQ_CORP_GOODS_PRICE_INDEX_APR_UNUSED_UNUSED_UNUSED" hidden="1">"c7501"</definedName>
    <definedName name="IQ_CORP_GOODS_PRICE_INDEX_FC_UNUSED" hidden="1">"c7721"</definedName>
    <definedName name="IQ_CORP_GOODS_PRICE_INDEX_FC_UNUSED_UNUSED_UNUSED" hidden="1">"c7721"</definedName>
    <definedName name="IQ_CORP_GOODS_PRICE_INDEX_POP_FC_UNUSED" hidden="1">"c7941"</definedName>
    <definedName name="IQ_CORP_GOODS_PRICE_INDEX_POP_FC_UNUSED_UNUSED_UNUSED" hidden="1">"c7941"</definedName>
    <definedName name="IQ_CORP_GOODS_PRICE_INDEX_POP_UNUSED" hidden="1">"c7061"</definedName>
    <definedName name="IQ_CORP_GOODS_PRICE_INDEX_POP_UNUSED_UNUSED_UNUSED" hidden="1">"c7061"</definedName>
    <definedName name="IQ_CORP_GOODS_PRICE_INDEX_UNUSED" hidden="1">"c6841"</definedName>
    <definedName name="IQ_CORP_GOODS_PRICE_INDEX_UNUSED_UNUSED_UNUSED" hidden="1">"c6841"</definedName>
    <definedName name="IQ_CORP_GOODS_PRICE_INDEX_YOY_FC_UNUSED" hidden="1">"c8161"</definedName>
    <definedName name="IQ_CORP_GOODS_PRICE_INDEX_YOY_FC_UNUSED_UNUSED_UNUSED" hidden="1">"c8161"</definedName>
    <definedName name="IQ_CORP_GOODS_PRICE_INDEX_YOY_UNUSED" hidden="1">"c7281"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" hidden="1">"c15726"</definedName>
    <definedName name="IQ_COST_FUNDS_PURCHASED_FFIEC" hidden="1">"c13491"</definedName>
    <definedName name="IQ_COST_INT_DEPOSITS_FFIEC" hidden="1">"c13489"</definedName>
    <definedName name="IQ_COST_OF_FUNDING_ASSETS_FDIC" hidden="1">"c6725"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 hidden="1">"c2124"</definedName>
    <definedName name="IQ_COVERED_WIRELESS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" hidden="1">"c231"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FDIC" hidden="1">"c6525"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FDIC" hidden="1">"c6319"</definedName>
    <definedName name="IQ_CREDIT_CARD_LOANS_NON_ACCRUAL_FFIEC" hidden="1">"c13324"</definedName>
    <definedName name="IQ_CREDIT_CARD_LOANS_RECOV_FFIEC" hidden="1">"c13202"</definedName>
    <definedName name="IQ_CREDIT_CARD_NET_CHARGE_OFFS_FDIC" hidden="1">"c6654"</definedName>
    <definedName name="IQ_CREDIT_CARD_RECOVERIES_FDIC" hidden="1">"c6653"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_PROVISION_NET_CHARGE_OFFS_FDIC" hidden="1">"c6734"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FC_UNUSED_UNUSED_UNUSED" hidden="1">"c8387"</definedName>
    <definedName name="IQ_CURR_ACCT_BALANCE_APR_UNUSED" hidden="1">"c7507"</definedName>
    <definedName name="IQ_CURR_ACCT_BALANCE_APR_UNUSED_UNUSED_UNUSED" hidden="1">"c7507"</definedName>
    <definedName name="IQ_CURR_ACCT_BALANCE_FC_UNUSED" hidden="1">"c7727"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FC_UNUSED_UNUSED_UNUSED" hidden="1">"c7947"</definedName>
    <definedName name="IQ_CURR_ACCT_BALANCE_POP_UNUSED" hidden="1">"c7067"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FC_UNUSED_UNUSED_UNUSED" hidden="1">"c8167"</definedName>
    <definedName name="IQ_CURR_ACCT_BALANCE_YOY_UNUSED" hidden="1">"c7287"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_TAXES" hidden="1">"c19141"</definedName>
    <definedName name="IQ_CURRENCY_COIN_DOM_FFIEC" hidden="1">"c15287"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DERIVATIVES" hidden="1">"c17742"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UST_PREMISE_EQUIP_CABLE_INVEST" hidden="1">"c15801"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RT" hidden="1">"c20427"</definedName>
    <definedName name="IQ_DATA_PROCESSING_EXP_FFIEC" hidden="1">"c13047"</definedName>
    <definedName name="IQ_DATA_SET" hidden="1">"c19244"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TY_EST" hidden="1">"c4257"</definedName>
    <definedName name="IQ_DEBT_EQUITY_EST_CIQ" hidden="1">"c4783"</definedName>
    <definedName name="IQ_DEBT_EQUITY_HIGH_EST" hidden="1">"c4258"</definedName>
    <definedName name="IQ_DEBT_EQUITY_HIGH_EST_CIQ" hidden="1">"c4784"</definedName>
    <definedName name="IQ_DEBT_EQUITY_LOW_EST" hidden="1">"c4259"</definedName>
    <definedName name="IQ_DEBT_EQUITY_LOW_EST_CIQ" hidden="1">"c4785"</definedName>
    <definedName name="IQ_DEBT_EQUITY_MEDIAN_EST" hidden="1">"c4260"</definedName>
    <definedName name="IQ_DEBT_EQUITY_MEDIAN_EST_CIQ" hidden="1">"c4786"</definedName>
    <definedName name="IQ_DEBT_EQUITY_NUM_EST" hidden="1">"c4261"</definedName>
    <definedName name="IQ_DEBT_EQUITY_NUM_EST_CIQ" hidden="1">"c4787"</definedName>
    <definedName name="IQ_DEBT_EQUITY_STDDEV_EST" hidden="1">"c4262"</definedName>
    <definedName name="IQ_DEBT_EQUITY_STDDEV_EST_CIQ" hidden="1">"c4788"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AULT_DATE" hidden="1">"c16220"</definedName>
    <definedName name="IQ_DEFAULT_TYPE" hidden="1">"c16219"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_NAV" hidden="1">"c16003"</definedName>
    <definedName name="IQ_DEFERRED_TAX_NNAV" hidden="1">"c16008"</definedName>
    <definedName name="IQ_DEFERRED_TAXES" hidden="1">"c1356"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COMMERCIAL_BANK_SUBS_FFIEC" hidden="1">"c12945"</definedName>
    <definedName name="IQ_DEMAND_DEPOSITS_FDIC" hidden="1">"c6489"</definedName>
    <definedName name="IQ_DEMAND_DEPOSITS_TOT_DEPOSITS_FFIEC" hidden="1">"c13902"</definedName>
    <definedName name="IQ_DEPOSIT_ACCOUNTS_LESS_THAN_100K_FDIC" hidden="1">"c6494"</definedName>
    <definedName name="IQ_DEPOSIT_ACCOUNTS_MORE_THAN_100K_FDIC" hidden="1">"c6492"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100K_COMMERCIAL_BANK_SUBS_FFIEC" hidden="1">"c12948"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CURRENT" hidden="1">"c17744"</definedName>
    <definedName name="IQ_DERIVATIVE_ASSETS_FAIR_VALUE_TOT_FFIEC" hidden="1">"c15403"</definedName>
    <definedName name="IQ_DERIVATIVE_ASSETS_LEVEL_1_FFIEC" hidden="1">"c15425"</definedName>
    <definedName name="IQ_DERIVATIVE_ASSETS_LEVEL_2_FFIEC" hidden="1">"c15438"</definedName>
    <definedName name="IQ_DERIVATIVE_ASSETS_LEVEL_3_FFIEC" hidden="1">"c15451"</definedName>
    <definedName name="IQ_DERIVATIVE_ASSETS_LT" hidden="1">"c17745"</definedName>
    <definedName name="IQ_DERIVATIVE_LIABILITIES_FAIR_VALUE_TOT_FFIEC" hidden="1">"c15407"</definedName>
    <definedName name="IQ_DERIVATIVE_LIABILITIES_LEVEL_1_FFIEC" hidden="1">"c15429"</definedName>
    <definedName name="IQ_DERIVATIVE_LIABILITIES_LEVEL_2_FFIEC" hidden="1">"c15442"</definedName>
    <definedName name="IQ_DERIVATIVE_LIABILITIES_LEVEL_3_FFIEC" hidden="1">"c15455"</definedName>
    <definedName name="IQ_DERIVATIVES_FDIC" hidden="1">"c6523"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FF_LASTCLOSE_TARGET_PRICE_REUT" hidden="1">"c5436"</definedName>
    <definedName name="IQ_DIFF_LASTCLOSE_TARGET_PRICE_THOM" hidden="1">"c5278"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EST_CIQ" hidden="1">"c4789"</definedName>
    <definedName name="IQ_DILUT_OUTSTANDING_CURRENT_HIGH_EST" hidden="1">"c4264"</definedName>
    <definedName name="IQ_DILUT_OUTSTANDING_CURRENT_HIGH_EST_CIQ" hidden="1">"c4790"</definedName>
    <definedName name="IQ_DILUT_OUTSTANDING_CURRENT_LOW_EST" hidden="1">"c4265"</definedName>
    <definedName name="IQ_DILUT_OUTSTANDING_CURRENT_LOW_EST_CIQ" hidden="1">"c4791"</definedName>
    <definedName name="IQ_DILUT_OUTSTANDING_CURRENT_MEDIAN_EST" hidden="1">"c4266"</definedName>
    <definedName name="IQ_DILUT_OUTSTANDING_CURRENT_MEDIAN_EST_CIQ" hidden="1">"c4792"</definedName>
    <definedName name="IQ_DILUT_OUTSTANDING_CURRENT_NUM_EST" hidden="1">"c4267"</definedName>
    <definedName name="IQ_DILUT_OUTSTANDING_CURRENT_NUM_EST_CIQ" hidden="1">"c4793"</definedName>
    <definedName name="IQ_DILUT_OUTSTANDING_CURRENT_STDDEV_EST" hidden="1">"c4268"</definedName>
    <definedName name="IQ_DILUT_OUTSTANDING_CURRENT_STDDEV_EST_CIQ" hidden="1">"c4794"</definedName>
    <definedName name="IQ_DILUT_WEIGHT" hidden="1">"c326"</definedName>
    <definedName name="IQ_DILUT_WEIGHT_EST" hidden="1">"c4269"</definedName>
    <definedName name="IQ_DILUT_WEIGHT_EST_CIQ" hidden="1">"c4795"</definedName>
    <definedName name="IQ_DILUT_WEIGHT_GUIDANCE" hidden="1">"c4270"</definedName>
    <definedName name="IQ_DILUT_WEIGHT_HIGH_EST" hidden="1">"c4271"</definedName>
    <definedName name="IQ_DILUT_WEIGHT_HIGH_EST_CIQ" hidden="1">"c4796"</definedName>
    <definedName name="IQ_DILUT_WEIGHT_LOW_EST" hidden="1">"c4272"</definedName>
    <definedName name="IQ_DILUT_WEIGHT_LOW_EST_CIQ" hidden="1">"c4797"</definedName>
    <definedName name="IQ_DILUT_WEIGHT_MEDIAN_EST" hidden="1">"c4273"</definedName>
    <definedName name="IQ_DILUT_WEIGHT_MEDIAN_EST_CIQ" hidden="1">"c4798"</definedName>
    <definedName name="IQ_DILUT_WEIGHT_NUM_EST" hidden="1">"c4274"</definedName>
    <definedName name="IQ_DILUT_WEIGHT_NUM_EST_CIQ" hidden="1">"c4799"</definedName>
    <definedName name="IQ_DILUT_WEIGHT_STDDEV_EST" hidden="1">"c4275"</definedName>
    <definedName name="IQ_DILUT_WEIGHT_STDDEV_EST_CIQ" hidden="1">"c4800"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ACT_OR_EST_CIQ_COL" hidden="1">"c11450"</definedName>
    <definedName name="IQ_DISTRIBUTABLE_CASH_EST" hidden="1">"c4277"</definedName>
    <definedName name="IQ_DISTRIBUTABLE_CASH_EST_CIQ" hidden="1">"c4802"</definedName>
    <definedName name="IQ_DISTRIBUTABLE_CASH_GUIDANCE" hidden="1">"c4279"</definedName>
    <definedName name="IQ_DISTRIBUTABLE_CASH_GUIDANCE_CIQ" hidden="1">"c4804"</definedName>
    <definedName name="IQ_DISTRIBUTABLE_CASH_GUIDANCE_CIQ_COL" hidden="1">"c11451"</definedName>
    <definedName name="IQ_DISTRIBUTABLE_CASH_HIGH_EST" hidden="1">"c4280"</definedName>
    <definedName name="IQ_DISTRIBUTABLE_CASH_HIGH_EST_CIQ" hidden="1">"c4805"</definedName>
    <definedName name="IQ_DISTRIBUTABLE_CASH_HIGH_GUIDANCE" hidden="1">"c4198"</definedName>
    <definedName name="IQ_DISTRIBUTABLE_CASH_HIGH_GUIDANCE_CIQ" hidden="1">"c4610"</definedName>
    <definedName name="IQ_DISTRIBUTABLE_CASH_HIGH_GUIDANCE_CIQ_COL" hidden="1">"c11259"</definedName>
    <definedName name="IQ_DISTRIBUTABLE_CASH_LOW_EST" hidden="1">"c4281"</definedName>
    <definedName name="IQ_DISTRIBUTABLE_CASH_LOW_EST_CIQ" hidden="1">"c4806"</definedName>
    <definedName name="IQ_DISTRIBUTABLE_CASH_LOW_GUIDANCE" hidden="1">"c4238"</definedName>
    <definedName name="IQ_DISTRIBUTABLE_CASH_LOW_GUIDANCE_CIQ" hidden="1">"c4650"</definedName>
    <definedName name="IQ_DISTRIBUTABLE_CASH_LOW_GUIDANCE_CIQ_COL" hidden="1">"c11299"</definedName>
    <definedName name="IQ_DISTRIBUTABLE_CASH_MEDIAN_EST" hidden="1">"c4282"</definedName>
    <definedName name="IQ_DISTRIBUTABLE_CASH_MEDIAN_EST_CIQ" hidden="1">"c4807"</definedName>
    <definedName name="IQ_DISTRIBUTABLE_CASH_NUM_EST" hidden="1">"c4283"</definedName>
    <definedName name="IQ_DISTRIBUTABLE_CASH_NUM_EST_CIQ" hidden="1">"c4808"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ACT_OR_EST_CIQ_COL" hidden="1">"c11458"</definedName>
    <definedName name="IQ_DISTRIBUTABLE_CASH_SHARE_EST" hidden="1">"c4285"</definedName>
    <definedName name="IQ_DISTRIBUTABLE_CASH_SHARE_EST_CIQ" hidden="1">"c4810"</definedName>
    <definedName name="IQ_DISTRIBUTABLE_CASH_SHARE_GUIDANCE" hidden="1">"c4287"</definedName>
    <definedName name="IQ_DISTRIBUTABLE_CASH_SHARE_GUIDANCE_CIQ" hidden="1">"c4812"</definedName>
    <definedName name="IQ_DISTRIBUTABLE_CASH_SHARE_GUIDANCE_CIQ_COL" hidden="1">"c11459"</definedName>
    <definedName name="IQ_DISTRIBUTABLE_CASH_SHARE_HIGH_EST" hidden="1">"c4288"</definedName>
    <definedName name="IQ_DISTRIBUTABLE_CASH_SHARE_HIGH_EST_CIQ" hidden="1">"c4813"</definedName>
    <definedName name="IQ_DISTRIBUTABLE_CASH_SHARE_HIGH_GUIDANCE" hidden="1">"c4199"</definedName>
    <definedName name="IQ_DISTRIBUTABLE_CASH_SHARE_HIGH_GUIDANCE_CIQ" hidden="1">"c4611"</definedName>
    <definedName name="IQ_DISTRIBUTABLE_CASH_SHARE_HIGH_GUIDANCE_CIQ_COL" hidden="1">"c11260"</definedName>
    <definedName name="IQ_DISTRIBUTABLE_CASH_SHARE_LOW_EST" hidden="1">"c4289"</definedName>
    <definedName name="IQ_DISTRIBUTABLE_CASH_SHARE_LOW_EST_CIQ" hidden="1">"c4814"</definedName>
    <definedName name="IQ_DISTRIBUTABLE_CASH_SHARE_LOW_GUIDANCE" hidden="1">"c4239"</definedName>
    <definedName name="IQ_DISTRIBUTABLE_CASH_SHARE_LOW_GUIDANCE_CIQ" hidden="1">"c4651"</definedName>
    <definedName name="IQ_DISTRIBUTABLE_CASH_SHARE_LOW_GUIDANCE_CIQ_COL" hidden="1">"c11300"</definedName>
    <definedName name="IQ_DISTRIBUTABLE_CASH_SHARE_MEDIAN_EST" hidden="1">"c4290"</definedName>
    <definedName name="IQ_DISTRIBUTABLE_CASH_SHARE_MEDIAN_EST_CIQ" hidden="1">"c4815"</definedName>
    <definedName name="IQ_DISTRIBUTABLE_CASH_SHARE_NUM_EST" hidden="1">"c4291"</definedName>
    <definedName name="IQ_DISTRIBUTABLE_CASH_SHARE_NUM_EST_CIQ" hidden="1">"c4816"</definedName>
    <definedName name="IQ_DISTRIBUTABLE_CASH_SHARE_STDDEV_EST" hidden="1">"c4292"</definedName>
    <definedName name="IQ_DISTRIBUTABLE_CASH_SHARE_STDDEV_EST_CIQ" hidden="1">"c4817"</definedName>
    <definedName name="IQ_DISTRIBUTABLE_CASH_SHARES_BASIC" hidden="1">"c16189"</definedName>
    <definedName name="IQ_DISTRIBUTABLE_CASH_SHARES_DILUTED" hidden="1">"c16190"</definedName>
    <definedName name="IQ_DISTRIBUTABLE_CASH_STANDARDIZED" hidden="1">"c20435"</definedName>
    <definedName name="IQ_DISTRIBUTABLE_CASH_STDDEV_EST" hidden="1">"c4294"</definedName>
    <definedName name="IQ_DISTRIBUTABLE_CASH_STDDEV_EST_CIQ" hidden="1">"c4819"</definedName>
    <definedName name="IQ_DIV_AMOUNT" hidden="1">"c3041"</definedName>
    <definedName name="IQ_DIV_AMOUNT_LIST" hidden="1">"c17417"</definedName>
    <definedName name="IQ_DIV_PAYMENT_DATE" hidden="1">"c2205"</definedName>
    <definedName name="IQ_DIV_PAYMENT_DATE_LIST" hidden="1">"c17418"</definedName>
    <definedName name="IQ_DIV_PAYMENT_TYPE" hidden="1">"c12752"</definedName>
    <definedName name="IQ_DIV_PAYMENT_TYPE_LIST" hidden="1">"c17419"</definedName>
    <definedName name="IQ_DIV_RECORD_DATE" hidden="1">"c2204"</definedName>
    <definedName name="IQ_DIV_RECORD_DATE_LIST" hidden="1">"c17420"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EST_CIQ" hidden="1">"c4821"</definedName>
    <definedName name="IQ_DIVIDEND_HIGH_EST" hidden="1">"c4297"</definedName>
    <definedName name="IQ_DIVIDEND_HIGH_EST_CIQ" hidden="1">"c4822"</definedName>
    <definedName name="IQ_DIVIDEND_LOW_EST" hidden="1">"c4298"</definedName>
    <definedName name="IQ_DIVIDEND_LOW_EST_CIQ" hidden="1">"c4823"</definedName>
    <definedName name="IQ_DIVIDEND_MEDIAN_EST" hidden="1">"c4299"</definedName>
    <definedName name="IQ_DIVIDEND_MEDIAN_EST_CIQ" hidden="1">"c4824"</definedName>
    <definedName name="IQ_DIVIDEND_NUM_EST" hidden="1">"c4300"</definedName>
    <definedName name="IQ_DIVIDEND_NUM_EST_CIQ" hidden="1">"c4825"</definedName>
    <definedName name="IQ_DIVIDEND_STDDEV_EST" hidden="1">"c4301"</definedName>
    <definedName name="IQ_DIVIDEND_STDDEV_EST_CIQ" hidden="1">"c4826"</definedName>
    <definedName name="IQ_DIVIDEND_YIELD" hidden="1">"c332"</definedName>
    <definedName name="IQ_DIVIDENDS_DECLARED_COMMON_FDIC" hidden="1">"c6659"</definedName>
    <definedName name="IQ_DIVIDENDS_DECLARED_COMMON_FFIEC" hidden="1">"c12969"</definedName>
    <definedName name="IQ_DIVIDENDS_DECLARED_PREFERRED_FDIC" hidden="1">"c6658"</definedName>
    <definedName name="IQ_DIVIDENDS_DECLARED_PREFERRED_FFIEC" hidden="1">"c12968"</definedName>
    <definedName name="IQ_DIVIDENDS_FDIC" hidden="1">"c6660"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" hidden="1">"c2801"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CIQ" hidden="1">"c5062"</definedName>
    <definedName name="IQ_DPS_ACT_OR_EST_CIQ_COL" hidden="1">"c11709"</definedName>
    <definedName name="IQ_DPS_ACT_OR_EST_REUT" hidden="1">"c5464"</definedName>
    <definedName name="IQ_DPS_ACT_OR_EST_THOM" hidden="1">"c5302"</definedName>
    <definedName name="IQ_DPS_DET_EST" hidden="1">"c12052"</definedName>
    <definedName name="IQ_DPS_DET_EST_CURRENCY" hidden="1">"c12459"</definedName>
    <definedName name="IQ_DPS_DET_EST_CURRENCY_THOM" hidden="1">"c12480"</definedName>
    <definedName name="IQ_DPS_DET_EST_DATE" hidden="1">"c12205"</definedName>
    <definedName name="IQ_DPS_DET_EST_DATE_THOM" hidden="1">"c12231"</definedName>
    <definedName name="IQ_DPS_DET_EST_INCL" hidden="1">"c12342"</definedName>
    <definedName name="IQ_DPS_DET_EST_INCL_THOM" hidden="1">"c12363"</definedName>
    <definedName name="IQ_DPS_DET_EST_NOTE" hidden="1">"c17530"</definedName>
    <definedName name="IQ_DPS_DET_EST_NOTE_THOM" hidden="1">"c17582"</definedName>
    <definedName name="IQ_DPS_DET_EST_ORIGIN" hidden="1">"c12578"</definedName>
    <definedName name="IQ_DPS_DET_EST_ORIGIN_THOM" hidden="1">"c12601"</definedName>
    <definedName name="IQ_DPS_DET_EST_THOM" hidden="1">"c12081"</definedName>
    <definedName name="IQ_DPS_EST" hidden="1">"c1674"</definedName>
    <definedName name="IQ_DPS_EST_BOTTOM_UP" hidden="1">"c5493"</definedName>
    <definedName name="IQ_DPS_EST_BOTTOM_UP_CIQ" hidden="1">"c12030"</definedName>
    <definedName name="IQ_DPS_EST_BOTTOM_UP_REUT" hidden="1">"c5501"</definedName>
    <definedName name="IQ_DPS_EST_CIQ" hidden="1">"c3682"</definedName>
    <definedName name="IQ_DPS_EST_DOWN_2MONTH" hidden="1">"c16345"</definedName>
    <definedName name="IQ_DPS_EST_DOWN_2MONTH_THOM" hidden="1">"c17209"</definedName>
    <definedName name="IQ_DPS_EST_DOWN_3MONTH" hidden="1">"c16349"</definedName>
    <definedName name="IQ_DPS_EST_DOWN_3MONTH_THOM" hidden="1">"c17213"</definedName>
    <definedName name="IQ_DPS_EST_DOWN_MONTH" hidden="1">"c16341"</definedName>
    <definedName name="IQ_DPS_EST_DOWN_MONTH_THOM" hidden="1">"c17205"</definedName>
    <definedName name="IQ_DPS_EST_NUM_ANALYSTS_2MONTH" hidden="1">"c16343"</definedName>
    <definedName name="IQ_DPS_EST_NUM_ANALYSTS_2MONTH_THOM" hidden="1">"c17207"</definedName>
    <definedName name="IQ_DPS_EST_NUM_ANALYSTS_3MONTH" hidden="1">"c16347"</definedName>
    <definedName name="IQ_DPS_EST_NUM_ANALYSTS_3MONTH_THOM" hidden="1">"c17211"</definedName>
    <definedName name="IQ_DPS_EST_NUM_ANALYSTS_MONTH" hidden="1">"c16339"</definedName>
    <definedName name="IQ_DPS_EST_NUM_ANALYSTS_MONTH_THOM" hidden="1">"c17203"</definedName>
    <definedName name="IQ_DPS_EST_REUT" hidden="1">"c3851"</definedName>
    <definedName name="IQ_DPS_EST_THOM" hidden="1">"c4013"</definedName>
    <definedName name="IQ_DPS_EST_TOTAL_REVISED_2MONTH" hidden="1">"c16346"</definedName>
    <definedName name="IQ_DPS_EST_TOTAL_REVISED_2MONTH_THOM" hidden="1">"c17210"</definedName>
    <definedName name="IQ_DPS_EST_TOTAL_REVISED_3MONTH" hidden="1">"c16350"</definedName>
    <definedName name="IQ_DPS_EST_TOTAL_REVISED_3MONTH_THOM" hidden="1">"c17214"</definedName>
    <definedName name="IQ_DPS_EST_TOTAL_REVISED_MONTH" hidden="1">"c16342"</definedName>
    <definedName name="IQ_DPS_EST_TOTAL_REVISED_MONTH_THOM" hidden="1">"c17206"</definedName>
    <definedName name="IQ_DPS_EST_UP_2MONTH" hidden="1">"c16344"</definedName>
    <definedName name="IQ_DPS_EST_UP_2MONTH_THOM" hidden="1">"c17208"</definedName>
    <definedName name="IQ_DPS_EST_UP_3MONTH" hidden="1">"c16348"</definedName>
    <definedName name="IQ_DPS_EST_UP_3MONTH_THOM" hidden="1">"c17212"</definedName>
    <definedName name="IQ_DPS_EST_UP_MONTH" hidden="1">"c16340"</definedName>
    <definedName name="IQ_DPS_EST_UP_MONTH_THOM" hidden="1">"c17204"</definedName>
    <definedName name="IQ_DPS_GUIDANCE" hidden="1">"c4302"</definedName>
    <definedName name="IQ_DPS_GUIDANCE_CIQ" hidden="1">"c4827"</definedName>
    <definedName name="IQ_DPS_GUIDANCE_CIQ_COL" hidden="1">"c11474"</definedName>
    <definedName name="IQ_DPS_HIGH_EST" hidden="1">"c1676"</definedName>
    <definedName name="IQ_DPS_HIGH_EST_CIQ" hidden="1">"c3684"</definedName>
    <definedName name="IQ_DPS_HIGH_EST_REUT" hidden="1">"c3853"</definedName>
    <definedName name="IQ_DPS_HIGH_EST_THOM" hidden="1">"c4015"</definedName>
    <definedName name="IQ_DPS_HIGH_GUIDANCE" hidden="1">"c4168"</definedName>
    <definedName name="IQ_DPS_HIGH_GUIDANCE_CIQ" hidden="1">"c4580"</definedName>
    <definedName name="IQ_DPS_HIGH_GUIDANCE_CIQ_COL" hidden="1">"c11229"</definedName>
    <definedName name="IQ_DPS_LOW_EST" hidden="1">"c1677"</definedName>
    <definedName name="IQ_DPS_LOW_EST_CIQ" hidden="1">"c3685"</definedName>
    <definedName name="IQ_DPS_LOW_EST_REUT" hidden="1">"c3854"</definedName>
    <definedName name="IQ_DPS_LOW_EST_THOM" hidden="1">"c4016"</definedName>
    <definedName name="IQ_DPS_LOW_GUIDANCE" hidden="1">"c4208"</definedName>
    <definedName name="IQ_DPS_LOW_GUIDANCE_CIQ" hidden="1">"c4620"</definedName>
    <definedName name="IQ_DPS_LOW_GUIDANCE_CIQ_COL" hidden="1">"c11269"</definedName>
    <definedName name="IQ_DPS_MEDIAN_EST" hidden="1">"c1675"</definedName>
    <definedName name="IQ_DPS_MEDIAN_EST_CIQ" hidden="1">"c3683"</definedName>
    <definedName name="IQ_DPS_MEDIAN_EST_REUT" hidden="1">"c3852"</definedName>
    <definedName name="IQ_DPS_MEDIAN_EST_THOM" hidden="1">"c4014"</definedName>
    <definedName name="IQ_DPS_NUM_EST" hidden="1">"c1678"</definedName>
    <definedName name="IQ_DPS_NUM_EST_CIQ" hidden="1">"c3686"</definedName>
    <definedName name="IQ_DPS_NUM_EST_REUT" hidden="1">"c3855"</definedName>
    <definedName name="IQ_DPS_NUM_EST_THOM" hidden="1">"c4017"</definedName>
    <definedName name="IQ_DPS_STDDEV_EST" hidden="1">"c1679"</definedName>
    <definedName name="IQ_DPS_STDDEV_EST_CIQ" hidden="1">"c3687"</definedName>
    <definedName name="IQ_DPS_STDDEV_EST_REUT" hidden="1">"c3856"</definedName>
    <definedName name="IQ_DPS_STDDEV_EST_THOM" hidden="1">"c4018"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AVG_ASSETS_FFIEC" hidden="1">"c13354"</definedName>
    <definedName name="IQ_EARNING_ASSETS_FDIC" hidden="1">"c6360"</definedName>
    <definedName name="IQ_EARNING_ASSETS_QUARTERLY_AVG_FFIEC" hidden="1">"c13086"</definedName>
    <definedName name="IQ_EARNING_ASSETS_REPRICE_ASSETS_TOT_FFIEC" hidden="1">"c13451"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ANNOUNCE_DATE_REUT" hidden="1">"c5314"</definedName>
    <definedName name="IQ_EARNINGS_ANNOUNCE_DATE_THOM" hidden="1">"c5093"</definedName>
    <definedName name="IQ_EARNINGS_CO_FFIEC" hidden="1">"c13032"</definedName>
    <definedName name="IQ_EARNINGS_CONT_OPS_HOMEBUILDING_SALES" hidden="1">"c15817"</definedName>
    <definedName name="IQ_EARNINGS_COVERAGE_LOSSES_FFIEC" hidden="1">"c13351"</definedName>
    <definedName name="IQ_EARNINGS_COVERAGE_NET_CHARGE_OFFS_FDIC" hidden="1">"c6735"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K" hidden="1">"EBIT_10K"</definedName>
    <definedName name="IQ_EBIT_10Q" hidden="1">"EBIT_10Q"</definedName>
    <definedName name="IQ_EBIT_10Q1" hidden="1">"EBIT_10Q1"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CIQ" hidden="1">"c5063"</definedName>
    <definedName name="IQ_EBIT_ACT_OR_EST_CIQ_COL" hidden="1">"c11710"</definedName>
    <definedName name="IQ_EBIT_ACT_OR_EST_REUT" hidden="1">"c5465"</definedName>
    <definedName name="IQ_EBIT_ACT_OR_EST_THOM" hidden="1">"c5303"</definedName>
    <definedName name="IQ_EBIT_DET_EST" hidden="1">"c12053"</definedName>
    <definedName name="IQ_EBIT_DET_EST_CURRENCY" hidden="1">"c12460"</definedName>
    <definedName name="IQ_EBIT_DET_EST_CURRENCY_THOM" hidden="1">"c12481"</definedName>
    <definedName name="IQ_EBIT_DET_EST_DATE" hidden="1">"c12206"</definedName>
    <definedName name="IQ_EBIT_DET_EST_DATE_THOM" hidden="1">"c12232"</definedName>
    <definedName name="IQ_EBIT_DET_EST_INCL" hidden="1">"c12343"</definedName>
    <definedName name="IQ_EBIT_DET_EST_INCL_THOM" hidden="1">"c12364"</definedName>
    <definedName name="IQ_EBIT_DET_EST_NOTE" hidden="1">"c17531"</definedName>
    <definedName name="IQ_EBIT_DET_EST_NOTE_THOM" hidden="1">"c17583"</definedName>
    <definedName name="IQ_EBIT_DET_EST_ORIGIN" hidden="1">"c12579"</definedName>
    <definedName name="IQ_EBIT_DET_EST_ORIGIN_THOM" hidden="1">"c12602"</definedName>
    <definedName name="IQ_EBIT_DET_EST_THOM" hidden="1">"c12082"</definedName>
    <definedName name="IQ_EBIT_EQ_INC" hidden="1">"c3498"</definedName>
    <definedName name="IQ_EBIT_EQ_INC_EXCL_SBC" hidden="1">"c3502"</definedName>
    <definedName name="IQ_EBIT_EST" hidden="1">"c1681"</definedName>
    <definedName name="IQ_EBIT_EST_CIQ" hidden="1">"c4674"</definedName>
    <definedName name="IQ_EBIT_EST_DOWN_2MONTH" hidden="1">"c16357"</definedName>
    <definedName name="IQ_EBIT_EST_DOWN_2MONTH_THOM" hidden="1">"c17221"</definedName>
    <definedName name="IQ_EBIT_EST_DOWN_3MONTH" hidden="1">"c16361"</definedName>
    <definedName name="IQ_EBIT_EST_DOWN_3MONTH_THOM" hidden="1">"c17225"</definedName>
    <definedName name="IQ_EBIT_EST_DOWN_MONTH" hidden="1">"c16353"</definedName>
    <definedName name="IQ_EBIT_EST_DOWN_MONTH_THOM" hidden="1">"c17217"</definedName>
    <definedName name="IQ_EBIT_EST_NUM_ANALYSTS_2MONTH" hidden="1">"c16355"</definedName>
    <definedName name="IQ_EBIT_EST_NUM_ANALYSTS_2MONTH_THOM" hidden="1">"c17219"</definedName>
    <definedName name="IQ_EBIT_EST_NUM_ANALYSTS_3MONTH" hidden="1">"c16359"</definedName>
    <definedName name="IQ_EBIT_EST_NUM_ANALYSTS_3MONTH_THOM" hidden="1">"c17223"</definedName>
    <definedName name="IQ_EBIT_EST_NUM_ANALYSTS_MONTH" hidden="1">"c16351"</definedName>
    <definedName name="IQ_EBIT_EST_NUM_ANALYSTS_MONTH_THOM" hidden="1">"c17215"</definedName>
    <definedName name="IQ_EBIT_EST_REUT" hidden="1">"c5333"</definedName>
    <definedName name="IQ_EBIT_EST_THOM" hidden="1">"c5105"</definedName>
    <definedName name="IQ_EBIT_EST_TOTAL_REVISED_2MONTH" hidden="1">"c16358"</definedName>
    <definedName name="IQ_EBIT_EST_TOTAL_REVISED_2MONTH_THOM" hidden="1">"c17222"</definedName>
    <definedName name="IQ_EBIT_EST_TOTAL_REVISED_3MONTH" hidden="1">"c16362"</definedName>
    <definedName name="IQ_EBIT_EST_TOTAL_REVISED_3MONTH_THOM" hidden="1">"c17226"</definedName>
    <definedName name="IQ_EBIT_EST_TOTAL_REVISED_MONTH" hidden="1">"c16354"</definedName>
    <definedName name="IQ_EBIT_EST_TOTAL_REVISED_MONTH_THOM" hidden="1">"c17218"</definedName>
    <definedName name="IQ_EBIT_EST_UP_2MONTH" hidden="1">"c16356"</definedName>
    <definedName name="IQ_EBIT_EST_UP_2MONTH_THOM" hidden="1">"c17220"</definedName>
    <definedName name="IQ_EBIT_EST_UP_3MONTH" hidden="1">"c16360"</definedName>
    <definedName name="IQ_EBIT_EST_UP_3MONTH_THOM" hidden="1">"c17224"</definedName>
    <definedName name="IQ_EBIT_EST_UP_MONTH" hidden="1">"c16352"</definedName>
    <definedName name="IQ_EBIT_EST_UP_MONTH_THOM" hidden="1">"c17216"</definedName>
    <definedName name="IQ_EBIT_EXCL_SBC" hidden="1">"c3082"</definedName>
    <definedName name="IQ_EBIT_GROWTH_1" hidden="1">"IQ_EBIT_GROWTH_1"</definedName>
    <definedName name="IQ_EBIT_GROWTH_2" hidden="1">"IQ_EBIT_GROWTH_2"</definedName>
    <definedName name="IQ_EBIT_GUIDANCE" hidden="1">"c4303"</definedName>
    <definedName name="IQ_EBIT_GUIDANCE_CIQ" hidden="1">"c4828"</definedName>
    <definedName name="IQ_EBIT_GUIDANCE_CIQ_COL" hidden="1">"c11475"</definedName>
    <definedName name="IQ_EBIT_GW_ACT_OR_EST" hidden="1">"c4306"</definedName>
    <definedName name="IQ_EBIT_GW_ACT_OR_EST_CIQ" hidden="1">"c4831"</definedName>
    <definedName name="IQ_EBIT_GW_ACT_OR_EST_CIQ_COL" hidden="1">"c11478"</definedName>
    <definedName name="IQ_EBIT_GW_EST" hidden="1">"c4305"</definedName>
    <definedName name="IQ_EBIT_GW_EST_CIQ" hidden="1">"c4830"</definedName>
    <definedName name="IQ_EBIT_GW_GUIDANCE" hidden="1">"c4307"</definedName>
    <definedName name="IQ_EBIT_GW_GUIDANCE_CIQ" hidden="1">"c4832"</definedName>
    <definedName name="IQ_EBIT_GW_GUIDANCE_CIQ_COL" hidden="1">"c11479"</definedName>
    <definedName name="IQ_EBIT_GW_HIGH_EST" hidden="1">"c4308"</definedName>
    <definedName name="IQ_EBIT_GW_HIGH_EST_CIQ" hidden="1">"c4833"</definedName>
    <definedName name="IQ_EBIT_GW_HIGH_GUIDANCE" hidden="1">"c4171"</definedName>
    <definedName name="IQ_EBIT_GW_HIGH_GUIDANCE_CIQ" hidden="1">"c4583"</definedName>
    <definedName name="IQ_EBIT_GW_HIGH_GUIDANCE_CIQ_COL" hidden="1">"c11232"</definedName>
    <definedName name="IQ_EBIT_GW_LOW_EST" hidden="1">"c4309"</definedName>
    <definedName name="IQ_EBIT_GW_LOW_EST_CIQ" hidden="1">"c4834"</definedName>
    <definedName name="IQ_EBIT_GW_LOW_GUIDANCE" hidden="1">"c4211"</definedName>
    <definedName name="IQ_EBIT_GW_LOW_GUIDANCE_CIQ" hidden="1">"c4623"</definedName>
    <definedName name="IQ_EBIT_GW_LOW_GUIDANCE_CIQ_COL" hidden="1">"c11272"</definedName>
    <definedName name="IQ_EBIT_GW_MEDIAN_EST" hidden="1">"c4310"</definedName>
    <definedName name="IQ_EBIT_GW_MEDIAN_EST_CIQ" hidden="1">"c4835"</definedName>
    <definedName name="IQ_EBIT_GW_NUM_EST" hidden="1">"c4311"</definedName>
    <definedName name="IQ_EBIT_GW_NUM_EST_CIQ" hidden="1">"c4836"</definedName>
    <definedName name="IQ_EBIT_GW_STDDEV_EST" hidden="1">"c4312"</definedName>
    <definedName name="IQ_EBIT_GW_STDDEV_EST_CIQ" hidden="1">"c4837"</definedName>
    <definedName name="IQ_EBIT_HIGH_EST" hidden="1">"c1683"</definedName>
    <definedName name="IQ_EBIT_HIGH_EST_CIQ" hidden="1">"c4676"</definedName>
    <definedName name="IQ_EBIT_HIGH_EST_REUT" hidden="1">"c5335"</definedName>
    <definedName name="IQ_EBIT_HIGH_EST_THOM" hidden="1">"c5107"</definedName>
    <definedName name="IQ_EBIT_HIGH_GUIDANCE" hidden="1">"c4172"</definedName>
    <definedName name="IQ_EBIT_HIGH_GUIDANCE_CIQ" hidden="1">"c4584"</definedName>
    <definedName name="IQ_EBIT_HIGH_GUIDANCE_CIQ_COL" hidden="1">"c11233"</definedName>
    <definedName name="IQ_EBIT_HOMEBUILDING_SALES" hidden="1">"c15815"</definedName>
    <definedName name="IQ_EBIT_INT" hidden="1">"c360"</definedName>
    <definedName name="IQ_EBIT_LOW_EST" hidden="1">"c1684"</definedName>
    <definedName name="IQ_EBIT_LOW_EST_CIQ" hidden="1">"c4677"</definedName>
    <definedName name="IQ_EBIT_LOW_EST_REUT" hidden="1">"c5336"</definedName>
    <definedName name="IQ_EBIT_LOW_EST_THOM" hidden="1">"c5108"</definedName>
    <definedName name="IQ_EBIT_LOW_GUIDANCE" hidden="1">"c4212"</definedName>
    <definedName name="IQ_EBIT_LOW_GUIDANCE_CIQ" hidden="1">"c4624"</definedName>
    <definedName name="IQ_EBIT_LOW_GUIDANCE_CIQ_COL" hidden="1">"c11273"</definedName>
    <definedName name="IQ_EBIT_MARGIN" hidden="1">"c359"</definedName>
    <definedName name="IQ_EBIT_MEDIAN_EST" hidden="1">"c1682"</definedName>
    <definedName name="IQ_EBIT_MEDIAN_EST_CIQ" hidden="1">"c4675"</definedName>
    <definedName name="IQ_EBIT_MEDIAN_EST_REUT" hidden="1">"c5334"</definedName>
    <definedName name="IQ_EBIT_MEDIAN_EST_THOM" hidden="1">"c5106"</definedName>
    <definedName name="IQ_EBIT_NET_INT" hidden="1">"c360"</definedName>
    <definedName name="IQ_EBIT_NUM_EST" hidden="1">"c1685"</definedName>
    <definedName name="IQ_EBIT_NUM_EST_CIQ" hidden="1">"c4678"</definedName>
    <definedName name="IQ_EBIT_NUM_EST_REUT" hidden="1">"c5337"</definedName>
    <definedName name="IQ_EBIT_NUM_EST_THOM" hidden="1">"c5109"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ACT_OR_EST_CIQ_COL" hidden="1">"c11488"</definedName>
    <definedName name="IQ_EBIT_SBC_EST" hidden="1">"c4315"</definedName>
    <definedName name="IQ_EBIT_SBC_EST_CIQ" hidden="1">"c4840"</definedName>
    <definedName name="IQ_EBIT_SBC_GUIDANCE" hidden="1">"c4317"</definedName>
    <definedName name="IQ_EBIT_SBC_GUIDANCE_CIQ" hidden="1">"c4842"</definedName>
    <definedName name="IQ_EBIT_SBC_GUIDANCE_CIQ_COL" hidden="1">"c11489"</definedName>
    <definedName name="IQ_EBIT_SBC_GW_ACT_OR_EST" hidden="1">"c4320"</definedName>
    <definedName name="IQ_EBIT_SBC_GW_ACT_OR_EST_CIQ" hidden="1">"c4845"</definedName>
    <definedName name="IQ_EBIT_SBC_GW_ACT_OR_EST_CIQ_COL" hidden="1">"c11492"</definedName>
    <definedName name="IQ_EBIT_SBC_GW_EST" hidden="1">"c4319"</definedName>
    <definedName name="IQ_EBIT_SBC_GW_EST_CIQ" hidden="1">"c4844"</definedName>
    <definedName name="IQ_EBIT_SBC_GW_GUIDANCE" hidden="1">"c4321"</definedName>
    <definedName name="IQ_EBIT_SBC_GW_GUIDANCE_CIQ" hidden="1">"c4846"</definedName>
    <definedName name="IQ_EBIT_SBC_GW_GUIDANCE_CIQ_COL" hidden="1">"c11493"</definedName>
    <definedName name="IQ_EBIT_SBC_GW_HIGH_EST" hidden="1">"c4322"</definedName>
    <definedName name="IQ_EBIT_SBC_GW_HIGH_EST_CIQ" hidden="1">"c4847"</definedName>
    <definedName name="IQ_EBIT_SBC_GW_HIGH_GUIDANCE" hidden="1">"c4193"</definedName>
    <definedName name="IQ_EBIT_SBC_GW_HIGH_GUIDANCE_CIQ" hidden="1">"c4605"</definedName>
    <definedName name="IQ_EBIT_SBC_GW_HIGH_GUIDANCE_CIQ_COL" hidden="1">"c11254"</definedName>
    <definedName name="IQ_EBIT_SBC_GW_LOW_EST" hidden="1">"c4323"</definedName>
    <definedName name="IQ_EBIT_SBC_GW_LOW_EST_CIQ" hidden="1">"c4848"</definedName>
    <definedName name="IQ_EBIT_SBC_GW_LOW_GUIDANCE" hidden="1">"c4233"</definedName>
    <definedName name="IQ_EBIT_SBC_GW_LOW_GUIDANCE_CIQ" hidden="1">"c4645"</definedName>
    <definedName name="IQ_EBIT_SBC_GW_LOW_GUIDANCE_CIQ_COL" hidden="1">"c11294"</definedName>
    <definedName name="IQ_EBIT_SBC_GW_MEDIAN_EST" hidden="1">"c4324"</definedName>
    <definedName name="IQ_EBIT_SBC_GW_MEDIAN_EST_CIQ" hidden="1">"c4849"</definedName>
    <definedName name="IQ_EBIT_SBC_GW_NUM_EST" hidden="1">"c4325"</definedName>
    <definedName name="IQ_EBIT_SBC_GW_NUM_EST_CIQ" hidden="1">"c4850"</definedName>
    <definedName name="IQ_EBIT_SBC_GW_STDDEV_EST" hidden="1">"c4326"</definedName>
    <definedName name="IQ_EBIT_SBC_GW_STDDEV_EST_CIQ" hidden="1">"c4851"</definedName>
    <definedName name="IQ_EBIT_SBC_HIGH_EST" hidden="1">"c4328"</definedName>
    <definedName name="IQ_EBIT_SBC_HIGH_EST_CIQ" hidden="1">"c4853"</definedName>
    <definedName name="IQ_EBIT_SBC_HIGH_GUIDANCE" hidden="1">"c4192"</definedName>
    <definedName name="IQ_EBIT_SBC_HIGH_GUIDANCE_CIQ" hidden="1">"c4604"</definedName>
    <definedName name="IQ_EBIT_SBC_HIGH_GUIDANCE_CIQ_COL" hidden="1">"c11253"</definedName>
    <definedName name="IQ_EBIT_SBC_LOW_EST" hidden="1">"c4329"</definedName>
    <definedName name="IQ_EBIT_SBC_LOW_EST_CIQ" hidden="1">"c4854"</definedName>
    <definedName name="IQ_EBIT_SBC_LOW_GUIDANCE" hidden="1">"c4232"</definedName>
    <definedName name="IQ_EBIT_SBC_LOW_GUIDANCE_CIQ" hidden="1">"c4644"</definedName>
    <definedName name="IQ_EBIT_SBC_LOW_GUIDANCE_CIQ_COL" hidden="1">"c11293"</definedName>
    <definedName name="IQ_EBIT_SBC_MEDIAN_EST" hidden="1">"c4330"</definedName>
    <definedName name="IQ_EBIT_SBC_MEDIAN_EST_CIQ" hidden="1">"c4855"</definedName>
    <definedName name="IQ_EBIT_SBC_NUM_EST" hidden="1">"c4331"</definedName>
    <definedName name="IQ_EBIT_SBC_NUM_EST_CIQ" hidden="1">"c4856"</definedName>
    <definedName name="IQ_EBIT_SBC_STDDEV_EST" hidden="1">"c4332"</definedName>
    <definedName name="IQ_EBIT_SBC_STDDEV_EST_CIQ" hidden="1">"c4857"</definedName>
    <definedName name="IQ_EBIT_STDDEV_EST" hidden="1">"c1686"</definedName>
    <definedName name="IQ_EBIT_STDDEV_EST_CIQ" hidden="1">"c4679"</definedName>
    <definedName name="IQ_EBIT_STDDEV_EST_REUT" hidden="1">"c5338"</definedName>
    <definedName name="IQ_EBIT_STDDEV_EST_THOM" hidden="1">"c5110"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"EBITDA_10K"</definedName>
    <definedName name="IQ_EBITDA_10Q" hidden="1">"EBITDA_10Q"</definedName>
    <definedName name="IQ_EBITDA_10Q1" hidden="1">"EBITDA_10Q1"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CIQ_COL" hidden="1">"c11707"</definedName>
    <definedName name="IQ_EBITDA_ACT_OR_EST_REUT" hidden="1">"c5462"</definedName>
    <definedName name="IQ_EBITDA_ACT_OR_EST_THOM" hidden="1">"c5300"</definedName>
    <definedName name="IQ_EBITDA_CAPEX" hidden="1">"c19143"</definedName>
    <definedName name="IQ_EBITDA_CAPEX_INT" hidden="1">"c368"</definedName>
    <definedName name="IQ_EBITDA_CAPEX_NET_INT" hidden="1">"c368"</definedName>
    <definedName name="IQ_EBITDA_CAPEX_OVER_TOTAL_IE" hidden="1">"c1370"</definedName>
    <definedName name="IQ_EBITDA_DET_EST" hidden="1">"c12054"</definedName>
    <definedName name="IQ_EBITDA_DET_EST_CURRENCY" hidden="1">"c12461"</definedName>
    <definedName name="IQ_EBITDA_DET_EST_CURRENCY_THOM" hidden="1">"c12482"</definedName>
    <definedName name="IQ_EBITDA_DET_EST_DATE" hidden="1">"c12207"</definedName>
    <definedName name="IQ_EBITDA_DET_EST_DATE_THOM" hidden="1">"c12233"</definedName>
    <definedName name="IQ_EBITDA_DET_EST_INCL" hidden="1">"c12344"</definedName>
    <definedName name="IQ_EBITDA_DET_EST_INCL_THOM" hidden="1">"c12365"</definedName>
    <definedName name="IQ_EBITDA_DET_EST_NOTE" hidden="1">"c17526"</definedName>
    <definedName name="IQ_EBITDA_DET_EST_NOTE_THOM" hidden="1">"c17579"</definedName>
    <definedName name="IQ_EBITDA_DET_EST_ORIGIN" hidden="1">"c12580"</definedName>
    <definedName name="IQ_EBITDA_DET_EST_ORIGIN_THOM" hidden="1">"c12603"</definedName>
    <definedName name="IQ_EBITDA_DET_EST_THOM" hidden="1">"c12083"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DOWN_2MONTH" hidden="1">"c16297"</definedName>
    <definedName name="IQ_EBITDA_EST_DOWN_2MONTH_CIQ" hidden="1">"c16621"</definedName>
    <definedName name="IQ_EBITDA_EST_DOWN_2MONTH_THOM" hidden="1">"c17161"</definedName>
    <definedName name="IQ_EBITDA_EST_DOWN_3MONTH" hidden="1">"c16301"</definedName>
    <definedName name="IQ_EBITDA_EST_DOWN_3MONTH_CIQ" hidden="1">"c16625"</definedName>
    <definedName name="IQ_EBITDA_EST_DOWN_3MONTH_THOM" hidden="1">"c17165"</definedName>
    <definedName name="IQ_EBITDA_EST_DOWN_MONTH" hidden="1">"c16293"</definedName>
    <definedName name="IQ_EBITDA_EST_DOWN_MONTH_CIQ" hidden="1">"c16617"</definedName>
    <definedName name="IQ_EBITDA_EST_DOWN_MONTH_THOM" hidden="1">"c17157"</definedName>
    <definedName name="IQ_EBITDA_EST_NOTE" hidden="1">"c17503"</definedName>
    <definedName name="IQ_EBITDA_EST_NOTE_CIQ" hidden="1">"c17456"</definedName>
    <definedName name="IQ_EBITDA_EST_NUM_ANALYSTS_2MONTH" hidden="1">"c16295"</definedName>
    <definedName name="IQ_EBITDA_EST_NUM_ANALYSTS_2MONTH_CIQ" hidden="1">"c16619"</definedName>
    <definedName name="IQ_EBITDA_EST_NUM_ANALYSTS_2MONTH_THOM" hidden="1">"c17159"</definedName>
    <definedName name="IQ_EBITDA_EST_NUM_ANALYSTS_3MONTH" hidden="1">"c16299"</definedName>
    <definedName name="IQ_EBITDA_EST_NUM_ANALYSTS_3MONTH_CIQ" hidden="1">"c16623"</definedName>
    <definedName name="IQ_EBITDA_EST_NUM_ANALYSTS_3MONTH_THOM" hidden="1">"c17163"</definedName>
    <definedName name="IQ_EBITDA_EST_NUM_ANALYSTS_MONTH" hidden="1">"c16291"</definedName>
    <definedName name="IQ_EBITDA_EST_NUM_ANALYSTS_MONTH_CIQ" hidden="1">"c16615"</definedName>
    <definedName name="IQ_EBITDA_EST_NUM_ANALYSTS_MONTH_THOM" hidden="1">"c17155"</definedName>
    <definedName name="IQ_EBITDA_EST_REUT" hidden="1">"c3640"</definedName>
    <definedName name="IQ_EBITDA_EST_THOM" hidden="1">"c3658"</definedName>
    <definedName name="IQ_EBITDA_EST_TOTAL_REVISED_2MONTH" hidden="1">"c16298"</definedName>
    <definedName name="IQ_EBITDA_EST_TOTAL_REVISED_2MONTH_CIQ" hidden="1">"c16622"</definedName>
    <definedName name="IQ_EBITDA_EST_TOTAL_REVISED_2MONTH_THOM" hidden="1">"c17162"</definedName>
    <definedName name="IQ_EBITDA_EST_TOTAL_REVISED_3MONTH" hidden="1">"c16302"</definedName>
    <definedName name="IQ_EBITDA_EST_TOTAL_REVISED_3MONTH_CIQ" hidden="1">"c16626"</definedName>
    <definedName name="IQ_EBITDA_EST_TOTAL_REVISED_3MONTH_THOM" hidden="1">"c17166"</definedName>
    <definedName name="IQ_EBITDA_EST_TOTAL_REVISED_MONTH" hidden="1">"c16294"</definedName>
    <definedName name="IQ_EBITDA_EST_TOTAL_REVISED_MONTH_CIQ" hidden="1">"c16618"</definedName>
    <definedName name="IQ_EBITDA_EST_TOTAL_REVISED_MONTH_THOM" hidden="1">"c17158"</definedName>
    <definedName name="IQ_EBITDA_EST_UP_2MONTH" hidden="1">"c16296"</definedName>
    <definedName name="IQ_EBITDA_EST_UP_2MONTH_CIQ" hidden="1">"c16620"</definedName>
    <definedName name="IQ_EBITDA_EST_UP_2MONTH_THOM" hidden="1">"c17160"</definedName>
    <definedName name="IQ_EBITDA_EST_UP_3MONTH" hidden="1">"c16300"</definedName>
    <definedName name="IQ_EBITDA_EST_UP_3MONTH_CIQ" hidden="1">"c16624"</definedName>
    <definedName name="IQ_EBITDA_EST_UP_3MONTH_THOM" hidden="1">"c17164"</definedName>
    <definedName name="IQ_EBITDA_EST_UP_MONTH" hidden="1">"c16292"</definedName>
    <definedName name="IQ_EBITDA_EST_UP_MONTH_CIQ" hidden="1">"c16616"</definedName>
    <definedName name="IQ_EBITDA_EST_UP_MONTH_THOM" hidden="1">"c17156"</definedName>
    <definedName name="IQ_EBITDA_EXCL_SBC" hidden="1">"c3081"</definedName>
    <definedName name="IQ_EBITDA_GROWTH_1" hidden="1">"IQ_EBITDA_GROWTH_1"</definedName>
    <definedName name="IQ_EBITDA_GROWTH_2" hidden="1">"IQ_EBITDA_GROWTH_2"</definedName>
    <definedName name="IQ_EBITDA_GUIDANCE" hidden="1">"c4334"</definedName>
    <definedName name="IQ_EBITDA_GUIDANCE_CIQ" hidden="1">"c4859"</definedName>
    <definedName name="IQ_EBITDA_GUIDANCE_CIQ_COL" hidden="1">"c11506"</definedName>
    <definedName name="IQ_EBITDA_HIGH_EST" hidden="1">"c370"</definedName>
    <definedName name="IQ_EBITDA_HIGH_EST_CIQ" hidden="1">"c3624"</definedName>
    <definedName name="IQ_EBITDA_HIGH_EST_REUT" hidden="1">"c3642"</definedName>
    <definedName name="IQ_EBITDA_HIGH_EST_THOM" hidden="1">"c3660"</definedName>
    <definedName name="IQ_EBITDA_HIGH_GUIDANCE" hidden="1">"c4170"</definedName>
    <definedName name="IQ_EBITDA_HIGH_GUIDANCE_CIQ" hidden="1">"c4582"</definedName>
    <definedName name="IQ_EBITDA_HIGH_GUIDANCE_CIQ_COL" hidden="1">"c11231"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REUT" hidden="1">"c3643"</definedName>
    <definedName name="IQ_EBITDA_LOW_EST_THOM" hidden="1">"c3661"</definedName>
    <definedName name="IQ_EBITDA_LOW_GUIDANCE" hidden="1">"c4210"</definedName>
    <definedName name="IQ_EBITDA_LOW_GUIDANCE_CIQ" hidden="1">"c4622"</definedName>
    <definedName name="IQ_EBITDA_LOW_GUIDANCE_CIQ_COL" hidden="1">"c11271"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REUT" hidden="1">"c3641"</definedName>
    <definedName name="IQ_EBITDA_MEDIAN_EST_THOM" hidden="1">"c3659"</definedName>
    <definedName name="IQ_EBITDA_NET_INT" hidden="1">"c373"</definedName>
    <definedName name="IQ_EBITDA_NO_EST" hidden="1">"c267"</definedName>
    <definedName name="IQ_EBITDA_NUM_EST" hidden="1">"c374"</definedName>
    <definedName name="IQ_EBITDA_NUM_EST_CIQ" hidden="1">"c3626"</definedName>
    <definedName name="IQ_EBITDA_NUM_EST_REUT" hidden="1">"c3644"</definedName>
    <definedName name="IQ_EBITDA_NUM_EST_THOM" hidden="1">"c3662"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ACT_OR_EST_CIQ_COL" hidden="1">"c11509"</definedName>
    <definedName name="IQ_EBITDA_SBC_EST" hidden="1">"c4336"</definedName>
    <definedName name="IQ_EBITDA_SBC_EST_CIQ" hidden="1">"c4861"</definedName>
    <definedName name="IQ_EBITDA_SBC_GUIDANCE" hidden="1">"c4338"</definedName>
    <definedName name="IQ_EBITDA_SBC_GUIDANCE_CIQ" hidden="1">"c4863"</definedName>
    <definedName name="IQ_EBITDA_SBC_GUIDANCE_CIQ_COL" hidden="1">"c11510"</definedName>
    <definedName name="IQ_EBITDA_SBC_HIGH_EST" hidden="1">"c4339"</definedName>
    <definedName name="IQ_EBITDA_SBC_HIGH_EST_CIQ" hidden="1">"c4864"</definedName>
    <definedName name="IQ_EBITDA_SBC_HIGH_GUIDANCE" hidden="1">"c4194"</definedName>
    <definedName name="IQ_EBITDA_SBC_HIGH_GUIDANCE_CIQ" hidden="1">"c4606"</definedName>
    <definedName name="IQ_EBITDA_SBC_HIGH_GUIDANCE_CIQ_COL" hidden="1">"c11255"</definedName>
    <definedName name="IQ_EBITDA_SBC_LOW_EST" hidden="1">"c4340"</definedName>
    <definedName name="IQ_EBITDA_SBC_LOW_EST_CIQ" hidden="1">"c4865"</definedName>
    <definedName name="IQ_EBITDA_SBC_LOW_GUIDANCE" hidden="1">"c4234"</definedName>
    <definedName name="IQ_EBITDA_SBC_LOW_GUIDANCE_CIQ" hidden="1">"c4646"</definedName>
    <definedName name="IQ_EBITDA_SBC_LOW_GUIDANCE_CIQ_COL" hidden="1">"c11295"</definedName>
    <definedName name="IQ_EBITDA_SBC_MEDIAN_EST" hidden="1">"c4341"</definedName>
    <definedName name="IQ_EBITDA_SBC_MEDIAN_EST_CIQ" hidden="1">"c4866"</definedName>
    <definedName name="IQ_EBITDA_SBC_NUM_EST" hidden="1">"c4342"</definedName>
    <definedName name="IQ_EBITDA_SBC_NUM_EST_CIQ" hidden="1">"c4867"</definedName>
    <definedName name="IQ_EBITDA_SBC_STDDEV_EST" hidden="1">"c4343"</definedName>
    <definedName name="IQ_EBITDA_SBC_STDDEV_EST_CIQ" hidden="1">"c4868"</definedName>
    <definedName name="IQ_EBITDA_STDDEV_EST" hidden="1">"c375"</definedName>
    <definedName name="IQ_EBITDA_STDDEV_EST_CIQ" hidden="1">"c3627"</definedName>
    <definedName name="IQ_EBITDA_STDDEV_EST_REUT" hidden="1">"c3645"</definedName>
    <definedName name="IQ_EBITDA_STDDEV_EST_THOM" hidden="1">"c3663"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GAAP_GUIDANCE" hidden="1">"c4345"</definedName>
    <definedName name="IQ_EBT_GAAP_GUIDANCE_CIQ" hidden="1">"c4870"</definedName>
    <definedName name="IQ_EBT_GAAP_GUIDANCE_CIQ_COL" hidden="1">"c11517"</definedName>
    <definedName name="IQ_EBT_GAAP_HIGH_GUIDANCE" hidden="1">"c4174"</definedName>
    <definedName name="IQ_EBT_GAAP_HIGH_GUIDANCE_CIQ" hidden="1">"c4586"</definedName>
    <definedName name="IQ_EBT_GAAP_HIGH_GUIDANCE_CIQ_COL" hidden="1">"c11235"</definedName>
    <definedName name="IQ_EBT_GAAP_LOW_GUIDANCE" hidden="1">"c4214"</definedName>
    <definedName name="IQ_EBT_GAAP_LOW_GUIDANCE_CIQ" hidden="1">"c4626"</definedName>
    <definedName name="IQ_EBT_GAAP_LOW_GUIDANCE_CIQ_COL" hidden="1">"c11275"</definedName>
    <definedName name="IQ_EBT_GUIDANCE" hidden="1">"c4346"</definedName>
    <definedName name="IQ_EBT_GUIDANCE_CIQ" hidden="1">"c4871"</definedName>
    <definedName name="IQ_EBT_GUIDANCE_CIQ_COL" hidden="1">"c11518"</definedName>
    <definedName name="IQ_EBT_GW_GUIDANCE" hidden="1">"c4347"</definedName>
    <definedName name="IQ_EBT_GW_GUIDANCE_CIQ" hidden="1">"c4872"</definedName>
    <definedName name="IQ_EBT_GW_GUIDANCE_CIQ_COL" hidden="1">"c11519"</definedName>
    <definedName name="IQ_EBT_GW_HIGH_GUIDANCE" hidden="1">"c4175"</definedName>
    <definedName name="IQ_EBT_GW_HIGH_GUIDANCE_CIQ" hidden="1">"c4587"</definedName>
    <definedName name="IQ_EBT_GW_HIGH_GUIDANCE_CIQ_COL" hidden="1">"c11236"</definedName>
    <definedName name="IQ_EBT_GW_LOW_GUIDANCE" hidden="1">"c4215"</definedName>
    <definedName name="IQ_EBT_GW_LOW_GUIDANCE_CIQ" hidden="1">"c4627"</definedName>
    <definedName name="IQ_EBT_GW_LOW_GUIDANCE_CIQ_COL" hidden="1">"c11276"</definedName>
    <definedName name="IQ_EBT_HIGH_GUIDANCE" hidden="1">"c4173"</definedName>
    <definedName name="IQ_EBT_HIGH_GUIDANCE_CIQ" hidden="1">"c4585"</definedName>
    <definedName name="IQ_EBT_HIGH_GUIDANCE_CIQ_COL" hidden="1">"c11234"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" hidden="1">"c4213"</definedName>
    <definedName name="IQ_EBT_LOW_GUIDANCE_CIQ" hidden="1">"c4625"</definedName>
    <definedName name="IQ_EBT_LOW_GUIDANCE_CIQ_COL" hidden="1">"c11274"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ACT_OR_EST_CIQ_COL" hidden="1">"c11522"</definedName>
    <definedName name="IQ_EBT_SBC_EST" hidden="1">"c4349"</definedName>
    <definedName name="IQ_EBT_SBC_EST_CIQ" hidden="1">"c4874"</definedName>
    <definedName name="IQ_EBT_SBC_GUIDANCE" hidden="1">"c4351"</definedName>
    <definedName name="IQ_EBT_SBC_GUIDANCE_CIQ" hidden="1">"c4876"</definedName>
    <definedName name="IQ_EBT_SBC_GUIDANCE_CIQ_COL" hidden="1">"c11523"</definedName>
    <definedName name="IQ_EBT_SBC_GW_ACT_OR_EST" hidden="1">"c4354"</definedName>
    <definedName name="IQ_EBT_SBC_GW_ACT_OR_EST_CIQ" hidden="1">"c4879"</definedName>
    <definedName name="IQ_EBT_SBC_GW_ACT_OR_EST_CIQ_COL" hidden="1">"c11526"</definedName>
    <definedName name="IQ_EBT_SBC_GW_EST" hidden="1">"c4353"</definedName>
    <definedName name="IQ_EBT_SBC_GW_EST_CIQ" hidden="1">"c4878"</definedName>
    <definedName name="IQ_EBT_SBC_GW_GUIDANCE" hidden="1">"c4355"</definedName>
    <definedName name="IQ_EBT_SBC_GW_GUIDANCE_CIQ" hidden="1">"c4880"</definedName>
    <definedName name="IQ_EBT_SBC_GW_GUIDANCE_CIQ_COL" hidden="1">"c11527"</definedName>
    <definedName name="IQ_EBT_SBC_GW_HIGH_EST" hidden="1">"c4356"</definedName>
    <definedName name="IQ_EBT_SBC_GW_HIGH_EST_CIQ" hidden="1">"c4881"</definedName>
    <definedName name="IQ_EBT_SBC_GW_HIGH_GUIDANCE" hidden="1">"c4191"</definedName>
    <definedName name="IQ_EBT_SBC_GW_HIGH_GUIDANCE_CIQ" hidden="1">"c4603"</definedName>
    <definedName name="IQ_EBT_SBC_GW_HIGH_GUIDANCE_CIQ_COL" hidden="1">"c11252"</definedName>
    <definedName name="IQ_EBT_SBC_GW_LOW_EST" hidden="1">"c4357"</definedName>
    <definedName name="IQ_EBT_SBC_GW_LOW_EST_CIQ" hidden="1">"c4882"</definedName>
    <definedName name="IQ_EBT_SBC_GW_LOW_GUIDANCE" hidden="1">"c4231"</definedName>
    <definedName name="IQ_EBT_SBC_GW_LOW_GUIDANCE_CIQ" hidden="1">"c4643"</definedName>
    <definedName name="IQ_EBT_SBC_GW_LOW_GUIDANCE_CIQ_COL" hidden="1">"c11292"</definedName>
    <definedName name="IQ_EBT_SBC_GW_MEDIAN_EST" hidden="1">"c4358"</definedName>
    <definedName name="IQ_EBT_SBC_GW_MEDIAN_EST_CIQ" hidden="1">"c4883"</definedName>
    <definedName name="IQ_EBT_SBC_GW_NUM_EST" hidden="1">"c4359"</definedName>
    <definedName name="IQ_EBT_SBC_GW_NUM_EST_CIQ" hidden="1">"c4884"</definedName>
    <definedName name="IQ_EBT_SBC_GW_STDDEV_EST" hidden="1">"c4360"</definedName>
    <definedName name="IQ_EBT_SBC_GW_STDDEV_EST_CIQ" hidden="1">"c4885"</definedName>
    <definedName name="IQ_EBT_SBC_HIGH_EST" hidden="1">"c4362"</definedName>
    <definedName name="IQ_EBT_SBC_HIGH_EST_CIQ" hidden="1">"c4887"</definedName>
    <definedName name="IQ_EBT_SBC_HIGH_GUIDANCE" hidden="1">"c4190"</definedName>
    <definedName name="IQ_EBT_SBC_HIGH_GUIDANCE_CIQ" hidden="1">"c4602"</definedName>
    <definedName name="IQ_EBT_SBC_HIGH_GUIDANCE_CIQ_COL" hidden="1">"c11251"</definedName>
    <definedName name="IQ_EBT_SBC_LOW_EST" hidden="1">"c4363"</definedName>
    <definedName name="IQ_EBT_SBC_LOW_EST_CIQ" hidden="1">"c4888"</definedName>
    <definedName name="IQ_EBT_SBC_LOW_GUIDANCE" hidden="1">"c4230"</definedName>
    <definedName name="IQ_EBT_SBC_LOW_GUIDANCE_CIQ" hidden="1">"c4642"</definedName>
    <definedName name="IQ_EBT_SBC_LOW_GUIDANCE_CIQ_COL" hidden="1">"c11291"</definedName>
    <definedName name="IQ_EBT_SBC_MEDIAN_EST" hidden="1">"c4364"</definedName>
    <definedName name="IQ_EBT_SBC_MEDIAN_EST_CIQ" hidden="1">"c4889"</definedName>
    <definedName name="IQ_EBT_SBC_NUM_EST" hidden="1">"c4365"</definedName>
    <definedName name="IQ_EBT_SBC_NUM_EST_CIQ" hidden="1">"c4890"</definedName>
    <definedName name="IQ_EBT_SBC_STDDEV_EST" hidden="1">"c4366"</definedName>
    <definedName name="IQ_EBT_SBC_STDDEV_EST_CIQ" hidden="1">"c4891"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25_UNUSED_UNUSED_UNUSED" hidden="1">"c6825"</definedName>
    <definedName name="IQ_ECO_METRIC_6839_UNUSED" hidden="1">"c6839"</definedName>
    <definedName name="IQ_ECO_METRIC_6839_UNUSED_UNUSED_UNUSED" hidden="1">"c6839"</definedName>
    <definedName name="IQ_ECO_METRIC_6896_UNUSED" hidden="1">"c6896"</definedName>
    <definedName name="IQ_ECO_METRIC_6896_UNUSED_UNUSED_UNUSED" hidden="1">"c6896"</definedName>
    <definedName name="IQ_ECO_METRIC_6897_UNUSED" hidden="1">"c6897"</definedName>
    <definedName name="IQ_ECO_METRIC_6897_UNUSED_UNUSED_UNUSED" hidden="1">"c6897"</definedName>
    <definedName name="IQ_ECO_METRIC_6927" hidden="1">"c6927"</definedName>
    <definedName name="IQ_ECO_METRIC_6988_UNUSED" hidden="1">"c6988"</definedName>
    <definedName name="IQ_ECO_METRIC_6988_UNUSED_UNUSED_UNUSED" hidden="1">"c6988"</definedName>
    <definedName name="IQ_ECO_METRIC_7045_UNUSED" hidden="1">"c7045"</definedName>
    <definedName name="IQ_ECO_METRIC_7045_UNUSED_UNUSED_UNUSED" hidden="1">"c7045"</definedName>
    <definedName name="IQ_ECO_METRIC_7059_UNUSED" hidden="1">"c7059"</definedName>
    <definedName name="IQ_ECO_METRIC_7059_UNUSED_UNUSED_UNUSED" hidden="1">"c7059"</definedName>
    <definedName name="IQ_ECO_METRIC_7116_UNUSED" hidden="1">"c7116"</definedName>
    <definedName name="IQ_ECO_METRIC_7116_UNUSED_UNUSED_UNUSED" hidden="1">"c7116"</definedName>
    <definedName name="IQ_ECO_METRIC_7117_UNUSED" hidden="1">"c7117"</definedName>
    <definedName name="IQ_ECO_METRIC_7117_UNUSED_UNUSED_UNUSED" hidden="1">"c7117"</definedName>
    <definedName name="IQ_ECO_METRIC_7147" hidden="1">"c7147"</definedName>
    <definedName name="IQ_ECO_METRIC_7208_UNUSED" hidden="1">"c7208"</definedName>
    <definedName name="IQ_ECO_METRIC_7208_UNUSED_UNUSED_UNUSED" hidden="1">"c7208"</definedName>
    <definedName name="IQ_ECO_METRIC_7265_UNUSED" hidden="1">"c7265"</definedName>
    <definedName name="IQ_ECO_METRIC_7265_UNUSED_UNUSED_UNUSED" hidden="1">"c7265"</definedName>
    <definedName name="IQ_ECO_METRIC_7279_UNUSED" hidden="1">"c7279"</definedName>
    <definedName name="IQ_ECO_METRIC_7279_UNUSED_UNUSED_UNUSED" hidden="1">"c7279"</definedName>
    <definedName name="IQ_ECO_METRIC_7336_UNUSED" hidden="1">"c7336"</definedName>
    <definedName name="IQ_ECO_METRIC_7336_UNUSED_UNUSED_UNUSED" hidden="1">"c7336"</definedName>
    <definedName name="IQ_ECO_METRIC_7337_UNUSED" hidden="1">"c7337"</definedName>
    <definedName name="IQ_ECO_METRIC_7337_UNUSED_UNUSED_UNUSED" hidden="1">"c7337"</definedName>
    <definedName name="IQ_ECO_METRIC_7367" hidden="1">"c7367"</definedName>
    <definedName name="IQ_ECO_METRIC_7428_UNUSED" hidden="1">"c7428"</definedName>
    <definedName name="IQ_ECO_METRIC_7428_UNUSED_UNUSED_UNUSED" hidden="1">"c7428"</definedName>
    <definedName name="IQ_ECO_METRIC_7556_UNUSED" hidden="1">"c7556"</definedName>
    <definedName name="IQ_ECO_METRIC_7556_UNUSED_UNUSED_UNUSED" hidden="1">"c7556"</definedName>
    <definedName name="IQ_ECO_METRIC_7557_UNUSED" hidden="1">"c7557"</definedName>
    <definedName name="IQ_ECO_METRIC_7557_UNUSED_UNUSED_UNUSED" hidden="1">"c7557"</definedName>
    <definedName name="IQ_ECO_METRIC_7587" hidden="1">"c7587"</definedName>
    <definedName name="IQ_ECO_METRIC_7648_UNUSED" hidden="1">"c7648"</definedName>
    <definedName name="IQ_ECO_METRIC_7648_UNUSED_UNUSED_UNUSED" hidden="1">"c7648"</definedName>
    <definedName name="IQ_ECO_METRIC_7704" hidden="1">"c7704"</definedName>
    <definedName name="IQ_ECO_METRIC_7705_UNUSED" hidden="1">"c7705"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19_UNUSED_UNUSED_UNUSED" hidden="1">"c7719"</definedName>
    <definedName name="IQ_ECO_METRIC_7776_UNUSED" hidden="1">"c7776"</definedName>
    <definedName name="IQ_ECO_METRIC_7776_UNUSED_UNUSED_UNUSED" hidden="1">"c7776"</definedName>
    <definedName name="IQ_ECO_METRIC_7777_UNUSED" hidden="1">"c7777"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39_UNUSED_UNUSED_UNUSED" hidden="1">"c7939"</definedName>
    <definedName name="IQ_ECO_METRIC_7996_UNUSED" hidden="1">"c7996"</definedName>
    <definedName name="IQ_ECO_METRIC_7996_UNUSED_UNUSED_UNUSED" hidden="1">"c7996"</definedName>
    <definedName name="IQ_ECO_METRIC_7997_UNUSED" hidden="1">"c7997"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159_UNUSED_UNUSED_UNUSED" hidden="1">"c8159"</definedName>
    <definedName name="IQ_ECO_METRIC_8216_UNUSED" hidden="1">"c8216"</definedName>
    <definedName name="IQ_ECO_METRIC_8216_UNUSED_UNUSED_UNUSED" hidden="1">"c8216"</definedName>
    <definedName name="IQ_ECO_METRIC_8217_UNUSED" hidden="1">"c8217"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6_UNUSED_UNUSED_UNUSED" hidden="1">"c8436"</definedName>
    <definedName name="IQ_ECO_METRIC_8437_UNUSED" hidden="1">"c8437"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"c5584"</definedName>
    <definedName name="IQ_ECS_NUM_SHAREHOLDERS_ABS" hidden="1">"c5598"</definedName>
    <definedName name="IQ_ECS_NUM_SHAREHOLDERS_BENEFICIAL_BS_DATE" hidden="1">"c16234"</definedName>
    <definedName name="IQ_ECS_NUM_SHAREHOLDERS_BENEFICIAL_BS_DATE_ABS" hidden="1">"c16235"</definedName>
    <definedName name="IQ_ECS_NUM_SHAREHOLDERS_BENEFICIAL_BS_DATE_OTHER" hidden="1">"c16236"</definedName>
    <definedName name="IQ_ECS_NUM_SHAREHOLDERS_BENEFICIAL_BS_DATE_OTHER_ABS" hidden="1">"c16237"</definedName>
    <definedName name="IQ_ECS_NUM_SHAREHOLDERS_BENEFICIAL_FILING_DATE" hidden="1">"c16230"</definedName>
    <definedName name="IQ_ECS_NUM_SHAREHOLDERS_BENEFICIAL_FILING_DATE_ABS" hidden="1">"c16231"</definedName>
    <definedName name="IQ_ECS_NUM_SHAREHOLDERS_BENEFICIAL_FILING_DATE_OTHER" hidden="1">"c16232"</definedName>
    <definedName name="IQ_ECS_NUM_SHAREHOLDERS_BENEFICIAL_FILING_DATE_OTHER_ABS" hidden="1">"c16233"</definedName>
    <definedName name="IQ_ECS_NUM_SHAREHOLDERS_BS_DATE" hidden="1">"c16238"</definedName>
    <definedName name="IQ_ECS_NUM_SHAREHOLDERS_BS_DATE_ABS" hidden="1">"c16239"</definedName>
    <definedName name="IQ_ECS_NUM_SHAREHOLDERS_BS_DATE_OTHER" hidden="1">"c16240"</definedName>
    <definedName name="IQ_ECS_NUM_SHAREHOLDERS_BS_DATE_OTHER_ABS" hidden="1">"c16241"</definedName>
    <definedName name="IQ_ECS_NUM_SHAREHOLDERS_FILING_DATE" hidden="1">"c5584"</definedName>
    <definedName name="IQ_ECS_NUM_SHAREHOLDERS_FILING_DATE_ABS" hidden="1">"c5598"</definedName>
    <definedName name="IQ_ECS_NUM_SHAREHOLDERS_FILING_DATE_OTHER" hidden="1">"c15615"</definedName>
    <definedName name="IQ_ECS_NUM_SHAREHOLDERS_FILING_DATE_OTHER_ABS" hidden="1">"c15632"</definedName>
    <definedName name="IQ_ECS_NUM_SHAREHOLDERS_OTHER" hidden="1">"c16244"</definedName>
    <definedName name="IQ_ECS_NUM_SHAREHOLDERS_OTHER_ABS" hidden="1">"c16245"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MPLOYEES_UNDER_UNION_CONTRACTS" hidden="1">"c16109"</definedName>
    <definedName name="IQ_ENTERPRISE_VALUE" hidden="1">"c1348"</definedName>
    <definedName name="IQ_ENTITLEMENT_DET_EST" hidden="1">"c12044"</definedName>
    <definedName name="IQ_ENTITLEMENT_DET_EST_THOM" hidden="1">"c12072"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" hidden="1">"IQ_EPS"</definedName>
    <definedName name="IQ_EPS_10K" hidden="1">"EPS_10K"</definedName>
    <definedName name="IQ_EPS_10Q" hidden="1">"EPS_10Q"</definedName>
    <definedName name="IQ_EPS_10Q1" hidden="1">"EPS_10Q1"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CIQ_COL" hidden="1">"c11705"</definedName>
    <definedName name="IQ_EPS_ACT_OR_EST_REUT" hidden="1">"c5460"</definedName>
    <definedName name="IQ_EPS_ACT_OR_EST_THOM" hidden="1">"c5298"</definedName>
    <definedName name="IQ_EPS_AP" hidden="1">"c8880"</definedName>
    <definedName name="IQ_EPS_AP_ABS" hidden="1">"c8899"</definedName>
    <definedName name="IQ_EPS_DET_EST" hidden="1">"c13571"</definedName>
    <definedName name="IQ_EPS_DET_EST_CURRENCY" hidden="1">"c13583"</definedName>
    <definedName name="IQ_EPS_DET_EST_CURRENCY_THOM" hidden="1">"c12484"</definedName>
    <definedName name="IQ_EPS_DET_EST_DATE" hidden="1">"c13575"</definedName>
    <definedName name="IQ_EPS_DET_EST_DATE_THOM" hidden="1">"c12235"</definedName>
    <definedName name="IQ_EPS_DET_EST_INCL" hidden="1">"c13587"</definedName>
    <definedName name="IQ_EPS_DET_EST_INCL_THOM" hidden="1">"c12367"</definedName>
    <definedName name="IQ_EPS_DET_EST_NOTE" hidden="1">"c17527"</definedName>
    <definedName name="IQ_EPS_DET_EST_NOTE_THOM" hidden="1">"c17580"</definedName>
    <definedName name="IQ_EPS_DET_EST_ORIGIN" hidden="1">"c13579"</definedName>
    <definedName name="IQ_EPS_DET_EST_ORIGIN_THOM" hidden="1">"c12605"</definedName>
    <definedName name="IQ_EPS_DET_EST_THOM" hidden="1">"c12085"</definedName>
    <definedName name="IQ_EPS_EST" hidden="1">"c399"</definedName>
    <definedName name="IQ_EPS_EST_1" hidden="1">"IQ_EPS_EST_1"</definedName>
    <definedName name="IQ_EPS_EST_BOTTOM_UP" hidden="1">"c5489"</definedName>
    <definedName name="IQ_EPS_EST_BOTTOM_UP_CIQ" hidden="1">"c12026"</definedName>
    <definedName name="IQ_EPS_EST_BOTTOM_UP_REUT" hidden="1">"c5497"</definedName>
    <definedName name="IQ_EPS_EST_BOTTOM_UP_THOM" hidden="1">"c5647"</definedName>
    <definedName name="IQ_EPS_EST_CIQ" hidden="1">"c4994"</definedName>
    <definedName name="IQ_EPS_EST_DOWN_2MONTH" hidden="1">"c16309"</definedName>
    <definedName name="IQ_EPS_EST_DOWN_2MONTH_CIQ" hidden="1">"c16633"</definedName>
    <definedName name="IQ_EPS_EST_DOWN_2MONTH_THOM" hidden="1">"c17173"</definedName>
    <definedName name="IQ_EPS_EST_DOWN_3MONTH" hidden="1">"c16313"</definedName>
    <definedName name="IQ_EPS_EST_DOWN_3MONTH_CIQ" hidden="1">"c16637"</definedName>
    <definedName name="IQ_EPS_EST_DOWN_3MONTH_THOM" hidden="1">"c17177"</definedName>
    <definedName name="IQ_EPS_EST_DOWN_MONTH" hidden="1">"c16305"</definedName>
    <definedName name="IQ_EPS_EST_DOWN_MONTH_CIQ" hidden="1">"c16629"</definedName>
    <definedName name="IQ_EPS_EST_DOWN_MONTH_THOM" hidden="1">"c17169"</definedName>
    <definedName name="IQ_EPS_EST_NOTE" hidden="1">"c17504"</definedName>
    <definedName name="IQ_EPS_EST_NOTE_CIQ" hidden="1">"c17457"</definedName>
    <definedName name="IQ_EPS_EST_NUM_ANALYSTS_2MONTH" hidden="1">"c16307"</definedName>
    <definedName name="IQ_EPS_EST_NUM_ANALYSTS_2MONTH_CIQ" hidden="1">"c16631"</definedName>
    <definedName name="IQ_EPS_EST_NUM_ANALYSTS_2MONTH_THOM" hidden="1">"c17171"</definedName>
    <definedName name="IQ_EPS_EST_NUM_ANALYSTS_3MONTH" hidden="1">"c16311"</definedName>
    <definedName name="IQ_EPS_EST_NUM_ANALYSTS_3MONTH_CIQ" hidden="1">"c16635"</definedName>
    <definedName name="IQ_EPS_EST_NUM_ANALYSTS_3MONTH_THOM" hidden="1">"c17175"</definedName>
    <definedName name="IQ_EPS_EST_NUM_ANALYSTS_MONTH" hidden="1">"c16303"</definedName>
    <definedName name="IQ_EPS_EST_NUM_ANALYSTS_MONTH_CIQ" hidden="1">"c16627"</definedName>
    <definedName name="IQ_EPS_EST_NUM_ANALYSTS_MONTH_THOM" hidden="1">"c17167"</definedName>
    <definedName name="IQ_EPS_EST_REUT" hidden="1">"c5453"</definedName>
    <definedName name="IQ_EPS_EST_THOM" hidden="1">"c5290"</definedName>
    <definedName name="IQ_EPS_EST_TOTAL_REVISED_2MONTH" hidden="1">"c16310"</definedName>
    <definedName name="IQ_EPS_EST_TOTAL_REVISED_2MONTH_CIQ" hidden="1">"c16634"</definedName>
    <definedName name="IQ_EPS_EST_TOTAL_REVISED_2MONTH_THOM" hidden="1">"c17174"</definedName>
    <definedName name="IQ_EPS_EST_TOTAL_REVISED_3MONTH" hidden="1">"c16314"</definedName>
    <definedName name="IQ_EPS_EST_TOTAL_REVISED_3MONTH_CIQ" hidden="1">"c16638"</definedName>
    <definedName name="IQ_EPS_EST_TOTAL_REVISED_3MONTH_THOM" hidden="1">"c17178"</definedName>
    <definedName name="IQ_EPS_EST_TOTAL_REVISED_MONTH" hidden="1">"c16306"</definedName>
    <definedName name="IQ_EPS_EST_TOTAL_REVISED_MONTH_CIQ" hidden="1">"c16630"</definedName>
    <definedName name="IQ_EPS_EST_TOTAL_REVISED_MONTH_THOM" hidden="1">"c17170"</definedName>
    <definedName name="IQ_EPS_EST_UP_2MONTH" hidden="1">"c16308"</definedName>
    <definedName name="IQ_EPS_EST_UP_2MONTH_CIQ" hidden="1">"c16632"</definedName>
    <definedName name="IQ_EPS_EST_UP_2MONTH_THOM" hidden="1">"c17172"</definedName>
    <definedName name="IQ_EPS_EST_UP_3MONTH" hidden="1">"c16312"</definedName>
    <definedName name="IQ_EPS_EST_UP_3MONTH_CIQ" hidden="1">"c16636"</definedName>
    <definedName name="IQ_EPS_EST_UP_3MONTH_THOM" hidden="1">"c17176"</definedName>
    <definedName name="IQ_EPS_EST_UP_MONTH" hidden="1">"c16304"</definedName>
    <definedName name="IQ_EPS_EST_UP_MONTH_CIQ" hidden="1">"c16628"</definedName>
    <definedName name="IQ_EPS_EST_UP_MONTH_THOM" hidden="1">"c17168"</definedName>
    <definedName name="IQ_EPS_EXCL_GUIDANCE" hidden="1">"c4368"</definedName>
    <definedName name="IQ_EPS_EXCL_GUIDANCE_CIQ" hidden="1">"c4893"</definedName>
    <definedName name="IQ_EPS_EXCL_GUIDANCE_CIQ_COL" hidden="1">"c11540"</definedName>
    <definedName name="IQ_EPS_EXCL_HIGH_GUIDANCE" hidden="1">"c4369"</definedName>
    <definedName name="IQ_EPS_EXCL_HIGH_GUIDANCE_CIQ" hidden="1">"c4894"</definedName>
    <definedName name="IQ_EPS_EXCL_HIGH_GUIDANCE_CIQ_COL" hidden="1">"c11541"</definedName>
    <definedName name="IQ_EPS_EXCL_LOW_GUIDANCE" hidden="1">"c4204"</definedName>
    <definedName name="IQ_EPS_EXCL_LOW_GUIDANCE_CIQ" hidden="1">"c4616"</definedName>
    <definedName name="IQ_EPS_EXCL_LOW_GUIDANCE_CIQ_COL" hidden="1">"c11265"</definedName>
    <definedName name="IQ_EPS_GAAP_GUIDANCE" hidden="1">"c4370"</definedName>
    <definedName name="IQ_EPS_GAAP_GUIDANCE_CIQ" hidden="1">"c4895"</definedName>
    <definedName name="IQ_EPS_GAAP_GUIDANCE_CIQ_COL" hidden="1">"c11542"</definedName>
    <definedName name="IQ_EPS_GAAP_HIGH_GUIDANCE" hidden="1">"c4371"</definedName>
    <definedName name="IQ_EPS_GAAP_HIGH_GUIDANCE_CIQ" hidden="1">"c4896"</definedName>
    <definedName name="IQ_EPS_GAAP_HIGH_GUIDANCE_CIQ_COL" hidden="1">"c11543"</definedName>
    <definedName name="IQ_EPS_GAAP_LOW_GUIDANCE" hidden="1">"c4205"</definedName>
    <definedName name="IQ_EPS_GAAP_LOW_GUIDANCE_CIQ" hidden="1">"c4617"</definedName>
    <definedName name="IQ_EPS_GAAP_LOW_GUIDANCE_CIQ_COL" hidden="1">"c11266"</definedName>
    <definedName name="IQ_EPS_GROWTH_GUIDANCE" hidden="1">"c13495"</definedName>
    <definedName name="IQ_EPS_GROWTH_GUIDANCE_CIQ" hidden="1">"c32283"</definedName>
    <definedName name="IQ_EPS_GROWTH_GUIDANCE_CIQ_COL" hidden="1">"c32286"</definedName>
    <definedName name="IQ_EPS_GROWTH_HIGH_GUIDANCE" hidden="1">"c13496"</definedName>
    <definedName name="IQ_EPS_GROWTH_HIGH_GUIDANCE_CIQ" hidden="1">"c32284"</definedName>
    <definedName name="IQ_EPS_GROWTH_HIGH_GUIDANCE_CIQ_COL" hidden="1">"c32287"</definedName>
    <definedName name="IQ_EPS_GROWTH_LOW_GUIDANCE" hidden="1">"c13497"</definedName>
    <definedName name="IQ_EPS_GROWTH_LOW_GUIDANCE_CIQ" hidden="1">"c32285"</definedName>
    <definedName name="IQ_EPS_GROWTH_LOW_GUIDANCE_CIQ_COL" hidden="1">"c32288"</definedName>
    <definedName name="IQ_EPS_GW_ACT_OR_EST" hidden="1">"c2223"</definedName>
    <definedName name="IQ_EPS_GW_ACT_OR_EST_CIQ" hidden="1">"c5066"</definedName>
    <definedName name="IQ_EPS_GW_ACT_OR_EST_REUT" hidden="1">"c5469"</definedName>
    <definedName name="IQ_EPS_GW_DET_EST" hidden="1">"c12056"</definedName>
    <definedName name="IQ_EPS_GW_DET_EST_CURRENCY" hidden="1">"c12463"</definedName>
    <definedName name="IQ_EPS_GW_DET_EST_CURRENCY_THOM" hidden="1">"c12485"</definedName>
    <definedName name="IQ_EPS_GW_DET_EST_DATE" hidden="1">"c12209"</definedName>
    <definedName name="IQ_EPS_GW_DET_EST_DATE_THOM" hidden="1">"c12236"</definedName>
    <definedName name="IQ_EPS_GW_DET_EST_INCL" hidden="1">"c12346"</definedName>
    <definedName name="IQ_EPS_GW_DET_EST_INCL_THOM" hidden="1">"c12368"</definedName>
    <definedName name="IQ_EPS_GW_DET_EST_NOTE" hidden="1">"c17538"</definedName>
    <definedName name="IQ_EPS_GW_DET_EST_NOTE_THOM" hidden="1">"c17587"</definedName>
    <definedName name="IQ_EPS_GW_DET_EST_ORIGIN" hidden="1">"c12582"</definedName>
    <definedName name="IQ_EPS_GW_DET_EST_ORIGIN_THOM" hidden="1">"c12606"</definedName>
    <definedName name="IQ_EPS_GW_DET_EST_THOM" hidden="1">"c12086"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BOTTOM_UP_REUT" hidden="1">"c5499"</definedName>
    <definedName name="IQ_EPS_GW_EST_CIQ" hidden="1">"c4723"</definedName>
    <definedName name="IQ_EPS_GW_EST_DOWN_2MONTH" hidden="1">"c16465"</definedName>
    <definedName name="IQ_EPS_GW_EST_DOWN_2MONTH_CIQ" hidden="1">"c16753"</definedName>
    <definedName name="IQ_EPS_GW_EST_DOWN_2MONTH_THOM" hidden="1">"c17293"</definedName>
    <definedName name="IQ_EPS_GW_EST_DOWN_3MONTH" hidden="1">"c16469"</definedName>
    <definedName name="IQ_EPS_GW_EST_DOWN_3MONTH_CIQ" hidden="1">"c16757"</definedName>
    <definedName name="IQ_EPS_GW_EST_DOWN_3MONTH_THOM" hidden="1">"c17297"</definedName>
    <definedName name="IQ_EPS_GW_EST_DOWN_MONTH" hidden="1">"c16461"</definedName>
    <definedName name="IQ_EPS_GW_EST_DOWN_MONTH_CIQ" hidden="1">"c16749"</definedName>
    <definedName name="IQ_EPS_GW_EST_DOWN_MONTH_THOM" hidden="1">"c17289"</definedName>
    <definedName name="IQ_EPS_GW_EST_NOTE" hidden="1">"c17524"</definedName>
    <definedName name="IQ_EPS_GW_EST_NOTE_CIQ" hidden="1">"c17477"</definedName>
    <definedName name="IQ_EPS_GW_EST_NUM_ANALYSTS_2MONTH" hidden="1">"c16463"</definedName>
    <definedName name="IQ_EPS_GW_EST_NUM_ANALYSTS_2MONTH_CIQ" hidden="1">"c16751"</definedName>
    <definedName name="IQ_EPS_GW_EST_NUM_ANALYSTS_2MONTH_THOM" hidden="1">"c17291"</definedName>
    <definedName name="IQ_EPS_GW_EST_NUM_ANALYSTS_3MONTH" hidden="1">"c16467"</definedName>
    <definedName name="IQ_EPS_GW_EST_NUM_ANALYSTS_3MONTH_CIQ" hidden="1">"c16755"</definedName>
    <definedName name="IQ_EPS_GW_EST_NUM_ANALYSTS_3MONTH_THOM" hidden="1">"c17295"</definedName>
    <definedName name="IQ_EPS_GW_EST_NUM_ANALYSTS_MONTH" hidden="1">"c16459"</definedName>
    <definedName name="IQ_EPS_GW_EST_NUM_ANALYSTS_MONTH_CIQ" hidden="1">"c16747"</definedName>
    <definedName name="IQ_EPS_GW_EST_NUM_ANALYSTS_MONTH_THOM" hidden="1">"c17287"</definedName>
    <definedName name="IQ_EPS_GW_EST_REUT" hidden="1">"c5389"</definedName>
    <definedName name="IQ_EPS_GW_EST_THOM" hidden="1">"c5133"</definedName>
    <definedName name="IQ_EPS_GW_EST_TOTAL_REVISED_2MONTH" hidden="1">"c16466"</definedName>
    <definedName name="IQ_EPS_GW_EST_TOTAL_REVISED_2MONTH_CIQ" hidden="1">"c16754"</definedName>
    <definedName name="IQ_EPS_GW_EST_TOTAL_REVISED_2MONTH_THOM" hidden="1">"c17294"</definedName>
    <definedName name="IQ_EPS_GW_EST_TOTAL_REVISED_3MONTH" hidden="1">"c16470"</definedName>
    <definedName name="IQ_EPS_GW_EST_TOTAL_REVISED_3MONTH_CIQ" hidden="1">"c16758"</definedName>
    <definedName name="IQ_EPS_GW_EST_TOTAL_REVISED_3MONTH_THOM" hidden="1">"c17298"</definedName>
    <definedName name="IQ_EPS_GW_EST_TOTAL_REVISED_MONTH" hidden="1">"c16462"</definedName>
    <definedName name="IQ_EPS_GW_EST_TOTAL_REVISED_MONTH_CIQ" hidden="1">"c16750"</definedName>
    <definedName name="IQ_EPS_GW_EST_TOTAL_REVISED_MONTH_THOM" hidden="1">"c17290"</definedName>
    <definedName name="IQ_EPS_GW_EST_UP_2MONTH" hidden="1">"c16464"</definedName>
    <definedName name="IQ_EPS_GW_EST_UP_2MONTH_CIQ" hidden="1">"c16752"</definedName>
    <definedName name="IQ_EPS_GW_EST_UP_2MONTH_THOM" hidden="1">"c17292"</definedName>
    <definedName name="IQ_EPS_GW_EST_UP_3MONTH" hidden="1">"c16468"</definedName>
    <definedName name="IQ_EPS_GW_EST_UP_3MONTH_CIQ" hidden="1">"c16756"</definedName>
    <definedName name="IQ_EPS_GW_EST_UP_3MONTH_THOM" hidden="1">"c17296"</definedName>
    <definedName name="IQ_EPS_GW_EST_UP_MONTH" hidden="1">"c16460"</definedName>
    <definedName name="IQ_EPS_GW_EST_UP_MONTH_CIQ" hidden="1">"c16748"</definedName>
    <definedName name="IQ_EPS_GW_EST_UP_MONTH_THOM" hidden="1">"c17288"</definedName>
    <definedName name="IQ_EPS_GW_GUIDANCE" hidden="1">"c4372"</definedName>
    <definedName name="IQ_EPS_GW_GUIDANCE_CIQ" hidden="1">"c4897"</definedName>
    <definedName name="IQ_EPS_GW_GUIDANCE_CIQ_COL" hidden="1">"c11544"</definedName>
    <definedName name="IQ_EPS_GW_HIGH_EST" hidden="1">"c1739"</definedName>
    <definedName name="IQ_EPS_GW_HIGH_EST_CIQ" hidden="1">"c4725"</definedName>
    <definedName name="IQ_EPS_GW_HIGH_EST_REUT" hidden="1">"c5391"</definedName>
    <definedName name="IQ_EPS_GW_HIGH_EST_THOM" hidden="1">"c5135"</definedName>
    <definedName name="IQ_EPS_GW_HIGH_GUIDANCE" hidden="1">"c4373"</definedName>
    <definedName name="IQ_EPS_GW_HIGH_GUIDANCE_CIQ" hidden="1">"c4898"</definedName>
    <definedName name="IQ_EPS_GW_HIGH_GUIDANCE_CIQ_COL" hidden="1">"c11545"</definedName>
    <definedName name="IQ_EPS_GW_LOW_EST" hidden="1">"c1740"</definedName>
    <definedName name="IQ_EPS_GW_LOW_EST_CIQ" hidden="1">"c4726"</definedName>
    <definedName name="IQ_EPS_GW_LOW_EST_REUT" hidden="1">"c5392"</definedName>
    <definedName name="IQ_EPS_GW_LOW_EST_THOM" hidden="1">"c5136"</definedName>
    <definedName name="IQ_EPS_GW_LOW_GUIDANCE" hidden="1">"c4206"</definedName>
    <definedName name="IQ_EPS_GW_LOW_GUIDANCE_CIQ" hidden="1">"c4618"</definedName>
    <definedName name="IQ_EPS_GW_LOW_GUIDANCE_CIQ_COL" hidden="1">"c11267"</definedName>
    <definedName name="IQ_EPS_GW_MEDIAN_EST" hidden="1">"c1738"</definedName>
    <definedName name="IQ_EPS_GW_MEDIAN_EST_CIQ" hidden="1">"c4724"</definedName>
    <definedName name="IQ_EPS_GW_MEDIAN_EST_REUT" hidden="1">"c5390"</definedName>
    <definedName name="IQ_EPS_GW_MEDIAN_EST_THOM" hidden="1">"c5134"</definedName>
    <definedName name="IQ_EPS_GW_NUM_EST" hidden="1">"c1741"</definedName>
    <definedName name="IQ_EPS_GW_NUM_EST_CIQ" hidden="1">"c4727"</definedName>
    <definedName name="IQ_EPS_GW_NUM_EST_REUT" hidden="1">"c5393"</definedName>
    <definedName name="IQ_EPS_GW_NUM_EST_THOM" hidden="1">"c5137"</definedName>
    <definedName name="IQ_EPS_GW_STDDEV_EST" hidden="1">"c1742"</definedName>
    <definedName name="IQ_EPS_GW_STDDEV_EST_CIQ" hidden="1">"c4728"</definedName>
    <definedName name="IQ_EPS_GW_STDDEV_EST_REUT" hidden="1">"c5394"</definedName>
    <definedName name="IQ_EPS_GW_STDDEV_EST_THOM" hidden="1">"c5138"</definedName>
    <definedName name="IQ_EPS_HIGH_EST" hidden="1">"c400"</definedName>
    <definedName name="IQ_EPS_HIGH_EST_CIQ" hidden="1">"c4995"</definedName>
    <definedName name="IQ_EPS_HIGH_EST_REUT" hidden="1">"c5454"</definedName>
    <definedName name="IQ_EPS_HIGH_EST_THOM" hidden="1">"c5291"</definedName>
    <definedName name="IQ_EPS_LOW_EST" hidden="1">"c401"</definedName>
    <definedName name="IQ_EPS_LOW_EST_CIQ" hidden="1">"c4996"</definedName>
    <definedName name="IQ_EPS_LOW_EST_REUT" hidden="1">"c5455"</definedName>
    <definedName name="IQ_EPS_LOW_EST_THOM" hidden="1">"c5292"</definedName>
    <definedName name="IQ_EPS_MEDIAN_EST" hidden="1">"c1661"</definedName>
    <definedName name="IQ_EPS_MEDIAN_EST_CIQ" hidden="1">"c4997"</definedName>
    <definedName name="IQ_EPS_MEDIAN_EST_REUT" hidden="1">"c5456"</definedName>
    <definedName name="IQ_EPS_MEDIAN_EST_THOM" hidden="1">"c5293"</definedName>
    <definedName name="IQ_EPS_NAME_AP" hidden="1">"c8918"</definedName>
    <definedName name="IQ_EPS_NAME_AP_ABS" hidden="1">"c8937"</definedName>
    <definedName name="IQ_EPS_NO_EST" hidden="1">"c271"</definedName>
    <definedName name="IQ_EPS_NORM" hidden="1">"c1902"</definedName>
    <definedName name="IQ_EPS_NORM_DET_EST" hidden="1">"c12058"</definedName>
    <definedName name="IQ_EPS_NORM_DET_EST_CURRENCY" hidden="1">"c12465"</definedName>
    <definedName name="IQ_EPS_NORM_DET_EST_DATE" hidden="1">"c12211"</definedName>
    <definedName name="IQ_EPS_NORM_DET_EST_INCL" hidden="1">"c12348"</definedName>
    <definedName name="IQ_EPS_NORM_DET_EST_NOTE" hidden="1">"c17528"</definedName>
    <definedName name="IQ_EPS_NORM_DET_EST_ORIGIN" hidden="1">"c12583"</definedName>
    <definedName name="IQ_EPS_NORM_DET_EST_ORIGIN_THOM" hidden="1">"c12607"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BOTTOM_UP_REUT" hidden="1">"c5498"</definedName>
    <definedName name="IQ_EPS_NORM_EST_CIQ" hidden="1">"c4667"</definedName>
    <definedName name="IQ_EPS_NORM_EST_DOWN_2MONTH" hidden="1">"c16597"</definedName>
    <definedName name="IQ_EPS_NORM_EST_DOWN_2MONTH_CIQ" hidden="1">"c16861"</definedName>
    <definedName name="IQ_EPS_NORM_EST_DOWN_3MONTH" hidden="1">"c16601"</definedName>
    <definedName name="IQ_EPS_NORM_EST_DOWN_3MONTH_CIQ" hidden="1">"c16865"</definedName>
    <definedName name="IQ_EPS_NORM_EST_DOWN_MONTH" hidden="1">"c16593"</definedName>
    <definedName name="IQ_EPS_NORM_EST_DOWN_MONTH_CIQ" hidden="1">"c16857"</definedName>
    <definedName name="IQ_EPS_NORM_EST_NOTE" hidden="1">"c17505"</definedName>
    <definedName name="IQ_EPS_NORM_EST_NOTE_CIQ" hidden="1">"c17458"</definedName>
    <definedName name="IQ_EPS_NORM_EST_NUM_ANALYSTS_2MONTH" hidden="1">"c16595"</definedName>
    <definedName name="IQ_EPS_NORM_EST_NUM_ANALYSTS_2MONTH_CIQ" hidden="1">"c16859"</definedName>
    <definedName name="IQ_EPS_NORM_EST_NUM_ANALYSTS_3MONTH" hidden="1">"c16599"</definedName>
    <definedName name="IQ_EPS_NORM_EST_NUM_ANALYSTS_3MONTH_CIQ" hidden="1">"c16863"</definedName>
    <definedName name="IQ_EPS_NORM_EST_NUM_ANALYSTS_MONTH" hidden="1">"c16591"</definedName>
    <definedName name="IQ_EPS_NORM_EST_NUM_ANALYSTS_MONTH_CIQ" hidden="1">"c16855"</definedName>
    <definedName name="IQ_EPS_NORM_EST_REUT" hidden="1">"c5326"</definedName>
    <definedName name="IQ_EPS_NORM_EST_TOTAL_REVISED_2MONTH" hidden="1">"c16598"</definedName>
    <definedName name="IQ_EPS_NORM_EST_TOTAL_REVISED_2MONTH_CIQ" hidden="1">"c16862"</definedName>
    <definedName name="IQ_EPS_NORM_EST_TOTAL_REVISED_3MONTH" hidden="1">"c16602"</definedName>
    <definedName name="IQ_EPS_NORM_EST_TOTAL_REVISED_3MONTH_CIQ" hidden="1">"c16866"</definedName>
    <definedName name="IQ_EPS_NORM_EST_TOTAL_REVISED_MONTH" hidden="1">"c16594"</definedName>
    <definedName name="IQ_EPS_NORM_EST_TOTAL_REVISED_MONTH_CIQ" hidden="1">"c16858"</definedName>
    <definedName name="IQ_EPS_NORM_EST_UP_2MONTH" hidden="1">"c16596"</definedName>
    <definedName name="IQ_EPS_NORM_EST_UP_2MONTH_CIQ" hidden="1">"c16860"</definedName>
    <definedName name="IQ_EPS_NORM_EST_UP_3MONTH" hidden="1">"c16600"</definedName>
    <definedName name="IQ_EPS_NORM_EST_UP_3MONTH_CIQ" hidden="1">"c16864"</definedName>
    <definedName name="IQ_EPS_NORM_EST_UP_MONTH" hidden="1">"c16592"</definedName>
    <definedName name="IQ_EPS_NORM_EST_UP_MONTH_CIQ" hidden="1">"c16856"</definedName>
    <definedName name="IQ_EPS_NORM_HIGH_EST" hidden="1">"c2228"</definedName>
    <definedName name="IQ_EPS_NORM_HIGH_EST_CIQ" hidden="1">"c4669"</definedName>
    <definedName name="IQ_EPS_NORM_HIGH_EST_REUT" hidden="1">"c5328"</definedName>
    <definedName name="IQ_EPS_NORM_LOW_EST" hidden="1">"c2229"</definedName>
    <definedName name="IQ_EPS_NORM_LOW_EST_CIQ" hidden="1">"c4670"</definedName>
    <definedName name="IQ_EPS_NORM_LOW_EST_REUT" hidden="1">"c5329"</definedName>
    <definedName name="IQ_EPS_NORM_MEDIAN_EST" hidden="1">"c2227"</definedName>
    <definedName name="IQ_EPS_NORM_MEDIAN_EST_CIQ" hidden="1">"c4668"</definedName>
    <definedName name="IQ_EPS_NORM_MEDIAN_EST_REUT" hidden="1">"c5327"</definedName>
    <definedName name="IQ_EPS_NORM_NUM_EST" hidden="1">"c2230"</definedName>
    <definedName name="IQ_EPS_NORM_NUM_EST_CIQ" hidden="1">"c4671"</definedName>
    <definedName name="IQ_EPS_NORM_NUM_EST_REUT" hidden="1">"c5330"</definedName>
    <definedName name="IQ_EPS_NORM_STDDEV_EST" hidden="1">"c2231"</definedName>
    <definedName name="IQ_EPS_NORM_STDDEV_EST_CIQ" hidden="1">"c4672"</definedName>
    <definedName name="IQ_EPS_NORM_STDDEV_EST_REUT" hidden="1">"c5331"</definedName>
    <definedName name="IQ_EPS_NUM_EST" hidden="1">"c402"</definedName>
    <definedName name="IQ_EPS_NUM_EST_CIQ" hidden="1">"c4992"</definedName>
    <definedName name="IQ_EPS_NUM_EST_REUT" hidden="1">"c5451"</definedName>
    <definedName name="IQ_EPS_NUM_EST_THOM" hidden="1">"c5288"</definedName>
    <definedName name="IQ_EPS_PRIMARY_EST" hidden="1">"c2226"</definedName>
    <definedName name="IQ_EPS_PRIMARY_HIGH_EST" hidden="1">"c2228"</definedName>
    <definedName name="IQ_EPS_PRIMARY_LOW_EST" hidden="1">"c2229"</definedName>
    <definedName name="IQ_EPS_PRIMARY_MEDIAN_EST" hidden="1">"c2227"</definedName>
    <definedName name="IQ_EPS_PRIMARY_NUM_EST" hidden="1">"c2230"</definedName>
    <definedName name="IQ_EPS_PRIMARY_STDDEV_EST" hidden="1">"c2231"</definedName>
    <definedName name="IQ_EPS_REPORT_ACT_OR_EST" hidden="1">"c2224"</definedName>
    <definedName name="IQ_EPS_REPORT_ACT_OR_EST_CIQ" hidden="1">"c5067"</definedName>
    <definedName name="IQ_EPS_REPORT_ACT_OR_EST_REUT" hidden="1">"c5470"</definedName>
    <definedName name="IQ_EPS_REPORT_ACT_OR_EST_THOM" hidden="1">"c5307"</definedName>
    <definedName name="IQ_EPS_REPORTED_DET_EST" hidden="1">"c12057"</definedName>
    <definedName name="IQ_EPS_REPORTED_DET_EST_CURRENCY" hidden="1">"c12464"</definedName>
    <definedName name="IQ_EPS_REPORTED_DET_EST_CURRENCY_THOM" hidden="1">"c12486"</definedName>
    <definedName name="IQ_EPS_REPORTED_DET_EST_DATE" hidden="1">"c12210"</definedName>
    <definedName name="IQ_EPS_REPORTED_DET_EST_DATE_THOM" hidden="1">"c12237"</definedName>
    <definedName name="IQ_EPS_REPORTED_DET_EST_INCL" hidden="1">"c12347"</definedName>
    <definedName name="IQ_EPS_REPORTED_DET_EST_INCL_THOM" hidden="1">"c12369"</definedName>
    <definedName name="IQ_EPS_REPORTED_DET_EST_NOTE" hidden="1">"c17539"</definedName>
    <definedName name="IQ_EPS_REPORTED_DET_EST_NOTE_THOM" hidden="1">"c17588"</definedName>
    <definedName name="IQ_EPS_REPORTED_DET_EST_ORIGIN" hidden="1">"c12772"</definedName>
    <definedName name="IQ_EPS_REPORTED_DET_EST_ORIGIN_THOM" hidden="1">"c13511"</definedName>
    <definedName name="IQ_EPS_REPORTED_DET_EST_THOM" hidden="1">"c12087"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BOTTOM_UP_REUT" hidden="1">"c5500"</definedName>
    <definedName name="IQ_EPS_REPORTED_EST_CIQ" hidden="1">"c4730"</definedName>
    <definedName name="IQ_EPS_REPORTED_EST_DOWN_2MONTH" hidden="1">"c16477"</definedName>
    <definedName name="IQ_EPS_REPORTED_EST_DOWN_2MONTH_CIQ" hidden="1">"c16765"</definedName>
    <definedName name="IQ_EPS_REPORTED_EST_DOWN_2MONTH_THOM" hidden="1">"c17305"</definedName>
    <definedName name="IQ_EPS_REPORTED_EST_DOWN_3MONTH" hidden="1">"c16481"</definedName>
    <definedName name="IQ_EPS_REPORTED_EST_DOWN_3MONTH_CIQ" hidden="1">"c16769"</definedName>
    <definedName name="IQ_EPS_REPORTED_EST_DOWN_3MONTH_THOM" hidden="1">"c17309"</definedName>
    <definedName name="IQ_EPS_REPORTED_EST_DOWN_MONTH" hidden="1">"c16473"</definedName>
    <definedName name="IQ_EPS_REPORTED_EST_DOWN_MONTH_CIQ" hidden="1">"c16761"</definedName>
    <definedName name="IQ_EPS_REPORTED_EST_DOWN_MONTH_THOM" hidden="1">"c17301"</definedName>
    <definedName name="IQ_EPS_REPORTED_EST_NOTE" hidden="1">"c17517"</definedName>
    <definedName name="IQ_EPS_REPORTED_EST_NOTE_CIQ" hidden="1">"c17470"</definedName>
    <definedName name="IQ_EPS_REPORTED_EST_NUM_ANALYSTS_2MONTH" hidden="1">"c16475"</definedName>
    <definedName name="IQ_EPS_REPORTED_EST_NUM_ANALYSTS_2MONTH_CIQ" hidden="1">"c16763"</definedName>
    <definedName name="IQ_EPS_REPORTED_EST_NUM_ANALYSTS_2MONTH_THOM" hidden="1">"c17303"</definedName>
    <definedName name="IQ_EPS_REPORTED_EST_NUM_ANALYSTS_3MONTH" hidden="1">"c16479"</definedName>
    <definedName name="IQ_EPS_REPORTED_EST_NUM_ANALYSTS_3MONTH_CIQ" hidden="1">"c16767"</definedName>
    <definedName name="IQ_EPS_REPORTED_EST_NUM_ANALYSTS_3MONTH_THOM" hidden="1">"c17307"</definedName>
    <definedName name="IQ_EPS_REPORTED_EST_NUM_ANALYSTS_MONTH" hidden="1">"c16471"</definedName>
    <definedName name="IQ_EPS_REPORTED_EST_NUM_ANALYSTS_MONTH_CIQ" hidden="1">"c16759"</definedName>
    <definedName name="IQ_EPS_REPORTED_EST_NUM_ANALYSTS_MONTH_THOM" hidden="1">"c17299"</definedName>
    <definedName name="IQ_EPS_REPORTED_EST_REUT" hidden="1">"c5396"</definedName>
    <definedName name="IQ_EPS_REPORTED_EST_THOM" hidden="1">"c5140"</definedName>
    <definedName name="IQ_EPS_REPORTED_EST_TOTAL_REVISED_2MONTH" hidden="1">"c16478"</definedName>
    <definedName name="IQ_EPS_REPORTED_EST_TOTAL_REVISED_2MONTH_CIQ" hidden="1">"c16766"</definedName>
    <definedName name="IQ_EPS_REPORTED_EST_TOTAL_REVISED_2MONTH_THOM" hidden="1">"c17306"</definedName>
    <definedName name="IQ_EPS_REPORTED_EST_TOTAL_REVISED_3MONTH" hidden="1">"c16482"</definedName>
    <definedName name="IQ_EPS_REPORTED_EST_TOTAL_REVISED_3MONTH_CIQ" hidden="1">"c16770"</definedName>
    <definedName name="IQ_EPS_REPORTED_EST_TOTAL_REVISED_3MONTH_THOM" hidden="1">"c17310"</definedName>
    <definedName name="IQ_EPS_REPORTED_EST_TOTAL_REVISED_MONTH" hidden="1">"c16474"</definedName>
    <definedName name="IQ_EPS_REPORTED_EST_TOTAL_REVISED_MONTH_CIQ" hidden="1">"c16762"</definedName>
    <definedName name="IQ_EPS_REPORTED_EST_TOTAL_REVISED_MONTH_THOM" hidden="1">"c17302"</definedName>
    <definedName name="IQ_EPS_REPORTED_EST_UP_2MONTH" hidden="1">"c16476"</definedName>
    <definedName name="IQ_EPS_REPORTED_EST_UP_2MONTH_CIQ" hidden="1">"c16764"</definedName>
    <definedName name="IQ_EPS_REPORTED_EST_UP_2MONTH_THOM" hidden="1">"c17304"</definedName>
    <definedName name="IQ_EPS_REPORTED_EST_UP_3MONTH" hidden="1">"c16480"</definedName>
    <definedName name="IQ_EPS_REPORTED_EST_UP_3MONTH_CIQ" hidden="1">"c16768"</definedName>
    <definedName name="IQ_EPS_REPORTED_EST_UP_3MONTH_THOM" hidden="1">"c17308"</definedName>
    <definedName name="IQ_EPS_REPORTED_EST_UP_MONTH" hidden="1">"c16472"</definedName>
    <definedName name="IQ_EPS_REPORTED_EST_UP_MONTH_CIQ" hidden="1">"c16760"</definedName>
    <definedName name="IQ_EPS_REPORTED_EST_UP_MONTH_THOM" hidden="1">"c17300"</definedName>
    <definedName name="IQ_EPS_REPORTED_HIGH_EST" hidden="1">"c1746"</definedName>
    <definedName name="IQ_EPS_REPORTED_HIGH_EST_CIQ" hidden="1">"c4732"</definedName>
    <definedName name="IQ_EPS_REPORTED_HIGH_EST_REUT" hidden="1">"c5398"</definedName>
    <definedName name="IQ_EPS_REPORTED_HIGH_EST_THOM" hidden="1">"c5142"</definedName>
    <definedName name="IQ_EPS_REPORTED_LOW_EST" hidden="1">"c1747"</definedName>
    <definedName name="IQ_EPS_REPORTED_LOW_EST_CIQ" hidden="1">"c4733"</definedName>
    <definedName name="IQ_EPS_REPORTED_LOW_EST_REUT" hidden="1">"c5399"</definedName>
    <definedName name="IQ_EPS_REPORTED_LOW_EST_THOM" hidden="1">"c5143"</definedName>
    <definedName name="IQ_EPS_REPORTED_MEDIAN_EST" hidden="1">"c1745"</definedName>
    <definedName name="IQ_EPS_REPORTED_MEDIAN_EST_CIQ" hidden="1">"c4731"</definedName>
    <definedName name="IQ_EPS_REPORTED_MEDIAN_EST_REUT" hidden="1">"c5397"</definedName>
    <definedName name="IQ_EPS_REPORTED_MEDIAN_EST_THOM" hidden="1">"c5141"</definedName>
    <definedName name="IQ_EPS_REPORTED_NUM_EST" hidden="1">"c1748"</definedName>
    <definedName name="IQ_EPS_REPORTED_NUM_EST_CIQ" hidden="1">"c4734"</definedName>
    <definedName name="IQ_EPS_REPORTED_NUM_EST_REUT" hidden="1">"c5400"</definedName>
    <definedName name="IQ_EPS_REPORTED_NUM_EST_THOM" hidden="1">"c5144"</definedName>
    <definedName name="IQ_EPS_REPORTED_STDDEV_EST" hidden="1">"c1749"</definedName>
    <definedName name="IQ_EPS_REPORTED_STDDEV_EST_CIQ" hidden="1">"c4735"</definedName>
    <definedName name="IQ_EPS_REPORTED_STDDEV_EST_REUT" hidden="1">"c5401"</definedName>
    <definedName name="IQ_EPS_REPORTED_STDDEV_EST_THOM" hidden="1">"c5145"</definedName>
    <definedName name="IQ_EPS_SBC_ACT_OR_EST" hidden="1">"c4376"</definedName>
    <definedName name="IQ_EPS_SBC_ACT_OR_EST_CIQ" hidden="1">"c4901"</definedName>
    <definedName name="IQ_EPS_SBC_ACT_OR_EST_CIQ_COL" hidden="1">"c11548"</definedName>
    <definedName name="IQ_EPS_SBC_EST" hidden="1">"c4375"</definedName>
    <definedName name="IQ_EPS_SBC_EST_CIQ" hidden="1">"c4900"</definedName>
    <definedName name="IQ_EPS_SBC_GUIDANCE" hidden="1">"c4377"</definedName>
    <definedName name="IQ_EPS_SBC_GUIDANCE_CIQ" hidden="1">"c4902"</definedName>
    <definedName name="IQ_EPS_SBC_GUIDANCE_CIQ_COL" hidden="1">"c11549"</definedName>
    <definedName name="IQ_EPS_SBC_GW_ACT_OR_EST" hidden="1">"c4380"</definedName>
    <definedName name="IQ_EPS_SBC_GW_ACT_OR_EST_CIQ" hidden="1">"c4905"</definedName>
    <definedName name="IQ_EPS_SBC_GW_ACT_OR_EST_CIQ_COL" hidden="1">"c11552"</definedName>
    <definedName name="IQ_EPS_SBC_GW_EST" hidden="1">"c4379"</definedName>
    <definedName name="IQ_EPS_SBC_GW_EST_CIQ" hidden="1">"c4904"</definedName>
    <definedName name="IQ_EPS_SBC_GW_GUIDANCE" hidden="1">"c4381"</definedName>
    <definedName name="IQ_EPS_SBC_GW_GUIDANCE_CIQ" hidden="1">"c4906"</definedName>
    <definedName name="IQ_EPS_SBC_GW_GUIDANCE_CIQ_COL" hidden="1">"c11553"</definedName>
    <definedName name="IQ_EPS_SBC_GW_HIGH_EST" hidden="1">"c4382"</definedName>
    <definedName name="IQ_EPS_SBC_GW_HIGH_EST_CIQ" hidden="1">"c4907"</definedName>
    <definedName name="IQ_EPS_SBC_GW_HIGH_GUIDANCE" hidden="1">"c4189"</definedName>
    <definedName name="IQ_EPS_SBC_GW_HIGH_GUIDANCE_CIQ" hidden="1">"c4601"</definedName>
    <definedName name="IQ_EPS_SBC_GW_HIGH_GUIDANCE_CIQ_COL" hidden="1">"c11250"</definedName>
    <definedName name="IQ_EPS_SBC_GW_LOW_EST" hidden="1">"c4383"</definedName>
    <definedName name="IQ_EPS_SBC_GW_LOW_EST_CIQ" hidden="1">"c4908"</definedName>
    <definedName name="IQ_EPS_SBC_GW_LOW_GUIDANCE" hidden="1">"c4229"</definedName>
    <definedName name="IQ_EPS_SBC_GW_LOW_GUIDANCE_CIQ" hidden="1">"c4641"</definedName>
    <definedName name="IQ_EPS_SBC_GW_LOW_GUIDANCE_CIQ_COL" hidden="1">"c11290"</definedName>
    <definedName name="IQ_EPS_SBC_GW_MEDIAN_EST" hidden="1">"c4384"</definedName>
    <definedName name="IQ_EPS_SBC_GW_MEDIAN_EST_CIQ" hidden="1">"c4909"</definedName>
    <definedName name="IQ_EPS_SBC_GW_NUM_EST" hidden="1">"c4385"</definedName>
    <definedName name="IQ_EPS_SBC_GW_NUM_EST_CIQ" hidden="1">"c4910"</definedName>
    <definedName name="IQ_EPS_SBC_GW_STDDEV_EST" hidden="1">"c4386"</definedName>
    <definedName name="IQ_EPS_SBC_GW_STDDEV_EST_CIQ" hidden="1">"c4911"</definedName>
    <definedName name="IQ_EPS_SBC_HIGH_EST" hidden="1">"c4388"</definedName>
    <definedName name="IQ_EPS_SBC_HIGH_EST_CIQ" hidden="1">"c4913"</definedName>
    <definedName name="IQ_EPS_SBC_HIGH_GUIDANCE" hidden="1">"c4188"</definedName>
    <definedName name="IQ_EPS_SBC_HIGH_GUIDANCE_CIQ" hidden="1">"c4600"</definedName>
    <definedName name="IQ_EPS_SBC_HIGH_GUIDANCE_CIQ_COL" hidden="1">"c11249"</definedName>
    <definedName name="IQ_EPS_SBC_LOW_EST" hidden="1">"c4389"</definedName>
    <definedName name="IQ_EPS_SBC_LOW_EST_CIQ" hidden="1">"c4914"</definedName>
    <definedName name="IQ_EPS_SBC_LOW_GUIDANCE" hidden="1">"c4228"</definedName>
    <definedName name="IQ_EPS_SBC_LOW_GUIDANCE_CIQ" hidden="1">"c4640"</definedName>
    <definedName name="IQ_EPS_SBC_LOW_GUIDANCE_CIQ_COL" hidden="1">"c11289"</definedName>
    <definedName name="IQ_EPS_SBC_MEDIAN_EST" hidden="1">"c4390"</definedName>
    <definedName name="IQ_EPS_SBC_MEDIAN_EST_CIQ" hidden="1">"c4915"</definedName>
    <definedName name="IQ_EPS_SBC_NUM_EST" hidden="1">"c4391"</definedName>
    <definedName name="IQ_EPS_SBC_NUM_EST_CIQ" hidden="1">"c4916"</definedName>
    <definedName name="IQ_EPS_SBC_STDDEV_EST" hidden="1">"c4392"</definedName>
    <definedName name="IQ_EPS_SBC_STDDEV_EST_CIQ" hidden="1">"c4917"</definedName>
    <definedName name="IQ_EPS_STDDEV_EST" hidden="1">"c403"</definedName>
    <definedName name="IQ_EPS_STDDEV_EST_CIQ" hidden="1">"c4993"</definedName>
    <definedName name="IQ_EPS_STDDEV_EST_REUT" hidden="1">"c5452"</definedName>
    <definedName name="IQ_EPS_STDDEV_EST_THOM" hidden="1">"c5289"</definedName>
    <definedName name="IQ_EQUITY_AFFIL" hidden="1">"c1451"</definedName>
    <definedName name="IQ_EQUITY_AP" hidden="1">"c8887"</definedName>
    <definedName name="IQ_EQUITY_AP_ABS" hidden="1">"c8906"</definedName>
    <definedName name="IQ_EQUITY_ASKPRICE" hidden="1">"c17798"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BIDPRICE" hidden="1">"c17797"</definedName>
    <definedName name="IQ_EQUITY_CAPITAL_ASSETS_FDIC" hidden="1">"c6744"</definedName>
    <definedName name="IQ_EQUITY_CAPITAL_QUARTERLY_AVG_FFIEC" hidden="1">"c13092"</definedName>
    <definedName name="IQ_EQUITY_ENDING_FFIEC" hidden="1">"c12973"</definedName>
    <definedName name="IQ_EQUITY_FDIC" hidden="1">"c6353"</definedName>
    <definedName name="IQ_EQUITY_INDEX_EXPOSURE_FFIEC" hidden="1">"c13060"</definedName>
    <definedName name="IQ_EQUITY_LIST" hidden="1">"c15158"</definedName>
    <definedName name="IQ_EQUITY_METHOD" hidden="1">"c404"</definedName>
    <definedName name="IQ_EQUITY_MIDPRICE" hidden="1">"c17799"</definedName>
    <definedName name="IQ_EQUITY_NAME_AP" hidden="1">"c8925"</definedName>
    <definedName name="IQ_EQUITY_NAME_AP_ABS" hidden="1">"c8944"</definedName>
    <definedName name="IQ_EQUITY_SEC_FAIR_VALUE_AFS_AMORT_COST_FFIEC" hidden="1">"c20505"</definedName>
    <definedName name="IQ_EQUITY_SEC_FAIR_VALUE_AFS_FAIR_VAL_FFIEC" hidden="1">"c20470"</definedName>
    <definedName name="IQ_EQUITY_SEC_FAIR_VALUE_FFIEC" hidden="1">"c12805"</definedName>
    <definedName name="IQ_EQUITY_SEC_INVEST_SECURITIES_FFIEC" hidden="1">"c13463"</definedName>
    <definedName name="IQ_EQUITY_SECURITIES_FDIC" hidden="1">"c6304"</definedName>
    <definedName name="IQ_EQUITY_SECURITIES_QUARTERLY_AVG_FFIEC" hidden="1">"c15474"</definedName>
    <definedName name="IQ_EQUITY_SECURITIES_WITHOUT_FAIR_VALUES_FFIEC" hidden="1">"c12846"</definedName>
    <definedName name="IQ_EQUITY_SECURITY_EXPOSURES_FDIC" hidden="1">"c6664"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BV" hidden="1">"c5630"</definedName>
    <definedName name="IQ_EST_ACT_BV_CIQ" hidden="1">"c4743"</definedName>
    <definedName name="IQ_EST_ACT_BV_REUT" hidden="1">"c5409"</definedName>
    <definedName name="IQ_EST_ACT_BV_SHARE" hidden="1">"c3549"</definedName>
    <definedName name="IQ_EST_ACT_BV_SHARE_CIQ" hidden="1">"c3806"</definedName>
    <definedName name="IQ_EST_ACT_BV_SHARE_REUT" hidden="1">"c5445"</definedName>
    <definedName name="IQ_EST_ACT_BV_SHARE_THOM" hidden="1">"c4026"</definedName>
    <definedName name="IQ_EST_ACT_BV_THOM" hidden="1">"c5153"</definedName>
    <definedName name="IQ_EST_ACT_CAPEX" hidden="1">"c3546"</definedName>
    <definedName name="IQ_EST_ACT_CAPEX_CIQ" hidden="1">"c3813"</definedName>
    <definedName name="IQ_EST_ACT_CAPEX_REUT" hidden="1">"c3975"</definedName>
    <definedName name="IQ_EST_ACT_CAPEX_THOM" hidden="1">"c5508"</definedName>
    <definedName name="IQ_EST_ACT_CASH_EPS" hidden="1">"c5637"</definedName>
    <definedName name="IQ_EST_ACT_CASH_EPS_THOM" hidden="1">"c5645"</definedName>
    <definedName name="IQ_EST_ACT_CASH_FLOW" hidden="1">"c4394"</definedName>
    <definedName name="IQ_EST_ACT_CASH_FLOW_CIQ" hidden="1">"c4919"</definedName>
    <definedName name="IQ_EST_ACT_CASH_OPER" hidden="1">"c4395"</definedName>
    <definedName name="IQ_EST_ACT_CASH_OPER_CIQ" hidden="1">"c4920"</definedName>
    <definedName name="IQ_EST_ACT_CFPS" hidden="1">"c1673"</definedName>
    <definedName name="IQ_EST_ACT_CFPS_CIQ" hidden="1">"c3681"</definedName>
    <definedName name="IQ_EST_ACT_CFPS_REUT" hidden="1">"c3850"</definedName>
    <definedName name="IQ_EST_ACT_CFPS_THOM" hidden="1">"c4012"</definedName>
    <definedName name="IQ_EST_ACT_DISTRIBUTABLE_CASH" hidden="1">"c4396"</definedName>
    <definedName name="IQ_EST_ACT_DISTRIBUTABLE_CASH_CIQ" hidden="1">"c4921"</definedName>
    <definedName name="IQ_EST_ACT_DISTRIBUTABLE_CASH_CIQ_COL" hidden="1">"c11568"</definedName>
    <definedName name="IQ_EST_ACT_DISTRIBUTABLE_CASH_SHARE" hidden="1">"c4397"</definedName>
    <definedName name="IQ_EST_ACT_DISTRIBUTABLE_CASH_SHARE_CIQ" hidden="1">"c4922"</definedName>
    <definedName name="IQ_EST_ACT_DPS" hidden="1">"c1680"</definedName>
    <definedName name="IQ_EST_ACT_DPS_CIQ" hidden="1">"c3688"</definedName>
    <definedName name="IQ_EST_ACT_DPS_REUT" hidden="1">"c3857"</definedName>
    <definedName name="IQ_EST_ACT_DPS_THOM" hidden="1">"c4019"</definedName>
    <definedName name="IQ_EST_ACT_EBIT" hidden="1">"c1687"</definedName>
    <definedName name="IQ_EST_ACT_EBIT_CIQ" hidden="1">"c4680"</definedName>
    <definedName name="IQ_EST_ACT_EBIT_GW" hidden="1">"c4398"</definedName>
    <definedName name="IQ_EST_ACT_EBIT_GW_CIQ" hidden="1">"c4923"</definedName>
    <definedName name="IQ_EST_ACT_EBIT_REUT" hidden="1">"c5339"</definedName>
    <definedName name="IQ_EST_ACT_EBIT_SBC" hidden="1">"c4399"</definedName>
    <definedName name="IQ_EST_ACT_EBIT_SBC_CIQ" hidden="1">"c4924"</definedName>
    <definedName name="IQ_EST_ACT_EBIT_SBC_GW" hidden="1">"c4400"</definedName>
    <definedName name="IQ_EST_ACT_EBIT_SBC_GW_CIQ" hidden="1">"c4925"</definedName>
    <definedName name="IQ_EST_ACT_EBIT_THOM" hidden="1">"c5111"</definedName>
    <definedName name="IQ_EST_ACT_EBITDA" hidden="1">"c1664"</definedName>
    <definedName name="IQ_EST_ACT_EBITDA_CIQ" hidden="1">"c3667"</definedName>
    <definedName name="IQ_EST_ACT_EBITDA_REUT" hidden="1">"c3836"</definedName>
    <definedName name="IQ_EST_ACT_EBITDA_SBC" hidden="1">"c4401"</definedName>
    <definedName name="IQ_EST_ACT_EBITDA_SBC_CIQ" hidden="1">"c4926"</definedName>
    <definedName name="IQ_EST_ACT_EBITDA_THOM" hidden="1">"c3998"</definedName>
    <definedName name="IQ_EST_ACT_EBT_SBC" hidden="1">"c4402"</definedName>
    <definedName name="IQ_EST_ACT_EBT_SBC_CIQ" hidden="1">"c4927"</definedName>
    <definedName name="IQ_EST_ACT_EBT_SBC_GW" hidden="1">"c4403"</definedName>
    <definedName name="IQ_EST_ACT_EBT_SBC_GW_CIQ" hidden="1">"c4928"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GW_REUT" hidden="1">"c5395"</definedName>
    <definedName name="IQ_EST_ACT_EPS_GW_THOM" hidden="1">"c5139"</definedName>
    <definedName name="IQ_EST_ACT_EPS_NORM" hidden="1">"c2232"</definedName>
    <definedName name="IQ_EST_ACT_EPS_NORM_CIQ" hidden="1">"c4673"</definedName>
    <definedName name="IQ_EST_ACT_EPS_NORM_REUT" hidden="1">"c5332"</definedName>
    <definedName name="IQ_EST_ACT_EPS_PRIMARY" hidden="1">"c2232"</definedName>
    <definedName name="IQ_EST_ACT_EPS_REPORTED" hidden="1">"c1750"</definedName>
    <definedName name="IQ_EST_ACT_EPS_REPORTED_CIQ" hidden="1">"c4736"</definedName>
    <definedName name="IQ_EST_ACT_EPS_REPORTED_REUT" hidden="1">"c5402"</definedName>
    <definedName name="IQ_EST_ACT_EPS_REPORTED_THOM" hidden="1">"c5146"</definedName>
    <definedName name="IQ_EST_ACT_EPS_REUT" hidden="1">"c5457"</definedName>
    <definedName name="IQ_EST_ACT_EPS_SBC" hidden="1">"c4404"</definedName>
    <definedName name="IQ_EST_ACT_EPS_SBC_CIQ" hidden="1">"c4929"</definedName>
    <definedName name="IQ_EST_ACT_EPS_SBC_GW" hidden="1">"c4405"</definedName>
    <definedName name="IQ_EST_ACT_EPS_SBC_GW_CIQ" hidden="1">"c4930"</definedName>
    <definedName name="IQ_EST_ACT_EPS_THOM" hidden="1">"c5294"</definedName>
    <definedName name="IQ_EST_ACT_FFO" hidden="1">"c1666"</definedName>
    <definedName name="IQ_EST_ACT_FFO_ADJ" hidden="1">"c4406"</definedName>
    <definedName name="IQ_EST_ACT_FFO_ADJ_CIQ" hidden="1">"c4931"</definedName>
    <definedName name="IQ_EST_ACT_FFO_CIQ" hidden="1">"c3674"</definedName>
    <definedName name="IQ_EST_ACT_FFO_CIQ_COL" hidden="1">"c11579"</definedName>
    <definedName name="IQ_EST_ACT_FFO_REUT" hidden="1">"c3843"</definedName>
    <definedName name="IQ_EST_ACT_FFO_SHARE" hidden="1">"c4407"</definedName>
    <definedName name="IQ_EST_ACT_FFO_SHARE_CIQ" hidden="1">"c4932"</definedName>
    <definedName name="IQ_EST_ACT_FFO_SHARE_SHARE_REUT" hidden="1">"c3843"</definedName>
    <definedName name="IQ_EST_ACT_FFO_SHARE_SHARE_THOM" hidden="1">"c4005"</definedName>
    <definedName name="IQ_EST_ACT_FFO_SHARE_THOM" hidden="1">"c4005"</definedName>
    <definedName name="IQ_EST_ACT_FFO_THOM" hidden="1">"c4005"</definedName>
    <definedName name="IQ_EST_ACT_GROSS_MARGIN" hidden="1">"c5553"</definedName>
    <definedName name="IQ_EST_ACT_GROSS_MARGIN_THOM" hidden="1">"c5561"</definedName>
    <definedName name="IQ_EST_ACT_MAINT_CAPEX" hidden="1">"c4408"</definedName>
    <definedName name="IQ_EST_ACT_MAINT_CAPEX_CIQ" hidden="1">"c4933"</definedName>
    <definedName name="IQ_EST_ACT_NAV" hidden="1">"c1757"</definedName>
    <definedName name="IQ_EST_ACT_NAV_SHARE" hidden="1">"c5608"</definedName>
    <definedName name="IQ_EST_ACT_NAV_SHARE_CIQ" hidden="1">"c12031"</definedName>
    <definedName name="IQ_EST_ACT_NAV_SHARE_REUT" hidden="1">"c5616"</definedName>
    <definedName name="IQ_EST_ACT_NAV_THOM" hidden="1">"c5600"</definedName>
    <definedName name="IQ_EST_ACT_NET_DEBT" hidden="1">"c3545"</definedName>
    <definedName name="IQ_EST_ACT_NET_DEBT_CIQ" hidden="1">"c3820"</definedName>
    <definedName name="IQ_EST_ACT_NET_DEBT_REUT" hidden="1">"c5446"</definedName>
    <definedName name="IQ_EST_ACT_NET_DEBT_THOM" hidden="1">"c4033"</definedName>
    <definedName name="IQ_EST_ACT_NI" hidden="1">"c1722"</definedName>
    <definedName name="IQ_EST_ACT_NI_CIQ" hidden="1">"c4708"</definedName>
    <definedName name="IQ_EST_ACT_NI_GW" hidden="1">"c1729"</definedName>
    <definedName name="IQ_EST_ACT_NI_GW_CIQ" hidden="1">"c4715"</definedName>
    <definedName name="IQ_EST_ACT_NI_GW_REUT" hidden="1">"c5381"</definedName>
    <definedName name="IQ_EST_ACT_NI_GW_THOM" hidden="1">"c5139"</definedName>
    <definedName name="IQ_EST_ACT_NI_REPORTED" hidden="1">"c1736"</definedName>
    <definedName name="IQ_EST_ACT_NI_REPORTED_CIQ" hidden="1">"c4722"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CIQ" hidden="1">"c4934"</definedName>
    <definedName name="IQ_EST_ACT_NI_SBC_GW" hidden="1">"c4410"</definedName>
    <definedName name="IQ_EST_ACT_NI_SBC_GW_CIQ" hidden="1">"c4935"</definedName>
    <definedName name="IQ_EST_ACT_NI_THOM" hidden="1">"c5132"</definedName>
    <definedName name="IQ_EST_ACT_OPER_INC" hidden="1">"c1694"</definedName>
    <definedName name="IQ_EST_ACT_OPER_INC_CIQ" hidden="1">"c12016"</definedName>
    <definedName name="IQ_EST_ACT_OPER_INC_REUT" hidden="1">"c5346"</definedName>
    <definedName name="IQ_EST_ACT_OPER_INC_THOM" hidden="1">"c5118"</definedName>
    <definedName name="IQ_EST_ACT_PRETAX_GW_INC" hidden="1">"c1708"</definedName>
    <definedName name="IQ_EST_ACT_PRETAX_GW_INC_CIQ" hidden="1">"c4694"</definedName>
    <definedName name="IQ_EST_ACT_PRETAX_GW_INC_REUT" hidden="1">"c5360"</definedName>
    <definedName name="IQ_EST_ACT_PRETAX_INC" hidden="1">"c1701"</definedName>
    <definedName name="IQ_EST_ACT_PRETAX_INC_CIQ" hidden="1">"c4687"</definedName>
    <definedName name="IQ_EST_ACT_PRETAX_INC_REUT" hidden="1">"c5353"</definedName>
    <definedName name="IQ_EST_ACT_PRETAX_INC_THOM" hidden="1">"c5125"</definedName>
    <definedName name="IQ_EST_ACT_PRETAX_REPORT_INC" hidden="1">"c1715"</definedName>
    <definedName name="IQ_EST_ACT_PRETAX_REPORT_INC_CIQ" hidden="1">"c4701"</definedName>
    <definedName name="IQ_EST_ACT_PRETAX_REPORT_INC_REUT" hidden="1">"c5367"</definedName>
    <definedName name="IQ_EST_ACT_RECURRING_PROFIT" hidden="1">"c4411"</definedName>
    <definedName name="IQ_EST_ACT_RECURRING_PROFIT_CIQ" hidden="1">"c4936"</definedName>
    <definedName name="IQ_EST_ACT_RECURRING_PROFIT_SHARE" hidden="1">"c4412"</definedName>
    <definedName name="IQ_EST_ACT_RECURRING_PROFIT_SHARE_CIQ" hidden="1">"c4937"</definedName>
    <definedName name="IQ_EST_ACT_RETURN_ASSETS" hidden="1">"c3547"</definedName>
    <definedName name="IQ_EST_ACT_RETURN_ASSETS_REUT" hidden="1">"c3996"</definedName>
    <definedName name="IQ_EST_ACT_RETURN_ASSETS_THOM" hidden="1">"c4040"</definedName>
    <definedName name="IQ_EST_ACT_RETURN_EQUITY" hidden="1">"c3548"</definedName>
    <definedName name="IQ_EST_ACT_RETURN_EQUITY_REUT" hidden="1">"c3989"</definedName>
    <definedName name="IQ_EST_ACT_RETURN_EQUITY_THOM" hidden="1">"c5287"</definedName>
    <definedName name="IQ_EST_ACT_REV" hidden="1">"c2113"</definedName>
    <definedName name="IQ_EST_ACT_REV_CIQ" hidden="1">"c3666"</definedName>
    <definedName name="IQ_EST_ACT_REV_REUT" hidden="1">"c3835"</definedName>
    <definedName name="IQ_EST_ACT_REV_THOM" hidden="1">"c3997"</definedName>
    <definedName name="IQ_EST_BV_DIFF_CIQ" hidden="1">"c4765"</definedName>
    <definedName name="IQ_EST_BV_DIFF_REUT" hidden="1">"c5433"</definedName>
    <definedName name="IQ_EST_BV_DIFF_THOM" hidden="1">"c5204"</definedName>
    <definedName name="IQ_EST_BV_SHARE_DIFF" hidden="1">"c4147"</definedName>
    <definedName name="IQ_EST_BV_SHARE_DIFF_CIQ" hidden="1">"c4559"</definedName>
    <definedName name="IQ_EST_BV_SHARE_SURPRISE_PERCENT" hidden="1">"c4148"</definedName>
    <definedName name="IQ_EST_BV_SHARE_SURPRISE_PERCENT_CIQ" hidden="1">"c4560"</definedName>
    <definedName name="IQ_EST_BV_SURPRISE_PERCENT_CIQ" hidden="1">"c4766"</definedName>
    <definedName name="IQ_EST_BV_SURPRISE_PERCENT_REUT" hidden="1">"c5434"</definedName>
    <definedName name="IQ_EST_BV_SURPRISE_PERCENT_THOM" hidden="1">"c5205"</definedName>
    <definedName name="IQ_EST_CAPEX_DIFF" hidden="1">"c4149"</definedName>
    <definedName name="IQ_EST_CAPEX_DIFF_CIQ" hidden="1">"c4561"</definedName>
    <definedName name="IQ_EST_CAPEX_GROWTH_1YR" hidden="1">"c3588"</definedName>
    <definedName name="IQ_EST_CAPEX_GROWTH_1YR_CIQ" hidden="1">"c4972"</definedName>
    <definedName name="IQ_EST_CAPEX_GROWTH_1YR_REUT" hidden="1">"c5447"</definedName>
    <definedName name="IQ_EST_CAPEX_GROWTH_1YR_THOM" hidden="1">"c5542"</definedName>
    <definedName name="IQ_EST_CAPEX_GROWTH_2YR" hidden="1">"c3589"</definedName>
    <definedName name="IQ_EST_CAPEX_GROWTH_2YR_CIQ" hidden="1">"c4973"</definedName>
    <definedName name="IQ_EST_CAPEX_GROWTH_2YR_REUT" hidden="1">"c5448"</definedName>
    <definedName name="IQ_EST_CAPEX_GROWTH_2YR_THOM" hidden="1">"c5543"</definedName>
    <definedName name="IQ_EST_CAPEX_GROWTH_Q_1YR" hidden="1">"c3590"</definedName>
    <definedName name="IQ_EST_CAPEX_GROWTH_Q_1YR_CIQ" hidden="1">"c4974"</definedName>
    <definedName name="IQ_EST_CAPEX_GROWTH_Q_1YR_REUT" hidden="1">"c5449"</definedName>
    <definedName name="IQ_EST_CAPEX_GROWTH_Q_1YR_THOM" hidden="1">"c5544"</definedName>
    <definedName name="IQ_EST_CAPEX_SEQ_GROWTH_Q" hidden="1">"c3591"</definedName>
    <definedName name="IQ_EST_CAPEX_SEQ_GROWTH_Q_CIQ" hidden="1">"c4975"</definedName>
    <definedName name="IQ_EST_CAPEX_SEQ_GROWTH_Q_REUT" hidden="1">"c5450"</definedName>
    <definedName name="IQ_EST_CAPEX_SEQ_GROWTH_Q_THOM" hidden="1">"c5545"</definedName>
    <definedName name="IQ_EST_CAPEX_SURPRISE_PERCENT" hidden="1">"c4151"</definedName>
    <definedName name="IQ_EST_CAPEX_SURPRISE_PERCENT_CIQ" hidden="1">"c4563"</definedName>
    <definedName name="IQ_EST_CASH_FLOW_DIFF" hidden="1">"c4152"</definedName>
    <definedName name="IQ_EST_CASH_FLOW_DIFF_CIQ" hidden="1">"c4564"</definedName>
    <definedName name="IQ_EST_CASH_FLOW_DIFF_CIQ_COL" hidden="1">"c11213"</definedName>
    <definedName name="IQ_EST_CASH_FLOW_SURPRISE_PERCENT" hidden="1">"c4161"</definedName>
    <definedName name="IQ_EST_CASH_FLOW_SURPRISE_PERCENT_CIQ" hidden="1">"c4573"</definedName>
    <definedName name="IQ_EST_CASH_FLOW_SURPRISE_PERCENT_CIQ_COL" hidden="1">"c11222"</definedName>
    <definedName name="IQ_EST_CASH_OPER_DIFF" hidden="1">"c4162"</definedName>
    <definedName name="IQ_EST_CASH_OPER_DIFF_CIQ" hidden="1">"c4574"</definedName>
    <definedName name="IQ_EST_CASH_OPER_DIFF_CIQ_COL" hidden="1">"c11223"</definedName>
    <definedName name="IQ_EST_CASH_OPER_SURPRISE_PERCENT" hidden="1">"c4248"</definedName>
    <definedName name="IQ_EST_CASH_OPER_SURPRISE_PERCENT_CIQ" hidden="1">"c4774"</definedName>
    <definedName name="IQ_EST_CASH_OPER_SURPRISE_PERCENT_CIQ_COL" hidden="1">"c11421"</definedName>
    <definedName name="IQ_EST_CFPS_DIFF" hidden="1">"c1871"</definedName>
    <definedName name="IQ_EST_CFPS_DIFF_CIQ" hidden="1">"c3723"</definedName>
    <definedName name="IQ_EST_CFPS_DIFF_REUT" hidden="1">"c3892"</definedName>
    <definedName name="IQ_EST_CFPS_DIFF_THOM" hidden="1">"c5188"</definedName>
    <definedName name="IQ_EST_CFPS_GROWTH_1YR" hidden="1">"c1774"</definedName>
    <definedName name="IQ_EST_CFPS_GROWTH_1YR_CIQ" hidden="1">"c3709"</definedName>
    <definedName name="IQ_EST_CFPS_GROWTH_1YR_REUT" hidden="1">"c3878"</definedName>
    <definedName name="IQ_EST_CFPS_GROWTH_1YR_THOM" hidden="1">"c5174"</definedName>
    <definedName name="IQ_EST_CFPS_GROWTH_2YR" hidden="1">"c1775"</definedName>
    <definedName name="IQ_EST_CFPS_GROWTH_2YR_CIQ" hidden="1">"c3710"</definedName>
    <definedName name="IQ_EST_CFPS_GROWTH_2YR_REUT" hidden="1">"c3879"</definedName>
    <definedName name="IQ_EST_CFPS_GROWTH_2YR_THOM" hidden="1">"c5175"</definedName>
    <definedName name="IQ_EST_CFPS_GROWTH_Q_1YR" hidden="1">"c1776"</definedName>
    <definedName name="IQ_EST_CFPS_GROWTH_Q_1YR_CIQ" hidden="1">"c3711"</definedName>
    <definedName name="IQ_EST_CFPS_GROWTH_Q_1YR_REUT" hidden="1">"c3880"</definedName>
    <definedName name="IQ_EST_CFPS_GROWTH_Q_1YR_THOM" hidden="1">"c5176"</definedName>
    <definedName name="IQ_EST_CFPS_SEQ_GROWTH_Q" hidden="1">"c1777"</definedName>
    <definedName name="IQ_EST_CFPS_SEQ_GROWTH_Q_CIQ" hidden="1">"c3712"</definedName>
    <definedName name="IQ_EST_CFPS_SEQ_GROWTH_Q_REUT" hidden="1">"c3881"</definedName>
    <definedName name="IQ_EST_CFPS_SEQ_GROWTH_Q_THOM" hidden="1">"c5177"</definedName>
    <definedName name="IQ_EST_CFPS_SURPRISE_PERCENT" hidden="1">"c1872"</definedName>
    <definedName name="IQ_EST_CFPS_SURPRISE_PERCENT_CIQ" hidden="1">"c3724"</definedName>
    <definedName name="IQ_EST_CFPS_SURPRISE_PERCENT_REUT" hidden="1">"c3893"</definedName>
    <definedName name="IQ_EST_CFPS_SURPRISE_PERCENT_THOM" hidden="1">"c5189"</definedName>
    <definedName name="IQ_EST_CURRENCY" hidden="1">"c2140"</definedName>
    <definedName name="IQ_EST_CURRENCY_CIQ" hidden="1">"c4769"</definedName>
    <definedName name="IQ_EST_CURRENCY_REUT" hidden="1">"c5437"</definedName>
    <definedName name="IQ_EST_CURRENCY_THOM" hidden="1">"c5280"</definedName>
    <definedName name="IQ_EST_DATE" hidden="1">"c1634"</definedName>
    <definedName name="IQ_EST_DATE_CIQ" hidden="1">"c4770"</definedName>
    <definedName name="IQ_EST_DATE_REUT" hidden="1">"c5438"</definedName>
    <definedName name="IQ_EST_DATE_THOM" hidden="1">"c5281"</definedName>
    <definedName name="IQ_EST_DISTRIBUTABLE_CASH_DIFF" hidden="1">"c4276"</definedName>
    <definedName name="IQ_EST_DISTRIBUTABLE_CASH_DIFF_CIQ" hidden="1">"c4801"</definedName>
    <definedName name="IQ_EST_DISTRIBUTABLE_CASH_DIFF_CIQ_COL" hidden="1">"c11448"</definedName>
    <definedName name="IQ_EST_DISTRIBUTABLE_CASH_GROWTH_1YR" hidden="1">"c4413"</definedName>
    <definedName name="IQ_EST_DISTRIBUTABLE_CASH_GROWTH_1YR_CIQ" hidden="1">"c4938"</definedName>
    <definedName name="IQ_EST_DISTRIBUTABLE_CASH_GROWTH_1YR_CIQ_COL" hidden="1">"c11585"</definedName>
    <definedName name="IQ_EST_DISTRIBUTABLE_CASH_GROWTH_2YR" hidden="1">"c4414"</definedName>
    <definedName name="IQ_EST_DISTRIBUTABLE_CASH_GROWTH_2YR_CIQ" hidden="1">"c4939"</definedName>
    <definedName name="IQ_EST_DISTRIBUTABLE_CASH_GROWTH_2YR_CIQ_COL" hidden="1">"c11586"</definedName>
    <definedName name="IQ_EST_DISTRIBUTABLE_CASH_GROWTH_Q_1YR" hidden="1">"c4415"</definedName>
    <definedName name="IQ_EST_DISTRIBUTABLE_CASH_GROWTH_Q_1YR_CIQ" hidden="1">"c4940"</definedName>
    <definedName name="IQ_EST_DISTRIBUTABLE_CASH_GROWTH_Q_1YR_CIQ_COL" hidden="1">"c11587"</definedName>
    <definedName name="IQ_EST_DISTRIBUTABLE_CASH_SEQ_GROWTH_Q" hidden="1">"c4416"</definedName>
    <definedName name="IQ_EST_DISTRIBUTABLE_CASH_SEQ_GROWTH_Q_CIQ" hidden="1">"c4941"</definedName>
    <definedName name="IQ_EST_DISTRIBUTABLE_CASH_SEQ_GROWTH_Q_CIQ_COL" hidden="1">"c11588"</definedName>
    <definedName name="IQ_EST_DISTRIBUTABLE_CASH_SHARE_DIFF" hidden="1">"c4284"</definedName>
    <definedName name="IQ_EST_DISTRIBUTABLE_CASH_SHARE_DIFF_CIQ" hidden="1">"c4809"</definedName>
    <definedName name="IQ_EST_DISTRIBUTABLE_CASH_SHARE_DIFF_CIQ_COL" hidden="1">"c11456"</definedName>
    <definedName name="IQ_EST_DISTRIBUTABLE_CASH_SHARE_GROWTH_1YR" hidden="1">"c4417"</definedName>
    <definedName name="IQ_EST_DISTRIBUTABLE_CASH_SHARE_GROWTH_1YR_CIQ" hidden="1">"c4942"</definedName>
    <definedName name="IQ_EST_DISTRIBUTABLE_CASH_SHARE_GROWTH_1YR_CIQ_COL" hidden="1">"c11589"</definedName>
    <definedName name="IQ_EST_DISTRIBUTABLE_CASH_SHARE_GROWTH_2YR" hidden="1">"c4418"</definedName>
    <definedName name="IQ_EST_DISTRIBUTABLE_CASH_SHARE_GROWTH_2YR_CIQ" hidden="1">"c4943"</definedName>
    <definedName name="IQ_EST_DISTRIBUTABLE_CASH_SHARE_GROWTH_2YR_CIQ_COL" hidden="1">"c11590"</definedName>
    <definedName name="IQ_EST_DISTRIBUTABLE_CASH_SHARE_GROWTH_Q_1YR" hidden="1">"c4419"</definedName>
    <definedName name="IQ_EST_DISTRIBUTABLE_CASH_SHARE_GROWTH_Q_1YR_CIQ" hidden="1">"c4944"</definedName>
    <definedName name="IQ_EST_DISTRIBUTABLE_CASH_SHARE_GROWTH_Q_1YR_CIQ_COL" hidden="1">"c11591"</definedName>
    <definedName name="IQ_EST_DISTRIBUTABLE_CASH_SHARE_SEQ_GROWTH_Q" hidden="1">"c4420"</definedName>
    <definedName name="IQ_EST_DISTRIBUTABLE_CASH_SHARE_SEQ_GROWTH_Q_CIQ" hidden="1">"c4945"</definedName>
    <definedName name="IQ_EST_DISTRIBUTABLE_CASH_SHARE_SEQ_GROWTH_Q_CIQ_COL" hidden="1">"c11592"</definedName>
    <definedName name="IQ_EST_DISTRIBUTABLE_CASH_SHARE_SURPRISE_PERCENT" hidden="1">"c4293"</definedName>
    <definedName name="IQ_EST_DISTRIBUTABLE_CASH_SHARE_SURPRISE_PERCENT_CIQ" hidden="1">"c4818"</definedName>
    <definedName name="IQ_EST_DISTRIBUTABLE_CASH_SHARE_SURPRISE_PERCENT_CIQ_COL" hidden="1">"c11465"</definedName>
    <definedName name="IQ_EST_DISTRIBUTABLE_CASH_SURPRISE_PERCENT" hidden="1">"c4295"</definedName>
    <definedName name="IQ_EST_DISTRIBUTABLE_CASH_SURPRISE_PERCENT_CIQ" hidden="1">"c4820"</definedName>
    <definedName name="IQ_EST_DISTRIBUTABLE_CASH_SURPRISE_PERCENT_CIQ_COL" hidden="1">"c11467"</definedName>
    <definedName name="IQ_EST_DPS_DIFF" hidden="1">"c1873"</definedName>
    <definedName name="IQ_EST_DPS_DIFF_CIQ" hidden="1">"c3725"</definedName>
    <definedName name="IQ_EST_DPS_DIFF_REUT" hidden="1">"c3894"</definedName>
    <definedName name="IQ_EST_DPS_DIFF_THOM" hidden="1">"c5190"</definedName>
    <definedName name="IQ_EST_DPS_GROWTH_1YR" hidden="1">"c1778"</definedName>
    <definedName name="IQ_EST_DPS_GROWTH_1YR_CIQ" hidden="1">"c3713"</definedName>
    <definedName name="IQ_EST_DPS_GROWTH_1YR_REUT" hidden="1">"c3882"</definedName>
    <definedName name="IQ_EST_DPS_GROWTH_1YR_THOM" hidden="1">"c5178"</definedName>
    <definedName name="IQ_EST_DPS_GROWTH_2YR" hidden="1">"c1779"</definedName>
    <definedName name="IQ_EST_DPS_GROWTH_2YR_CIQ" hidden="1">"c3714"</definedName>
    <definedName name="IQ_EST_DPS_GROWTH_2YR_REUT" hidden="1">"c3883"</definedName>
    <definedName name="IQ_EST_DPS_GROWTH_2YR_THOM" hidden="1">"c5179"</definedName>
    <definedName name="IQ_EST_DPS_GROWTH_Q_1YR" hidden="1">"c1780"</definedName>
    <definedName name="IQ_EST_DPS_GROWTH_Q_1YR_CIQ" hidden="1">"c3715"</definedName>
    <definedName name="IQ_EST_DPS_GROWTH_Q_1YR_REUT" hidden="1">"c3884"</definedName>
    <definedName name="IQ_EST_DPS_GROWTH_Q_1YR_THOM" hidden="1">"c5180"</definedName>
    <definedName name="IQ_EST_DPS_SEQ_GROWTH_Q" hidden="1">"c1781"</definedName>
    <definedName name="IQ_EST_DPS_SEQ_GROWTH_Q_CIQ" hidden="1">"c3716"</definedName>
    <definedName name="IQ_EST_DPS_SEQ_GROWTH_Q_REUT" hidden="1">"c3885"</definedName>
    <definedName name="IQ_EST_DPS_SEQ_GROWTH_Q_THOM" hidden="1">"c5181"</definedName>
    <definedName name="IQ_EST_DPS_SURPRISE_PERCENT" hidden="1">"c1874"</definedName>
    <definedName name="IQ_EST_DPS_SURPRISE_PERCENT_CIQ" hidden="1">"c3726"</definedName>
    <definedName name="IQ_EST_DPS_SURPRISE_PERCENT_REUT" hidden="1">"c3895"</definedName>
    <definedName name="IQ_EST_DPS_SURPRISE_PERCENT_THOM" hidden="1">"c5191"</definedName>
    <definedName name="IQ_EST_EBIT_DIFF" hidden="1">"c1875"</definedName>
    <definedName name="IQ_EST_EBIT_DIFF_CIQ" hidden="1">"c4747"</definedName>
    <definedName name="IQ_EST_EBIT_DIFF_REUT" hidden="1">"c5413"</definedName>
    <definedName name="IQ_EST_EBIT_DIFF_THOM" hidden="1">"c5192"</definedName>
    <definedName name="IQ_EST_EBIT_GW_DIFF" hidden="1">"c4304"</definedName>
    <definedName name="IQ_EST_EBIT_GW_DIFF_CIQ" hidden="1">"c4829"</definedName>
    <definedName name="IQ_EST_EBIT_GW_DIFF_CIQ_COL" hidden="1">"c11476"</definedName>
    <definedName name="IQ_EST_EBIT_GW_SURPRISE_PERCENT" hidden="1">"c4313"</definedName>
    <definedName name="IQ_EST_EBIT_GW_SURPRISE_PERCENT_CIQ" hidden="1">"c4838"</definedName>
    <definedName name="IQ_EST_EBIT_GW_SURPRISE_PERCENT_CIQ_COL" hidden="1">"c11485"</definedName>
    <definedName name="IQ_EST_EBIT_SBC_DIFF" hidden="1">"c4314"</definedName>
    <definedName name="IQ_EST_EBIT_SBC_DIFF_CIQ" hidden="1">"c4839"</definedName>
    <definedName name="IQ_EST_EBIT_SBC_DIFF_CIQ_COL" hidden="1">"c11486"</definedName>
    <definedName name="IQ_EST_EBIT_SBC_GW_DIFF" hidden="1">"c4318"</definedName>
    <definedName name="IQ_EST_EBIT_SBC_GW_DIFF_CIQ" hidden="1">"c4843"</definedName>
    <definedName name="IQ_EST_EBIT_SBC_GW_DIFF_CIQ_COL" hidden="1">"c11490"</definedName>
    <definedName name="IQ_EST_EBIT_SBC_GW_SURPRISE_PERCENT" hidden="1">"c4327"</definedName>
    <definedName name="IQ_EST_EBIT_SBC_GW_SURPRISE_PERCENT_CIQ" hidden="1">"c4852"</definedName>
    <definedName name="IQ_EST_EBIT_SBC_GW_SURPRISE_PERCENT_CIQ_COL" hidden="1">"c11499"</definedName>
    <definedName name="IQ_EST_EBIT_SBC_SURPRISE_PERCENT" hidden="1">"c4333"</definedName>
    <definedName name="IQ_EST_EBIT_SBC_SURPRISE_PERCENT_CIQ" hidden="1">"c4858"</definedName>
    <definedName name="IQ_EST_EBIT_SBC_SURPRISE_PERCENT_CIQ_COL" hidden="1">"c11505"</definedName>
    <definedName name="IQ_EST_EBIT_SURPRISE_PERCENT" hidden="1">"c1876"</definedName>
    <definedName name="IQ_EST_EBIT_SURPRISE_PERCENT_CIQ" hidden="1">"c4748"</definedName>
    <definedName name="IQ_EST_EBIT_SURPRISE_PERCENT_REUT" hidden="1">"c5414"</definedName>
    <definedName name="IQ_EST_EBIT_SURPRISE_PERCENT_THOM" hidden="1">"c5193"</definedName>
    <definedName name="IQ_EST_EBITDA_DIFF" hidden="1">"c1867"</definedName>
    <definedName name="IQ_EST_EBITDA_DIFF_CIQ" hidden="1">"c3719"</definedName>
    <definedName name="IQ_EST_EBITDA_DIFF_REUT" hidden="1">"c3888"</definedName>
    <definedName name="IQ_EST_EBITDA_DIFF_THOM" hidden="1">"c5184"</definedName>
    <definedName name="IQ_EST_EBITDA_GROWTH_1YR" hidden="1">"c1766"</definedName>
    <definedName name="IQ_EST_EBITDA_GROWTH_1YR_CIQ" hidden="1">"c3695"</definedName>
    <definedName name="IQ_EST_EBITDA_GROWTH_1YR_REUT" hidden="1">"c3864"</definedName>
    <definedName name="IQ_EST_EBITDA_GROWTH_1YR_THOM" hidden="1">"c5161"</definedName>
    <definedName name="IQ_EST_EBITDA_GROWTH_2YR" hidden="1">"c1767"</definedName>
    <definedName name="IQ_EST_EBITDA_GROWTH_2YR_CIQ" hidden="1">"c3696"</definedName>
    <definedName name="IQ_EST_EBITDA_GROWTH_2YR_REUT" hidden="1">"c3865"</definedName>
    <definedName name="IQ_EST_EBITDA_GROWTH_2YR_THOM" hidden="1">"c5162"</definedName>
    <definedName name="IQ_EST_EBITDA_GROWTH_Q_1YR" hidden="1">"c1768"</definedName>
    <definedName name="IQ_EST_EBITDA_GROWTH_Q_1YR_CIQ" hidden="1">"c3697"</definedName>
    <definedName name="IQ_EST_EBITDA_GROWTH_Q_1YR_REUT" hidden="1">"c3866"</definedName>
    <definedName name="IQ_EST_EBITDA_GROWTH_Q_1YR_THOM" hidden="1">"c5163"</definedName>
    <definedName name="IQ_EST_EBITDA_SBC_DIFF" hidden="1">"c4335"</definedName>
    <definedName name="IQ_EST_EBITDA_SBC_DIFF_CIQ" hidden="1">"c4860"</definedName>
    <definedName name="IQ_EST_EBITDA_SBC_DIFF_CIQ_COL" hidden="1">"c11507"</definedName>
    <definedName name="IQ_EST_EBITDA_SBC_SURPRISE_PERCENT" hidden="1">"c4344"</definedName>
    <definedName name="IQ_EST_EBITDA_SBC_SURPRISE_PERCENT_CIQ" hidden="1">"c4869"</definedName>
    <definedName name="IQ_EST_EBITDA_SBC_SURPRISE_PERCENT_CIQ_COL" hidden="1">"c11516"</definedName>
    <definedName name="IQ_EST_EBITDA_SEQ_GROWTH_Q" hidden="1">"c1769"</definedName>
    <definedName name="IQ_EST_EBITDA_SEQ_GROWTH_Q_CIQ" hidden="1">"c3698"</definedName>
    <definedName name="IQ_EST_EBITDA_SEQ_GROWTH_Q_REUT" hidden="1">"c3867"</definedName>
    <definedName name="IQ_EST_EBITDA_SEQ_GROWTH_Q_THOM" hidden="1">"c5164"</definedName>
    <definedName name="IQ_EST_EBITDA_SURPRISE_PERCENT" hidden="1">"c1868"</definedName>
    <definedName name="IQ_EST_EBITDA_SURPRISE_PERCENT_CIQ" hidden="1">"c3720"</definedName>
    <definedName name="IQ_EST_EBITDA_SURPRISE_PERCENT_REUT" hidden="1">"c3889"</definedName>
    <definedName name="IQ_EST_EBITDA_SURPRISE_PERCENT_THOM" hidden="1">"c5185"</definedName>
    <definedName name="IQ_EST_EBT_SBC_DIFF" hidden="1">"c4348"</definedName>
    <definedName name="IQ_EST_EBT_SBC_DIFF_CIQ" hidden="1">"c4873"</definedName>
    <definedName name="IQ_EST_EBT_SBC_DIFF_CIQ_COL" hidden="1">"c11520"</definedName>
    <definedName name="IQ_EST_EBT_SBC_GW_DIFF" hidden="1">"c4352"</definedName>
    <definedName name="IQ_EST_EBT_SBC_GW_DIFF_CIQ" hidden="1">"c4877"</definedName>
    <definedName name="IQ_EST_EBT_SBC_GW_DIFF_CIQ_COL" hidden="1">"c11524"</definedName>
    <definedName name="IQ_EST_EBT_SBC_GW_SURPRISE_PERCENT" hidden="1">"c4361"</definedName>
    <definedName name="IQ_EST_EBT_SBC_GW_SURPRISE_PERCENT_CIQ" hidden="1">"c4886"</definedName>
    <definedName name="IQ_EST_EBT_SBC_GW_SURPRISE_PERCENT_CIQ_COL" hidden="1">"c11533"</definedName>
    <definedName name="IQ_EST_EBT_SBC_SURPRISE_PERCENT" hidden="1">"c4367"</definedName>
    <definedName name="IQ_EST_EBT_SBC_SURPRISE_PERCENT_CIQ" hidden="1">"c4892"</definedName>
    <definedName name="IQ_EST_EBT_SBC_SURPRISE_PERCENT_CIQ_COL" hidden="1">"c11539"</definedName>
    <definedName name="IQ_EST_EPS_DIFF" hidden="1">"c1864"</definedName>
    <definedName name="IQ_EST_EPS_DIFF_CIQ" hidden="1">"c4999"</definedName>
    <definedName name="IQ_EST_EPS_DIFF_REUT" hidden="1">"c5458"</definedName>
    <definedName name="IQ_EST_EPS_DIFF_THOM" hidden="1">"c5295"</definedName>
    <definedName name="IQ_EST_EPS_GROWTH_1YR" hidden="1">"c1636"</definedName>
    <definedName name="IQ_EST_EPS_GROWTH_1YR_CIQ" hidden="1">"c3628"</definedName>
    <definedName name="IQ_EST_EPS_GROWTH_1YR_REUT" hidden="1">"c3646"</definedName>
    <definedName name="IQ_EST_EPS_GROWTH_1YR_THOM" hidden="1">"c3664"</definedName>
    <definedName name="IQ_EST_EPS_GROWTH_2YR" hidden="1">"c1637"</definedName>
    <definedName name="IQ_EST_EPS_GROWTH_2YR_CIQ" hidden="1">"c3689"</definedName>
    <definedName name="IQ_EST_EPS_GROWTH_2YR_REUT" hidden="1">"c3858"</definedName>
    <definedName name="IQ_EST_EPS_GROWTH_2YR_THOM" hidden="1">"c5154"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BOTTOM_UP_REUT" hidden="1">"c5495"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HIGH_REUT" hidden="1">"c5322"</definedName>
    <definedName name="IQ_EST_EPS_GROWTH_5YR_HIGH_THOM" hidden="1">"c5101"</definedName>
    <definedName name="IQ_EST_EPS_GROWTH_5YR_LOW" hidden="1">"c1658"</definedName>
    <definedName name="IQ_EST_EPS_GROWTH_5YR_LOW_CIQ" hidden="1">"c4664"</definedName>
    <definedName name="IQ_EST_EPS_GROWTH_5YR_LOW_REUT" hidden="1">"c5323"</definedName>
    <definedName name="IQ_EST_EPS_GROWTH_5YR_LOW_THOM" hidden="1">"c5102"</definedName>
    <definedName name="IQ_EST_EPS_GROWTH_5YR_MEDIAN" hidden="1">"c1656"</definedName>
    <definedName name="IQ_EST_EPS_GROWTH_5YR_MEDIAN_CIQ" hidden="1">"c5480"</definedName>
    <definedName name="IQ_EST_EPS_GROWTH_5YR_MEDIAN_REUT" hidden="1">"c5321"</definedName>
    <definedName name="IQ_EST_EPS_GROWTH_5YR_MEDIAN_THOM" hidden="1">"c5100"</definedName>
    <definedName name="IQ_EST_EPS_GROWTH_5YR_NUM" hidden="1">"c1659"</definedName>
    <definedName name="IQ_EST_EPS_GROWTH_5YR_NUM_CIQ" hidden="1">"c4665"</definedName>
    <definedName name="IQ_EST_EPS_GROWTH_5YR_NUM_REUT" hidden="1">"c5324"</definedName>
    <definedName name="IQ_EST_EPS_GROWTH_5YR_NUM_THOM" hidden="1">"c5103"</definedName>
    <definedName name="IQ_EST_EPS_GROWTH_5YR_REUT" hidden="1">"c3633"</definedName>
    <definedName name="IQ_EST_EPS_GROWTH_5YR_STDDEV" hidden="1">"c1660"</definedName>
    <definedName name="IQ_EST_EPS_GROWTH_5YR_STDDEV_CIQ" hidden="1">"c4666"</definedName>
    <definedName name="IQ_EST_EPS_GROWTH_5YR_STDDEV_REUT" hidden="1">"c5325"</definedName>
    <definedName name="IQ_EST_EPS_GROWTH_5YR_STDDEV_THOM" hidden="1">"c5104"</definedName>
    <definedName name="IQ_EST_EPS_GROWTH_5YR_THOM" hidden="1">"c3651"</definedName>
    <definedName name="IQ_EST_EPS_GROWTH_Q_1YR" hidden="1">"c1641"</definedName>
    <definedName name="IQ_EST_EPS_GROWTH_Q_1YR_CIQ" hidden="1">"c4744"</definedName>
    <definedName name="IQ_EST_EPS_GROWTH_Q_1YR_REUT" hidden="1">"c5410"</definedName>
    <definedName name="IQ_EST_EPS_GROWTH_Q_1YR_THOM" hidden="1">"c5155"</definedName>
    <definedName name="IQ_EST_EPS_GW_DIFF" hidden="1">"c1891"</definedName>
    <definedName name="IQ_EST_EPS_GW_DIFF_CIQ" hidden="1">"c4761"</definedName>
    <definedName name="IQ_EST_EPS_GW_DIFF_REUT" hidden="1">"c5429"</definedName>
    <definedName name="IQ_EST_EPS_GW_DIFF_THOM" hidden="1">"c5200"</definedName>
    <definedName name="IQ_EST_EPS_GW_SURPRISE_PERCENT" hidden="1">"c1892"</definedName>
    <definedName name="IQ_EST_EPS_GW_SURPRISE_PERCENT_CIQ" hidden="1">"c4762"</definedName>
    <definedName name="IQ_EST_EPS_GW_SURPRISE_PERCENT_REUT" hidden="1">"c5430"</definedName>
    <definedName name="IQ_EST_EPS_GW_SURPRISE_PERCENT_THOM" hidden="1">"c5201"</definedName>
    <definedName name="IQ_EST_EPS_NORM_DIFF" hidden="1">"c2247"</definedName>
    <definedName name="IQ_EST_EPS_NORM_DIFF_CIQ" hidden="1">"c4745"</definedName>
    <definedName name="IQ_EST_EPS_NORM_DIFF_REUT" hidden="1">"c5411"</definedName>
    <definedName name="IQ_EST_EPS_NORM_SURPRISE_PERCENT" hidden="1">"c2248"</definedName>
    <definedName name="IQ_EST_EPS_NORM_SURPRISE_PERCENT_CIQ" hidden="1">"c4746"</definedName>
    <definedName name="IQ_EST_EPS_NORM_SURPRISE_PERCENT_REUT" hidden="1">"c5412"</definedName>
    <definedName name="IQ_EST_EPS_REPORT_DIFF" hidden="1">"c1893"</definedName>
    <definedName name="IQ_EST_EPS_REPORT_DIFF_CIQ" hidden="1">"c4763"</definedName>
    <definedName name="IQ_EST_EPS_REPORT_DIFF_REUT" hidden="1">"c5431"</definedName>
    <definedName name="IQ_EST_EPS_REPORT_DIFF_THOM" hidden="1">"c5202"</definedName>
    <definedName name="IQ_EST_EPS_REPORT_SURPRISE_PERCENT" hidden="1">"c1894"</definedName>
    <definedName name="IQ_EST_EPS_REPORT_SURPRISE_PERCENT_CIQ" hidden="1">"c4764"</definedName>
    <definedName name="IQ_EST_EPS_REPORT_SURPRISE_PERCENT_REUT" hidden="1">"c5432"</definedName>
    <definedName name="IQ_EST_EPS_REPORT_SURPRISE_PERCENT_THOM" hidden="1">"c5203"</definedName>
    <definedName name="IQ_EST_EPS_SBC_DIFF" hidden="1">"c4374"</definedName>
    <definedName name="IQ_EST_EPS_SBC_DIFF_CIQ" hidden="1">"c4899"</definedName>
    <definedName name="IQ_EST_EPS_SBC_DIFF_CIQ_COL" hidden="1">"c11546"</definedName>
    <definedName name="IQ_EST_EPS_SBC_GW_DIFF" hidden="1">"c4378"</definedName>
    <definedName name="IQ_EST_EPS_SBC_GW_DIFF_CIQ" hidden="1">"c4903"</definedName>
    <definedName name="IQ_EST_EPS_SBC_GW_DIFF_CIQ_COL" hidden="1">"c11550"</definedName>
    <definedName name="IQ_EST_EPS_SBC_GW_SURPRISE_PERCENT" hidden="1">"c4387"</definedName>
    <definedName name="IQ_EST_EPS_SBC_GW_SURPRISE_PERCENT_CIQ" hidden="1">"c4912"</definedName>
    <definedName name="IQ_EST_EPS_SBC_GW_SURPRISE_PERCENT_CIQ_COL" hidden="1">"c11559"</definedName>
    <definedName name="IQ_EST_EPS_SBC_SURPRISE_PERCENT" hidden="1">"c4393"</definedName>
    <definedName name="IQ_EST_EPS_SBC_SURPRISE_PERCENT_CIQ" hidden="1">"c4918"</definedName>
    <definedName name="IQ_EST_EPS_SBC_SURPRISE_PERCENT_CIQ_COL" hidden="1">"c11565"</definedName>
    <definedName name="IQ_EST_EPS_SEQ_GROWTH_Q" hidden="1">"c1764"</definedName>
    <definedName name="IQ_EST_EPS_SEQ_GROWTH_Q_CIQ" hidden="1">"c3690"</definedName>
    <definedName name="IQ_EST_EPS_SEQ_GROWTH_Q_REUT" hidden="1">"c3859"</definedName>
    <definedName name="IQ_EST_EPS_SEQ_GROWTH_Q_THOM" hidden="1">"c5156"</definedName>
    <definedName name="IQ_EST_EPS_SURPRISE" hidden="1">"c1635"</definedName>
    <definedName name="IQ_EST_EPS_SURPRISE_PERCENT" hidden="1">"c1635"</definedName>
    <definedName name="IQ_EST_EPS_SURPRISE_PERCENT_CIQ" hidden="1">"c5000"</definedName>
    <definedName name="IQ_EST_EPS_SURPRISE_PERCENT_REUT" hidden="1">"c5459"</definedName>
    <definedName name="IQ_EST_EPS_SURPRISE_PERCENT_THOM" hidden="1">"c5296"</definedName>
    <definedName name="IQ_EST_FAIR_VALUE_MORT_SERVICING_ASSETS_FFIEC" hidden="1">"c12956"</definedName>
    <definedName name="IQ_EST_FFO_ADJ_DIFF" hidden="1">"c4433"</definedName>
    <definedName name="IQ_EST_FFO_ADJ_DIFF_CIQ" hidden="1">"c4958"</definedName>
    <definedName name="IQ_EST_FFO_ADJ_DIFF_CIQ_COL" hidden="1">"c11605"</definedName>
    <definedName name="IQ_EST_FFO_ADJ_GROWTH_1YR" hidden="1">"c4421"</definedName>
    <definedName name="IQ_EST_FFO_ADJ_GROWTH_1YR_CIQ" hidden="1">"c4946"</definedName>
    <definedName name="IQ_EST_FFO_ADJ_GROWTH_1YR_CIQ_COL" hidden="1">"c11593"</definedName>
    <definedName name="IQ_EST_FFO_ADJ_GROWTH_2YR" hidden="1">"c4422"</definedName>
    <definedName name="IQ_EST_FFO_ADJ_GROWTH_2YR_CIQ" hidden="1">"c4947"</definedName>
    <definedName name="IQ_EST_FFO_ADJ_GROWTH_2YR_CIQ_COL" hidden="1">"c11594"</definedName>
    <definedName name="IQ_EST_FFO_ADJ_GROWTH_Q_1YR" hidden="1">"c4423"</definedName>
    <definedName name="IQ_EST_FFO_ADJ_GROWTH_Q_1YR_CIQ" hidden="1">"c4948"</definedName>
    <definedName name="IQ_EST_FFO_ADJ_GROWTH_Q_1YR_CIQ_COL" hidden="1">"c11595"</definedName>
    <definedName name="IQ_EST_FFO_ADJ_SEQ_GROWTH_Q" hidden="1">"c4424"</definedName>
    <definedName name="IQ_EST_FFO_ADJ_SEQ_GROWTH_Q_CIQ" hidden="1">"c4949"</definedName>
    <definedName name="IQ_EST_FFO_ADJ_SEQ_GROWTH_Q_CIQ_COL" hidden="1">"c11596"</definedName>
    <definedName name="IQ_EST_FFO_ADJ_SURPRISE_PERCENT" hidden="1">"c4442"</definedName>
    <definedName name="IQ_EST_FFO_ADJ_SURPRISE_PERCENT_CIQ" hidden="1">"c4967"</definedName>
    <definedName name="IQ_EST_FFO_ADJ_SURPRISE_PERCENT_CIQ_COL" hidden="1">"c11614"</definedName>
    <definedName name="IQ_EST_FFO_DIFF" hidden="1">"c1869"</definedName>
    <definedName name="IQ_EST_FFO_DIFF_CIQ" hidden="1">"c3721"</definedName>
    <definedName name="IQ_EST_FFO_DIFF_CIQ_COL" hidden="1">"c11616"</definedName>
    <definedName name="IQ_EST_FFO_DIFF_REUT" hidden="1">"c3890"</definedName>
    <definedName name="IQ_EST_FFO_DIFF_THOM" hidden="1">"c5186"</definedName>
    <definedName name="IQ_EST_FFO_GROWTH_1YR" hidden="1">"c1770"</definedName>
    <definedName name="IQ_EST_FFO_GROWTH_1YR_CIQ" hidden="1">"c3705"</definedName>
    <definedName name="IQ_EST_FFO_GROWTH_1YR_CIQ_COL" hidden="1">"c11597"</definedName>
    <definedName name="IQ_EST_FFO_GROWTH_1YR_REUT" hidden="1">"c3874"</definedName>
    <definedName name="IQ_EST_FFO_GROWTH_1YR_THOM" hidden="1">"c5170"</definedName>
    <definedName name="IQ_EST_FFO_GROWTH_2YR" hidden="1">"c1771"</definedName>
    <definedName name="IQ_EST_FFO_GROWTH_2YR_CIQ" hidden="1">"c3706"</definedName>
    <definedName name="IQ_EST_FFO_GROWTH_2YR_CIQ_COL" hidden="1">"c11598"</definedName>
    <definedName name="IQ_EST_FFO_GROWTH_2YR_REUT" hidden="1">"c3875"</definedName>
    <definedName name="IQ_EST_FFO_GROWTH_2YR_THOM" hidden="1">"c5171"</definedName>
    <definedName name="IQ_EST_FFO_GROWTH_Q_1YR" hidden="1">"c1772"</definedName>
    <definedName name="IQ_EST_FFO_GROWTH_Q_1YR_CIQ" hidden="1">"c3707"</definedName>
    <definedName name="IQ_EST_FFO_GROWTH_Q_1YR_CIQ_COL" hidden="1">"c11599"</definedName>
    <definedName name="IQ_EST_FFO_GROWTH_Q_1YR_REUT" hidden="1">"c3876"</definedName>
    <definedName name="IQ_EST_FFO_GROWTH_Q_1YR_THOM" hidden="1">"c5172"</definedName>
    <definedName name="IQ_EST_FFO_SEQ_GROWTH_Q" hidden="1">"c1773"</definedName>
    <definedName name="IQ_EST_FFO_SEQ_GROWTH_Q_CIQ" hidden="1">"c3708"</definedName>
    <definedName name="IQ_EST_FFO_SEQ_GROWTH_Q_CIQ_COL" hidden="1">"c11600"</definedName>
    <definedName name="IQ_EST_FFO_SEQ_GROWTH_Q_REUT" hidden="1">"c3877"</definedName>
    <definedName name="IQ_EST_FFO_SEQ_GROWTH_Q_THOM" hidden="1">"c5173"</definedName>
    <definedName name="IQ_EST_FFO_SHARE_DIFF" hidden="1">"c4444"</definedName>
    <definedName name="IQ_EST_FFO_SHARE_DIFF_CIQ" hidden="1">"c4969"</definedName>
    <definedName name="IQ_EST_FFO_SHARE_DIFF_THOM" hidden="1">"c5186"</definedName>
    <definedName name="IQ_EST_FFO_SHARE_GROWTH_1YR" hidden="1">"c4425"</definedName>
    <definedName name="IQ_EST_FFO_SHARE_GROWTH_1YR_CIQ" hidden="1">"c4950"</definedName>
    <definedName name="IQ_EST_FFO_SHARE_GROWTH_2YR" hidden="1">"c4426"</definedName>
    <definedName name="IQ_EST_FFO_SHARE_GROWTH_2YR_CIQ" hidden="1">"c4951"</definedName>
    <definedName name="IQ_EST_FFO_SHARE_GROWTH_Q_1YR" hidden="1">"c4427"</definedName>
    <definedName name="IQ_EST_FFO_SHARE_GROWTH_Q_1YR_CIQ" hidden="1">"c4952"</definedName>
    <definedName name="IQ_EST_FFO_SHARE_SEQ_GROWTH_Q" hidden="1">"c4428"</definedName>
    <definedName name="IQ_EST_FFO_SHARE_SEQ_GROWTH_Q_CIQ" hidden="1">"c4953"</definedName>
    <definedName name="IQ_EST_FFO_SHARE_SHARE_DIFF_REUT" hidden="1">"c3890"</definedName>
    <definedName name="IQ_EST_FFO_SHARE_SHARE_DIFF_THOM" hidden="1">"c5186"</definedName>
    <definedName name="IQ_EST_FFO_SHARE_SHARE_SURPRISE_PERCENT_REUT" hidden="1">"c3891"</definedName>
    <definedName name="IQ_EST_FFO_SHARE_SHARE_SURPRISE_PERCENT_THOM" hidden="1">"c5187"</definedName>
    <definedName name="IQ_EST_FFO_SHARE_SURPRISE_PERCENT" hidden="1">"c4453"</definedName>
    <definedName name="IQ_EST_FFO_SHARE_SURPRISE_PERCENT_CIQ" hidden="1">"c4982"</definedName>
    <definedName name="IQ_EST_FFO_SHARE_SURPRISE_PERCENT_THOM" hidden="1">"c5187"</definedName>
    <definedName name="IQ_EST_FFO_SURPRISE_PERCENT" hidden="1">"c1870"</definedName>
    <definedName name="IQ_EST_FFO_SURPRISE_PERCENT_CIQ" hidden="1">"c3722"</definedName>
    <definedName name="IQ_EST_FFO_SURPRISE_PERCENT_CIQ_COL" hidden="1">"c11629"</definedName>
    <definedName name="IQ_EST_FFO_SURPRISE_PERCENT_REUT" hidden="1">"c3891"</definedName>
    <definedName name="IQ_EST_FFO_SURPRISE_PERCENT_THOM" hidden="1">"c5187"</definedName>
    <definedName name="IQ_EST_FOOTNOTE" hidden="1">"c4540"</definedName>
    <definedName name="IQ_EST_FOOTNOTE_CIQ" hidden="1">"c12022"</definedName>
    <definedName name="IQ_EST_FOOTNOTE_REUT" hidden="1">"c5478"</definedName>
    <definedName name="IQ_EST_FOOTNOTE_THOM" hidden="1">"c5313"</definedName>
    <definedName name="IQ_EST_MAINT_CAPEX_DIFF" hidden="1">"c4456"</definedName>
    <definedName name="IQ_EST_MAINT_CAPEX_DIFF_CIQ" hidden="1">"c4985"</definedName>
    <definedName name="IQ_EST_MAINT_CAPEX_DIFF_CIQ_COL" hidden="1">"c11632"</definedName>
    <definedName name="IQ_EST_MAINT_CAPEX_GROWTH_1YR" hidden="1">"c4429"</definedName>
    <definedName name="IQ_EST_MAINT_CAPEX_GROWTH_1YR_CIQ" hidden="1">"c4954"</definedName>
    <definedName name="IQ_EST_MAINT_CAPEX_GROWTH_1YR_CIQ_COL" hidden="1">"c11601"</definedName>
    <definedName name="IQ_EST_MAINT_CAPEX_GROWTH_2YR" hidden="1">"c4430"</definedName>
    <definedName name="IQ_EST_MAINT_CAPEX_GROWTH_2YR_CIQ" hidden="1">"c4955"</definedName>
    <definedName name="IQ_EST_MAINT_CAPEX_GROWTH_2YR_CIQ_COL" hidden="1">"c11602"</definedName>
    <definedName name="IQ_EST_MAINT_CAPEX_GROWTH_Q_1YR" hidden="1">"c4431"</definedName>
    <definedName name="IQ_EST_MAINT_CAPEX_GROWTH_Q_1YR_CIQ" hidden="1">"c4956"</definedName>
    <definedName name="IQ_EST_MAINT_CAPEX_GROWTH_Q_1YR_CIQ_COL" hidden="1">"c11603"</definedName>
    <definedName name="IQ_EST_MAINT_CAPEX_SEQ_GROWTH_Q" hidden="1">"c4432"</definedName>
    <definedName name="IQ_EST_MAINT_CAPEX_SEQ_GROWTH_Q_CIQ" hidden="1">"c4957"</definedName>
    <definedName name="IQ_EST_MAINT_CAPEX_SEQ_GROWTH_Q_CIQ_COL" hidden="1">"c11604"</definedName>
    <definedName name="IQ_EST_MAINT_CAPEX_SURPRISE_PERCENT" hidden="1">"c4465"</definedName>
    <definedName name="IQ_EST_MAINT_CAPEX_SURPRISE_PERCENT_CIQ" hidden="1">"c5003"</definedName>
    <definedName name="IQ_EST_MAINT_CAPEX_SURPRISE_PERCENT_CIQ_COL" hidden="1">"c11650"</definedName>
    <definedName name="IQ_EST_NAV_DIFF" hidden="1">"c1895"</definedName>
    <definedName name="IQ_EST_NAV_SHARE_SURPRISE_PERCENT" hidden="1">"c1896"</definedName>
    <definedName name="IQ_EST_NAV_SURPRISE_PERCENT" hidden="1">"c1896"</definedName>
    <definedName name="IQ_EST_NET_DEBT_DIFF" hidden="1">"c4466"</definedName>
    <definedName name="IQ_EST_NET_DEBT_DIFF_CIQ" hidden="1">"c5004"</definedName>
    <definedName name="IQ_EST_NET_DEBT_SURPRISE_PERCENT" hidden="1">"c4468"</definedName>
    <definedName name="IQ_EST_NET_DEBT_SURPRISE_PERCENT_CIQ" hidden="1">"c5006"</definedName>
    <definedName name="IQ_EST_NEXT_EARNINGS_DATE" hidden="1">"c13591"</definedName>
    <definedName name="IQ_EST_NI_DIFF" hidden="1">"c1885"</definedName>
    <definedName name="IQ_EST_NI_DIFF_CIQ" hidden="1">"c4755"</definedName>
    <definedName name="IQ_EST_NI_DIFF_REUT" hidden="1">"c5423"</definedName>
    <definedName name="IQ_EST_NI_DIFF_THOM" hidden="1">"c5198"</definedName>
    <definedName name="IQ_EST_NI_GW_DIFF" hidden="1">"c1887"</definedName>
    <definedName name="IQ_EST_NI_GW_DIFF_CIQ" hidden="1">"c4757"</definedName>
    <definedName name="IQ_EST_NI_GW_DIFF_REUT" hidden="1">"c5425"</definedName>
    <definedName name="IQ_EST_NI_GW_DIFF_THOM" hidden="1">"c5200"</definedName>
    <definedName name="IQ_EST_NI_GW_SURPRISE_PERCENT" hidden="1">"c1888"</definedName>
    <definedName name="IQ_EST_NI_GW_SURPRISE_PERCENT_CIQ" hidden="1">"c4758"</definedName>
    <definedName name="IQ_EST_NI_GW_SURPRISE_PERCENT_REUT" hidden="1">"c5426"</definedName>
    <definedName name="IQ_EST_NI_GW_SURPRISE_PERCENT_THOM" hidden="1">"c5201"</definedName>
    <definedName name="IQ_EST_NI_REPORT_DIFF" hidden="1">"c1889"</definedName>
    <definedName name="IQ_EST_NI_REPORT_DIFF_CIQ" hidden="1">"c4759"</definedName>
    <definedName name="IQ_EST_NI_REPORT_DIFF_REUT" hidden="1">"c5427"</definedName>
    <definedName name="IQ_EST_NI_REPORT_SURPRISE_PERCENT" hidden="1">"c1890"</definedName>
    <definedName name="IQ_EST_NI_REPORT_SURPRISE_PERCENT_CIQ" hidden="1">"c4760"</definedName>
    <definedName name="IQ_EST_NI_REPORT_SURPRISE_PERCENT_REUT" hidden="1">"c5428"</definedName>
    <definedName name="IQ_EST_NI_SBC_DIFF" hidden="1">"c4472"</definedName>
    <definedName name="IQ_EST_NI_SBC_DIFF_CIQ" hidden="1">"c5010"</definedName>
    <definedName name="IQ_EST_NI_SBC_DIFF_CIQ_COL" hidden="1">"c11657"</definedName>
    <definedName name="IQ_EST_NI_SBC_GW_DIFF" hidden="1">"c4476"</definedName>
    <definedName name="IQ_EST_NI_SBC_GW_DIFF_CIQ" hidden="1">"c5014"</definedName>
    <definedName name="IQ_EST_NI_SBC_GW_DIFF_CIQ_COL" hidden="1">"c11661"</definedName>
    <definedName name="IQ_EST_NI_SBC_GW_SURPRISE_PERCENT" hidden="1">"c4485"</definedName>
    <definedName name="IQ_EST_NI_SBC_GW_SURPRISE_PERCENT_CIQ" hidden="1">"c5023"</definedName>
    <definedName name="IQ_EST_NI_SBC_GW_SURPRISE_PERCENT_CIQ_COL" hidden="1">"c11670"</definedName>
    <definedName name="IQ_EST_NI_SBC_SURPRISE_PERCENT" hidden="1">"c4491"</definedName>
    <definedName name="IQ_EST_NI_SBC_SURPRISE_PERCENT_CIQ" hidden="1">"c5029"</definedName>
    <definedName name="IQ_EST_NI_SBC_SURPRISE_PERCENT_CIQ_COL" hidden="1">"c11676"</definedName>
    <definedName name="IQ_EST_NI_SURPRISE_PERCENT" hidden="1">"c1886"</definedName>
    <definedName name="IQ_EST_NI_SURPRISE_PERCENT_CIQ" hidden="1">"c4756"</definedName>
    <definedName name="IQ_EST_NI_SURPRISE_PERCENT_REUT" hidden="1">"c5424"</definedName>
    <definedName name="IQ_EST_NI_SURPRISE_PERCENT_THOM" hidden="1">"c5199"</definedName>
    <definedName name="IQ_EST_NUM_BUY" hidden="1">"c1759"</definedName>
    <definedName name="IQ_EST_NUM_BUY_CIQ" hidden="1">"c3700"</definedName>
    <definedName name="IQ_EST_NUM_BUY_REUT" hidden="1">"c3869"</definedName>
    <definedName name="IQ_EST_NUM_BUY_THOM" hidden="1">"c5165"</definedName>
    <definedName name="IQ_EST_NUM_HIGH_REC" hidden="1">"c5649"</definedName>
    <definedName name="IQ_EST_NUM_HIGH_REC_CIQ" hidden="1">"c3701"</definedName>
    <definedName name="IQ_EST_NUM_HIGH_REC_REUT" hidden="1">"c3870"</definedName>
    <definedName name="IQ_EST_NUM_HIGH_REC_THOM" hidden="1">"c5166"</definedName>
    <definedName name="IQ_EST_NUM_HIGHEST_REC" hidden="1">"c5648"</definedName>
    <definedName name="IQ_EST_NUM_HIGHEST_REC_CIQ" hidden="1">"c3700"</definedName>
    <definedName name="IQ_EST_NUM_HIGHEST_REC_REUT" hidden="1">"c3869"</definedName>
    <definedName name="IQ_EST_NUM_HIGHEST_REC_THOM" hidden="1">"c5165"</definedName>
    <definedName name="IQ_EST_NUM_HOLD" hidden="1">"c1761"</definedName>
    <definedName name="IQ_EST_NUM_HOLD_CIQ" hidden="1">"c3702"</definedName>
    <definedName name="IQ_EST_NUM_HOLD_REUT" hidden="1">"c3871"</definedName>
    <definedName name="IQ_EST_NUM_HOLD_THOM" hidden="1">"c5167"</definedName>
    <definedName name="IQ_EST_NUM_LOW_REC" hidden="1">"c5651"</definedName>
    <definedName name="IQ_EST_NUM_LOW_REC_CIQ" hidden="1">"c3703"</definedName>
    <definedName name="IQ_EST_NUM_LOW_REC_REUT" hidden="1">"c3872"</definedName>
    <definedName name="IQ_EST_NUM_LOW_REC_THOM" hidden="1">"c5168"</definedName>
    <definedName name="IQ_EST_NUM_LOWEST_REC" hidden="1">"c5652"</definedName>
    <definedName name="IQ_EST_NUM_LOWEST_REC_CIQ" hidden="1">"c3704"</definedName>
    <definedName name="IQ_EST_NUM_LOWEST_REC_REUT" hidden="1">"c3873"</definedName>
    <definedName name="IQ_EST_NUM_LOWEST_REC_THOM" hidden="1">"c5169"</definedName>
    <definedName name="IQ_EST_NUM_NEUTRAL_REC" hidden="1">"c5650"</definedName>
    <definedName name="IQ_EST_NUM_NEUTRAL_REC_CIQ" hidden="1">"c3702"</definedName>
    <definedName name="IQ_EST_NUM_NEUTRAL_REC_REUT" hidden="1">"c3871"</definedName>
    <definedName name="IQ_EST_NUM_NEUTRAL_REC_THOM" hidden="1">"c5167"</definedName>
    <definedName name="IQ_EST_NUM_NO_OPINION" hidden="1">"c1758"</definedName>
    <definedName name="IQ_EST_NUM_NO_OPINION_CIQ" hidden="1">"c3699"</definedName>
    <definedName name="IQ_EST_NUM_NO_OPINION_REUT" hidden="1">"c3868"</definedName>
    <definedName name="IQ_EST_NUM_OUTPERFORM" hidden="1">"c1760"</definedName>
    <definedName name="IQ_EST_NUM_OUTPERFORM_CIQ" hidden="1">"c3701"</definedName>
    <definedName name="IQ_EST_NUM_OUTPERFORM_REUT" hidden="1">"c3870"</definedName>
    <definedName name="IQ_EST_NUM_OUTPERFORM_THOM" hidden="1">"c5166"</definedName>
    <definedName name="IQ_EST_NUM_SELL" hidden="1">"c1763"</definedName>
    <definedName name="IQ_EST_NUM_SELL_CIQ" hidden="1">"c3704"</definedName>
    <definedName name="IQ_EST_NUM_SELL_REUT" hidden="1">"c3873"</definedName>
    <definedName name="IQ_EST_NUM_SELL_THOM" hidden="1">"c5169"</definedName>
    <definedName name="IQ_EST_NUM_UNDERPERFORM" hidden="1">"c1762"</definedName>
    <definedName name="IQ_EST_NUM_UNDERPERFORM_CIQ" hidden="1">"c3703"</definedName>
    <definedName name="IQ_EST_NUM_UNDERPERFORM_REUT" hidden="1">"c3872"</definedName>
    <definedName name="IQ_EST_NUM_UNDERPERFORM_THOM" hidden="1">"c5168"</definedName>
    <definedName name="IQ_EST_OPER_INC_DIFF" hidden="1">"c1877"</definedName>
    <definedName name="IQ_EST_OPER_INC_DIFF_CIQ" hidden="1">"c12017"</definedName>
    <definedName name="IQ_EST_OPER_INC_DIFF_REUT" hidden="1">"c5415"</definedName>
    <definedName name="IQ_EST_OPER_INC_DIFF_THOM" hidden="1">"c5194"</definedName>
    <definedName name="IQ_EST_OPER_INC_SURPRISE_PERCENT" hidden="1">"c1878"</definedName>
    <definedName name="IQ_EST_OPER_INC_SURPRISE_PERCENT_CIQ" hidden="1">"c12018"</definedName>
    <definedName name="IQ_EST_OPER_INC_SURPRISE_PERCENT_REUT" hidden="1">"c5416"</definedName>
    <definedName name="IQ_EST_OPER_INC_SURPRISE_PERCENT_THOM" hidden="1">"c5195"</definedName>
    <definedName name="IQ_EST_PERIOD_ID" hidden="1">"c13923"</definedName>
    <definedName name="IQ_EST_PRE_TAX_DIFF" hidden="1">"c1879"</definedName>
    <definedName name="IQ_EST_PRE_TAX_DIFF_CIQ" hidden="1">"c4749"</definedName>
    <definedName name="IQ_EST_PRE_TAX_DIFF_REUT" hidden="1">"c5417"</definedName>
    <definedName name="IQ_EST_PRE_TAX_DIFF_THOM" hidden="1">"c5196"</definedName>
    <definedName name="IQ_EST_PRE_TAX_GW_DIFF" hidden="1">"c1881"</definedName>
    <definedName name="IQ_EST_PRE_TAX_GW_DIFF_CIQ" hidden="1">"c4751"</definedName>
    <definedName name="IQ_EST_PRE_TAX_GW_DIFF_REUT" hidden="1">"c5419"</definedName>
    <definedName name="IQ_EST_PRE_TAX_GW_SURPRISE_PERCENT" hidden="1">"c1882"</definedName>
    <definedName name="IQ_EST_PRE_TAX_GW_SURPRISE_PERCENT_CIQ" hidden="1">"c4752"</definedName>
    <definedName name="IQ_EST_PRE_TAX_GW_SURPRISE_PERCENT_REUT" hidden="1">"c5420"</definedName>
    <definedName name="IQ_EST_PRE_TAX_REPORT_DIFF" hidden="1">"c1883"</definedName>
    <definedName name="IQ_EST_PRE_TAX_REPORT_DIFF_CIQ" hidden="1">"c4753"</definedName>
    <definedName name="IQ_EST_PRE_TAX_REPORT_DIFF_REUT" hidden="1">"c5421"</definedName>
    <definedName name="IQ_EST_PRE_TAX_REPORT_SURPRISE_PERCENT" hidden="1">"c1884"</definedName>
    <definedName name="IQ_EST_PRE_TAX_REPORT_SURPRISE_PERCENT_CIQ" hidden="1">"c4754"</definedName>
    <definedName name="IQ_EST_PRE_TAX_REPORT_SURPRISE_PERCENT_REUT" hidden="1">"c5422"</definedName>
    <definedName name="IQ_EST_PRE_TAX_SURPRISE_PERCENT" hidden="1">"c1880"</definedName>
    <definedName name="IQ_EST_PRE_TAX_SURPRISE_PERCENT_CIQ" hidden="1">"c4750"</definedName>
    <definedName name="IQ_EST_PRE_TAX_SURPRISE_PERCENT_REUT" hidden="1">"c5418"</definedName>
    <definedName name="IQ_EST_PRE_TAX_SURPRISE_PERCENT_THOM" hidden="1">"c5197"</definedName>
    <definedName name="IQ_EST_RECURRING_PROFIT_SHARE_DIFF" hidden="1">"c4505"</definedName>
    <definedName name="IQ_EST_RECURRING_PROFIT_SHARE_DIFF_CIQ" hidden="1">"c5043"</definedName>
    <definedName name="IQ_EST_RECURRING_PROFIT_SHARE_DIFF_CIQ_COL" hidden="1">"c11690"</definedName>
    <definedName name="IQ_EST_RECURRING_PROFIT_SHARE_SURPRISE_PERCENT" hidden="1">"c4515"</definedName>
    <definedName name="IQ_EST_RECURRING_PROFIT_SHARE_SURPRISE_PERCENT_CIQ" hidden="1">"c5053"</definedName>
    <definedName name="IQ_EST_RECURRING_PROFIT_SHARE_SURPRISE_PERCENT_CIQ_COL" hidden="1">"c11700"</definedName>
    <definedName name="IQ_EST_REUT_ACT_CAPEX" hidden="1">"c3975"</definedName>
    <definedName name="IQ_EST_REV_DIFF" hidden="1">"c1865"</definedName>
    <definedName name="IQ_EST_REV_DIFF_CIQ" hidden="1">"c3717"</definedName>
    <definedName name="IQ_EST_REV_DIFF_REUT" hidden="1">"c3886"</definedName>
    <definedName name="IQ_EST_REV_DIFF_THOM" hidden="1">"c5182"</definedName>
    <definedName name="IQ_EST_REV_GROWTH_1YR" hidden="1">"c1638"</definedName>
    <definedName name="IQ_EST_REV_GROWTH_1YR_CIQ" hidden="1">"c3691"</definedName>
    <definedName name="IQ_EST_REV_GROWTH_1YR_REUT" hidden="1">"c3860"</definedName>
    <definedName name="IQ_EST_REV_GROWTH_1YR_THOM" hidden="1">"c5157"</definedName>
    <definedName name="IQ_EST_REV_GROWTH_2YR" hidden="1">"c1639"</definedName>
    <definedName name="IQ_EST_REV_GROWTH_2YR_CIQ" hidden="1">"c3692"</definedName>
    <definedName name="IQ_EST_REV_GROWTH_2YR_REUT" hidden="1">"c3861"</definedName>
    <definedName name="IQ_EST_REV_GROWTH_2YR_THOM" hidden="1">"c5158"</definedName>
    <definedName name="IQ_EST_REV_GROWTH_Q_1YR" hidden="1">"c1640"</definedName>
    <definedName name="IQ_EST_REV_GROWTH_Q_1YR_CIQ" hidden="1">"c3693"</definedName>
    <definedName name="IQ_EST_REV_GROWTH_Q_1YR_REUT" hidden="1">"c3862"</definedName>
    <definedName name="IQ_EST_REV_GROWTH_Q_1YR_THOM" hidden="1">"c5159"</definedName>
    <definedName name="IQ_EST_REV_SEQ_GROWTH_Q" hidden="1">"c1765"</definedName>
    <definedName name="IQ_EST_REV_SEQ_GROWTH_Q_CIQ" hidden="1">"c3694"</definedName>
    <definedName name="IQ_EST_REV_SEQ_GROWTH_Q_REUT" hidden="1">"c3863"</definedName>
    <definedName name="IQ_EST_REV_SEQ_GROWTH_Q_THOM" hidden="1">"c5160"</definedName>
    <definedName name="IQ_EST_REV_SURPRISE_PERCENT" hidden="1">"c1866"</definedName>
    <definedName name="IQ_EST_REV_SURPRISE_PERCENT_CIQ" hidden="1">"c3718"</definedName>
    <definedName name="IQ_EST_REV_SURPRISE_PERCENT_REUT" hidden="1">"c3887"</definedName>
    <definedName name="IQ_EST_REV_SURPRISE_PERCENT_THOM" hidden="1">"c5183"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"IQ_EV_OVER_REVENUE_EST"</definedName>
    <definedName name="IQ_EV_OVER_REVENUE_EST_1" hidden="1">"IQ_EV_OVER_REVENUE_EST_1"</definedName>
    <definedName name="IQ_EVAL_DATE" hidden="1">"c2180"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DATE" hidden="1">"c13819"</definedName>
    <definedName name="IQ_EVENT_EMAIL" hidden="1">"c19162"</definedName>
    <definedName name="IQ_EVENT_ID" hidden="1">"c13818"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VENT_TIME" hidden="1">"c13820"</definedName>
    <definedName name="IQ_EVENT_TYPE" hidden="1">"c13821"</definedName>
    <definedName name="IQ_EXCEL_DATA_METHOD" hidden="1">"c16229"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CODE_">10021</definedName>
    <definedName name="IQ_EXPENSE_REIMBURSEMENTS" hidden="1">"c16020"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FC_UNUSED_UNUSED_UNUSED" hidden="1">"c8401"</definedName>
    <definedName name="IQ_EXPORTS_APR_UNUSED" hidden="1">"c7521"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FC_UNUSED_UNUSED_UNUSED" hidden="1">"c8512"</definedName>
    <definedName name="IQ_EXPORTS_GOODS_REAL_SAAR_APR_UNUSED" hidden="1">"c7632"</definedName>
    <definedName name="IQ_EXPORTS_GOODS_REAL_SAAR_APR_UNUSED_UNUSED_UNUSED" hidden="1">"c7632"</definedName>
    <definedName name="IQ_EXPORTS_GOODS_REAL_SAAR_FC_UNUSED" hidden="1">"c7852"</definedName>
    <definedName name="IQ_EXPORTS_GOODS_REAL_SAAR_FC_UNUSED_UNUSED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FC_UNUSED_UNUSED_UNUSED" hidden="1">"c8072"</definedName>
    <definedName name="IQ_EXPORTS_GOODS_REAL_SAAR_POP_UNUSED" hidden="1">"c7192"</definedName>
    <definedName name="IQ_EXPORTS_GOODS_REAL_SAAR_POP_UNUSED_UNUSED_UNUSED" hidden="1">"c7192"</definedName>
    <definedName name="IQ_EXPORTS_GOODS_REAL_SAAR_UNUSED" hidden="1">"c6972"</definedName>
    <definedName name="IQ_EXPORTS_GOODS_REAL_SAAR_UNUSED_UNUSED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FC_UNUSED_UNUSED_UNUSED" hidden="1">"c8292"</definedName>
    <definedName name="IQ_EXPORTS_GOODS_REAL_SAAR_YOY_UNUSED" hidden="1">"c7412"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FC_UNUSED_UNUSED_UNUSED" hidden="1">"c7961"</definedName>
    <definedName name="IQ_EXPORTS_POP_UNUSED" hidden="1">"c7081"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FC_UNUSED_UNUSED_UNUSED" hidden="1">"c8516"</definedName>
    <definedName name="IQ_EXPORTS_SERVICES_REAL_SAAR_APR_UNUSED" hidden="1">"c7636"</definedName>
    <definedName name="IQ_EXPORTS_SERVICES_REAL_SAAR_APR_UNUSED_UNUSED_UNUSED" hidden="1">"c7636"</definedName>
    <definedName name="IQ_EXPORTS_SERVICES_REAL_SAAR_FC_UNUSED" hidden="1">"c7856"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FC_UNUSED_UNUSED_UNUSED" hidden="1">"c8076"</definedName>
    <definedName name="IQ_EXPORTS_SERVICES_REAL_SAAR_POP_UNUSED" hidden="1">"c7196"</definedName>
    <definedName name="IQ_EXPORTS_SERVICES_REAL_SAAR_POP_UNUSED_UNUSED_UNUSED" hidden="1">"c7196"</definedName>
    <definedName name="IQ_EXPORTS_SERVICES_REAL_SAAR_UNUSED" hidden="1">"c6976"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FC_UNUSED_UNUSED_UNUSED" hidden="1">"c8296"</definedName>
    <definedName name="IQ_EXPORTS_SERVICES_REAL_SAAR_YOY_UNUSED" hidden="1">"c7416"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FC_UNUSED_UNUSED_UNUSED" hidden="1">"c8181"</definedName>
    <definedName name="IQ_EXPORTS_YOY_UNUSED" hidden="1">"c7301"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GAINS_FDIC" hidden="1">"c6586"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DEBT" hidden="1">"c16007"</definedName>
    <definedName name="IQ_FAIR_VALUE_FDIC" hidden="1">"c6427"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NET_FDIC" hidden="1">"c6316"</definedName>
    <definedName name="IQ_FARM_LOANS_TOT_LOANS_FFIEC" hidden="1">"c13870"</definedName>
    <definedName name="IQ_FARM_LOANS_TOTAL_LOANS_FOREIGN_FDIC" hidden="1">"c6450"</definedName>
    <definedName name="IQ_FARMLAND_DOM_FFIEC" hidden="1">"c15268"</definedName>
    <definedName name="IQ_FARMLAND_LOANS_FDIC" hidden="1">"c6314"</definedName>
    <definedName name="IQ_FDIC" hidden="1">"c417"</definedName>
    <definedName name="IQ_FDIC_CERT_NUMBER_FFIEC" hidden="1">"c20507"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SOLD_SEC_PURCHASED_RESELL_FFIEC" hidden="1">"c15488"</definedName>
    <definedName name="IQ_FED_FUNDS_AVAIL" hidden="1">"c2523"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FDIC" hidden="1">"c6343"</definedName>
    <definedName name="IQ_FED_FUNDS_PURCHASED_QUARTERLY_AVG_FFIEC" hidden="1">"c13090"</definedName>
    <definedName name="IQ_FED_FUNDS_SOLD_DOM_FFIEC" hidden="1">"c12806"</definedName>
    <definedName name="IQ_FED_FUNDS_SOLD_FDIC" hidden="1">"c6307"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FUNDS_PURCHASED_RELATED" hidden="1">"c19132"</definedName>
    <definedName name="IQ_FEDFUNDS_SOLD" hidden="1">"c2256"</definedName>
    <definedName name="IQ_FEDFUNDS_SOLD_RELATED" hidden="1">"c19130"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CT_OR_EST" hidden="1">"c2216"</definedName>
    <definedName name="IQ_FFO_ADJ_ACT_OR_EST" hidden="1">"c4435"</definedName>
    <definedName name="IQ_FFO_ADJ_ACT_OR_EST_CIQ" hidden="1">"c4960"</definedName>
    <definedName name="IQ_FFO_ADJ_ACT_OR_EST_CIQ_COL" hidden="1">"c11607"</definedName>
    <definedName name="IQ_FFO_ADJ_EST" hidden="1">"c4434"</definedName>
    <definedName name="IQ_FFO_ADJ_EST_CIQ" hidden="1">"c4959"</definedName>
    <definedName name="IQ_FFO_ADJ_GUIDANCE" hidden="1">"c4436"</definedName>
    <definedName name="IQ_FFO_ADJ_GUIDANCE_CIQ" hidden="1">"c4961"</definedName>
    <definedName name="IQ_FFO_ADJ_GUIDANCE_CIQ_COL" hidden="1">"c11608"</definedName>
    <definedName name="IQ_FFO_ADJ_HIGH_EST" hidden="1">"c4437"</definedName>
    <definedName name="IQ_FFO_ADJ_HIGH_EST_CIQ" hidden="1">"c4962"</definedName>
    <definedName name="IQ_FFO_ADJ_HIGH_GUIDANCE" hidden="1">"c4202"</definedName>
    <definedName name="IQ_FFO_ADJ_HIGH_GUIDANCE_CIQ" hidden="1">"c4614"</definedName>
    <definedName name="IQ_FFO_ADJ_HIGH_GUIDANCE_CIQ_COL" hidden="1">"c11263"</definedName>
    <definedName name="IQ_FFO_ADJ_LOW_EST" hidden="1">"c4438"</definedName>
    <definedName name="IQ_FFO_ADJ_LOW_EST_CIQ" hidden="1">"c4963"</definedName>
    <definedName name="IQ_FFO_ADJ_LOW_GUIDANCE" hidden="1">"c4242"</definedName>
    <definedName name="IQ_FFO_ADJ_LOW_GUIDANCE_CIQ" hidden="1">"c4654"</definedName>
    <definedName name="IQ_FFO_ADJ_LOW_GUIDANCE_CIQ_COL" hidden="1">"c11303"</definedName>
    <definedName name="IQ_FFO_ADJ_MEDIAN_EST" hidden="1">"c4439"</definedName>
    <definedName name="IQ_FFO_ADJ_MEDIAN_EST_CIQ" hidden="1">"c4964"</definedName>
    <definedName name="IQ_FFO_ADJ_NUM_EST" hidden="1">"c4440"</definedName>
    <definedName name="IQ_FFO_ADJ_NUM_EST_CIQ" hidden="1">"c4965"</definedName>
    <definedName name="IQ_FFO_ADJ_STDDEV_EST" hidden="1">"c4441"</definedName>
    <definedName name="IQ_FFO_ADJ_STDDEV_EST_CIQ" hidden="1">"c4966"</definedName>
    <definedName name="IQ_FFO_DILUTED" hidden="1">"c16186"</definedName>
    <definedName name="IQ_FFO_EST" hidden="1">"c418"</definedName>
    <definedName name="IQ_FFO_EST_CIQ" hidden="1">"c3668"</definedName>
    <definedName name="IQ_FFO_EST_CIQ_COL" hidden="1">"c11617"</definedName>
    <definedName name="IQ_FFO_EST_DET_EST" hidden="1">"c12059"</definedName>
    <definedName name="IQ_FFO_EST_DET_EST_CIQ" hidden="1">"c12121"</definedName>
    <definedName name="IQ_FFO_EST_DET_EST_CURRENCY" hidden="1">"c12466"</definedName>
    <definedName name="IQ_FFO_EST_DET_EST_CURRENCY_CIQ" hidden="1">"c12512"</definedName>
    <definedName name="IQ_FFO_EST_DET_EST_CURRENCY_REUT" hidden="1">"c12536"</definedName>
    <definedName name="IQ_FFO_EST_DET_EST_CURRENCY_THOM" hidden="1">"c12487"</definedName>
    <definedName name="IQ_FFO_EST_DET_EST_DATE" hidden="1">"c12212"</definedName>
    <definedName name="IQ_FFO_EST_DET_EST_DATE_CIQ" hidden="1">"c12267"</definedName>
    <definedName name="IQ_FFO_EST_DET_EST_DATE_REUT" hidden="1">"c12295"</definedName>
    <definedName name="IQ_FFO_EST_DET_EST_DATE_THOM" hidden="1">"c12238"</definedName>
    <definedName name="IQ_FFO_EST_DET_EST_INCL" hidden="1">"c12349"</definedName>
    <definedName name="IQ_FFO_EST_DET_EST_INCL_CIQ" hidden="1">"c12395"</definedName>
    <definedName name="IQ_FFO_EST_DET_EST_INCL_REUT" hidden="1">"c12419"</definedName>
    <definedName name="IQ_FFO_EST_DET_EST_INCL_THOM" hidden="1">"c12370"</definedName>
    <definedName name="IQ_FFO_EST_DET_EST_ORIGIN" hidden="1">"c12722"</definedName>
    <definedName name="IQ_FFO_EST_DET_EST_ORIGIN_CIQ" hidden="1">"c12720"</definedName>
    <definedName name="IQ_FFO_EST_DET_EST_ORIGIN_REUT" hidden="1">"c12724"</definedName>
    <definedName name="IQ_FFO_EST_DET_EST_ORIGIN_THOM" hidden="1">"c12608"</definedName>
    <definedName name="IQ_FFO_EST_DET_EST_REUT" hidden="1">"c12153"</definedName>
    <definedName name="IQ_FFO_EST_DET_EST_THOM" hidden="1">"c12088"</definedName>
    <definedName name="IQ_FFO_EST_REUT" hidden="1">"c3837"</definedName>
    <definedName name="IQ_FFO_EST_THOM" hidden="1">"c3999"</definedName>
    <definedName name="IQ_FFO_GUIDANCE" hidden="1">"c4443"</definedName>
    <definedName name="IQ_FFO_GUIDANCE_CIQ" hidden="1">"c4968"</definedName>
    <definedName name="IQ_FFO_GUIDANCE_CIQ_COL" hidden="1">"c11615"</definedName>
    <definedName name="IQ_FFO_HIGH_EST" hidden="1">"c419"</definedName>
    <definedName name="IQ_FFO_HIGH_EST_CIQ" hidden="1">"c3670"</definedName>
    <definedName name="IQ_FFO_HIGH_EST_CIQ_COL" hidden="1">"c11624"</definedName>
    <definedName name="IQ_FFO_HIGH_EST_REUT" hidden="1">"c3839"</definedName>
    <definedName name="IQ_FFO_HIGH_EST_THOM" hidden="1">"c4001"</definedName>
    <definedName name="IQ_FFO_HIGH_GUIDANCE" hidden="1">"c4184"</definedName>
    <definedName name="IQ_FFO_HIGH_GUIDANCE_CIQ" hidden="1">"c4596"</definedName>
    <definedName name="IQ_FFO_HIGH_GUIDANCE_CIQ_COL" hidden="1">"c11245"</definedName>
    <definedName name="IQ_FFO_LOW_EST" hidden="1">"c420"</definedName>
    <definedName name="IQ_FFO_LOW_EST_CIQ" hidden="1">"c3671"</definedName>
    <definedName name="IQ_FFO_LOW_EST_CIQ_COL" hidden="1">"c11625"</definedName>
    <definedName name="IQ_FFO_LOW_EST_REUT" hidden="1">"c3840"</definedName>
    <definedName name="IQ_FFO_LOW_EST_THOM" hidden="1">"c4002"</definedName>
    <definedName name="IQ_FFO_LOW_GUIDANCE" hidden="1">"c4224"</definedName>
    <definedName name="IQ_FFO_LOW_GUIDANCE_CIQ" hidden="1">"c4636"</definedName>
    <definedName name="IQ_FFO_LOW_GUIDANCE_CIQ_COL" hidden="1">"c11285"</definedName>
    <definedName name="IQ_FFO_MEDIAN_EST" hidden="1">"c1665"</definedName>
    <definedName name="IQ_FFO_MEDIAN_EST_CIQ" hidden="1">"c3669"</definedName>
    <definedName name="IQ_FFO_MEDIAN_EST_CIQ_COL" hidden="1">"c11626"</definedName>
    <definedName name="IQ_FFO_MEDIAN_EST_REUT" hidden="1">"c3838"</definedName>
    <definedName name="IQ_FFO_MEDIAN_EST_THOM" hidden="1">"c4000"</definedName>
    <definedName name="IQ_FFO_NO_EST" hidden="1">"c276"</definedName>
    <definedName name="IQ_FFO_NUM_EST" hidden="1">"c421"</definedName>
    <definedName name="IQ_FFO_NUM_EST_CIQ" hidden="1">"c3672"</definedName>
    <definedName name="IQ_FFO_NUM_EST_CIQ_COL" hidden="1">"c11627"</definedName>
    <definedName name="IQ_FFO_NUM_EST_REUT" hidden="1">"c3841"</definedName>
    <definedName name="IQ_FFO_NUM_EST_THOM" hidden="1">"c4003"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"c4446"</definedName>
    <definedName name="IQ_FFO_SHARE_ACT_OR_EST_CIQ" hidden="1">"c4971"</definedName>
    <definedName name="IQ_FFO_SHARE_ACT_OR_EST_CIQ_COL" hidden="1">"c11618"</definedName>
    <definedName name="IQ_FFO_SHARE_EST" hidden="1">"c4445"</definedName>
    <definedName name="IQ_FFO_SHARE_EST_CIQ" hidden="1">"c4970"</definedName>
    <definedName name="IQ_FFO_SHARE_EST_DET_EST" hidden="1">"c12059"</definedName>
    <definedName name="IQ_FFO_SHARE_EST_DET_EST_CURRENCY" hidden="1">"c12466"</definedName>
    <definedName name="IQ_FFO_SHARE_EST_DET_EST_CURRENCY_THOM" hidden="1">"c12487"</definedName>
    <definedName name="IQ_FFO_SHARE_EST_DET_EST_DATE" hidden="1">"c12212"</definedName>
    <definedName name="IQ_FFO_SHARE_EST_DET_EST_DATE_THOM" hidden="1">"c12238"</definedName>
    <definedName name="IQ_FFO_SHARE_EST_DET_EST_INCL" hidden="1">"c12349"</definedName>
    <definedName name="IQ_FFO_SHARE_EST_DET_EST_INCL_THOM" hidden="1">"c12370"</definedName>
    <definedName name="IQ_FFO_SHARE_EST_DET_EST_ORIGIN" hidden="1">"c12722"</definedName>
    <definedName name="IQ_FFO_SHARE_EST_DET_EST_ORIGIN_THOM" hidden="1">"c12608"</definedName>
    <definedName name="IQ_FFO_SHARE_EST_DET_EST_THOM" hidden="1">"c12088"</definedName>
    <definedName name="IQ_FFO_SHARE_EST_DOWN_2MONTH" hidden="1">"c16585"</definedName>
    <definedName name="IQ_FFO_SHARE_EST_DOWN_2MONTH_THOM" hidden="1">"c17401"</definedName>
    <definedName name="IQ_FFO_SHARE_EST_DOWN_3MONTH" hidden="1">"c16589"</definedName>
    <definedName name="IQ_FFO_SHARE_EST_DOWN_3MONTH_THOM" hidden="1">"c17405"</definedName>
    <definedName name="IQ_FFO_SHARE_EST_DOWN_MONTH" hidden="1">"c16581"</definedName>
    <definedName name="IQ_FFO_SHARE_EST_DOWN_MONTH_THOM" hidden="1">"c17397"</definedName>
    <definedName name="IQ_FFO_SHARE_EST_NUM_ANALYSTS_2MONTH" hidden="1">"c16583"</definedName>
    <definedName name="IQ_FFO_SHARE_EST_NUM_ANALYSTS_2MONTH_THOM" hidden="1">"c17399"</definedName>
    <definedName name="IQ_FFO_SHARE_EST_NUM_ANALYSTS_3MONTH" hidden="1">"c16587"</definedName>
    <definedName name="IQ_FFO_SHARE_EST_NUM_ANALYSTS_3MONTH_THOM" hidden="1">"c17403"</definedName>
    <definedName name="IQ_FFO_SHARE_EST_NUM_ANALYSTS_MONTH" hidden="1">"c16579"</definedName>
    <definedName name="IQ_FFO_SHARE_EST_NUM_ANALYSTS_MONTH_THOM" hidden="1">"c17395"</definedName>
    <definedName name="IQ_FFO_SHARE_EST_THOM" hidden="1">"c3999"</definedName>
    <definedName name="IQ_FFO_SHARE_EST_TOTAL_REVISED_2MONTH" hidden="1">"c16586"</definedName>
    <definedName name="IQ_FFO_SHARE_EST_TOTAL_REVISED_2MONTH_THOM" hidden="1">"c17402"</definedName>
    <definedName name="IQ_FFO_SHARE_EST_TOTAL_REVISED_3MONTH" hidden="1">"c16590"</definedName>
    <definedName name="IQ_FFO_SHARE_EST_TOTAL_REVISED_3MONTH_THOM" hidden="1">"c17406"</definedName>
    <definedName name="IQ_FFO_SHARE_EST_TOTAL_REVISED_MONTH" hidden="1">"c16582"</definedName>
    <definedName name="IQ_FFO_SHARE_EST_TOTAL_REVISED_MONTH_THOM" hidden="1">"c17398"</definedName>
    <definedName name="IQ_FFO_SHARE_EST_UP_2MONTH" hidden="1">"c16584"</definedName>
    <definedName name="IQ_FFO_SHARE_EST_UP_2MONTH_THOM" hidden="1">"c17400"</definedName>
    <definedName name="IQ_FFO_SHARE_EST_UP_3MONTH" hidden="1">"c16588"</definedName>
    <definedName name="IQ_FFO_SHARE_EST_UP_3MONTH_THOM" hidden="1">"c17404"</definedName>
    <definedName name="IQ_FFO_SHARE_EST_UP_MONTH" hidden="1">"c16580"</definedName>
    <definedName name="IQ_FFO_SHARE_EST_UP_MONTH_THOM" hidden="1">"c17396"</definedName>
    <definedName name="IQ_FFO_SHARE_GUIDANCE" hidden="1">"c4447"</definedName>
    <definedName name="IQ_FFO_SHARE_GUIDANCE_CIQ" hidden="1">"c4976"</definedName>
    <definedName name="IQ_FFO_SHARE_GUIDANCE_CIQ_COL" hidden="1">"c11623"</definedName>
    <definedName name="IQ_FFO_SHARE_HIGH_EST" hidden="1">"c4448"</definedName>
    <definedName name="IQ_FFO_SHARE_HIGH_EST_CIQ" hidden="1">"c4977"</definedName>
    <definedName name="IQ_FFO_SHARE_HIGH_EST_THOM" hidden="1">"c4001"</definedName>
    <definedName name="IQ_FFO_SHARE_HIGH_GUIDANCE" hidden="1">"c4203"</definedName>
    <definedName name="IQ_FFO_SHARE_HIGH_GUIDANCE_CIQ" hidden="1">"c4615"</definedName>
    <definedName name="IQ_FFO_SHARE_HIGH_GUIDANCE_CIQ_COL" hidden="1">"c11264"</definedName>
    <definedName name="IQ_FFO_SHARE_LOW_EST" hidden="1">"c4449"</definedName>
    <definedName name="IQ_FFO_SHARE_LOW_EST_CIQ" hidden="1">"c4978"</definedName>
    <definedName name="IQ_FFO_SHARE_LOW_EST_THOM" hidden="1">"c4002"</definedName>
    <definedName name="IQ_FFO_SHARE_LOW_GUIDANCE" hidden="1">"c4243"</definedName>
    <definedName name="IQ_FFO_SHARE_LOW_GUIDANCE_CIQ" hidden="1">"c4655"</definedName>
    <definedName name="IQ_FFO_SHARE_LOW_GUIDANCE_CIQ_COL" hidden="1">"c11304"</definedName>
    <definedName name="IQ_FFO_SHARE_MEDIAN_EST" hidden="1">"c4450"</definedName>
    <definedName name="IQ_FFO_SHARE_MEDIAN_EST_CIQ" hidden="1">"c4979"</definedName>
    <definedName name="IQ_FFO_SHARE_MEDIAN_EST_THOM" hidden="1">"c4000"</definedName>
    <definedName name="IQ_FFO_SHARE_NUM_EST" hidden="1">"c4451"</definedName>
    <definedName name="IQ_FFO_SHARE_NUM_EST_CIQ" hidden="1">"c4980"</definedName>
    <definedName name="IQ_FFO_SHARE_NUM_EST_THOM" hidden="1">"c4003"</definedName>
    <definedName name="IQ_FFO_SHARE_SHARE_EST_DET_EST" hidden="1">"c12059"</definedName>
    <definedName name="IQ_FFO_SHARE_SHARE_EST_DET_EST_CURRENCY" hidden="1">"c12466"</definedName>
    <definedName name="IQ_FFO_SHARE_SHARE_EST_DET_EST_CURRENCY_THOM" hidden="1">"c12487"</definedName>
    <definedName name="IQ_FFO_SHARE_SHARE_EST_DET_EST_DATE" hidden="1">"c12212"</definedName>
    <definedName name="IQ_FFO_SHARE_SHARE_EST_DET_EST_DATE_THOM" hidden="1">"c12238"</definedName>
    <definedName name="IQ_FFO_SHARE_SHARE_EST_DET_EST_INCL" hidden="1">"c12349"</definedName>
    <definedName name="IQ_FFO_SHARE_SHARE_EST_DET_EST_INCL_THOM" hidden="1">"c12370"</definedName>
    <definedName name="IQ_FFO_SHARE_SHARE_EST_DET_EST_ORIGIN" hidden="1">"c12722"</definedName>
    <definedName name="IQ_FFO_SHARE_SHARE_EST_DET_EST_ORIGIN_THOM" hidden="1">"c12608"</definedName>
    <definedName name="IQ_FFO_SHARE_SHARE_EST_DET_EST_THOM" hidden="1">"c12088"</definedName>
    <definedName name="IQ_FFO_SHARE_SHARE_EST_REUT" hidden="1">"c3837"</definedName>
    <definedName name="IQ_FFO_SHARE_SHARE_EST_THOM" hidden="1">"c3999"</definedName>
    <definedName name="IQ_FFO_SHARE_SHARE_HIGH_EST_REUT" hidden="1">"c3839"</definedName>
    <definedName name="IQ_FFO_SHARE_SHARE_HIGH_EST_THOM" hidden="1">"c4001"</definedName>
    <definedName name="IQ_FFO_SHARE_SHARE_LOW_EST_REUT" hidden="1">"c3840"</definedName>
    <definedName name="IQ_FFO_SHARE_SHARE_LOW_EST_THOM" hidden="1">"c4002"</definedName>
    <definedName name="IQ_FFO_SHARE_SHARE_MEDIAN_EST_REUT" hidden="1">"c3838"</definedName>
    <definedName name="IQ_FFO_SHARE_SHARE_MEDIAN_EST_THOM" hidden="1">"c4000"</definedName>
    <definedName name="IQ_FFO_SHARE_SHARE_NUM_EST_REUT" hidden="1">"c3841"</definedName>
    <definedName name="IQ_FFO_SHARE_SHARE_NUM_EST_THOM" hidden="1">"c4003"</definedName>
    <definedName name="IQ_FFO_SHARE_SHARE_STDDEV_EST_REUT" hidden="1">"c3842"</definedName>
    <definedName name="IQ_FFO_SHARE_SHARE_STDDEV_EST_THOM" hidden="1">"c4004"</definedName>
    <definedName name="IQ_FFO_SHARE_STDDEV_EST" hidden="1">"c4452"</definedName>
    <definedName name="IQ_FFO_SHARE_STDDEV_EST_CIQ" hidden="1">"c4981"</definedName>
    <definedName name="IQ_FFO_SHARE_STDDEV_EST_THOM" hidden="1">"c4004"</definedName>
    <definedName name="IQ_FFO_SHARES_BASIC" hidden="1">"c16185"</definedName>
    <definedName name="IQ_FFO_SHARES_DILUTED" hidden="1">"c16187"</definedName>
    <definedName name="IQ_FFO_STDDEV_EST" hidden="1">"c422"</definedName>
    <definedName name="IQ_FFO_STDDEV_EST_CIQ" hidden="1">"c3673"</definedName>
    <definedName name="IQ_FFO_STDDEV_EST_CIQ_COL" hidden="1">"c11628"</definedName>
    <definedName name="IQ_FFO_STDDEV_EST_REUT" hidden="1">"c3842"</definedName>
    <definedName name="IQ_FFO_STDDEV_EST_THOM" hidden="1">"c4004"</definedName>
    <definedName name="IQ_FFO_TOTAL_REVENUE" hidden="1">"c16060"</definedName>
    <definedName name="IQ_FH">100000</definedName>
    <definedName name="IQ_FHLB_ADVANCES_FDIC" hidden="1">"c6366"</definedName>
    <definedName name="IQ_FHLB_DEBT" hidden="1">"c423"</definedName>
    <definedName name="IQ_FHLB_DUE_AFTER_FIVE" hidden="1">"c2086"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DUCIARY_INCOME_OPERATING_INC_FFIEC" hidden="1">"c13383"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ARCHITECTURE" hidden="1">"c20386"</definedName>
    <definedName name="IQ_FIN_COLLECTION_ID" hidden="1">"c13922"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_INSTANCE_ID" hidden="1">"c13921"</definedName>
    <definedName name="IQ_FIN_PERIOD_ID" hidden="1">"c13920"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CIQ_COL" hidden="1">"c11741"</definedName>
    <definedName name="IQ_FISCAL_Q_EST_REUT" hidden="1">"c6798"</definedName>
    <definedName name="IQ_FISCAL_Q_EST_THOM" hidden="1">"c6802"</definedName>
    <definedName name="IQ_FISCAL_Y" hidden="1">"c441"</definedName>
    <definedName name="IQ_FISCAL_Y_EST" hidden="1">"c6795"</definedName>
    <definedName name="IQ_FISCAL_Y_EST_CIQ" hidden="1">"c6807"</definedName>
    <definedName name="IQ_FISCAL_Y_EST_CIQ_COL" hidden="1">"c11742"</definedName>
    <definedName name="IQ_FISCAL_Y_EST_REUT" hidden="1">"c6799"</definedName>
    <definedName name="IQ_FISCAL_Y_EST_THOM" hidden="1">"c6803"</definedName>
    <definedName name="IQ_FIVE_PERCENT_AMOUNT" hidden="1">"c240"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 hidden="1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_YEAR_FIXED_AND_FLOATING_RATE_FDIC" hidden="1">"c6422"</definedName>
    <definedName name="IQ_FIVE_YEAR_MORTGAGE_PASS_THROUGHS_FDIC" hidden="1">"c6414"</definedName>
    <definedName name="IQ_FIVEPERCENT_OWNER" hidden="1">"c239"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FC_UNUSED_UNUSED_UNUSED" hidden="1">"c8410"</definedName>
    <definedName name="IQ_FIXED_INVEST_APR_UNUSED" hidden="1">"c7530"</definedName>
    <definedName name="IQ_FIXED_INVEST_APR_UNUSED_UNUSED_UNUSED" hidden="1">"c7530"</definedName>
    <definedName name="IQ_FIXED_INVEST_FC_UNUSED" hidden="1">"c7750"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FC_UNUSED_UNUSED_UNUSED" hidden="1">"c7970"</definedName>
    <definedName name="IQ_FIXED_INVEST_POP_UNUSED" hidden="1">"c7090"</definedName>
    <definedName name="IQ_FIXED_INVEST_POP_UNUSED_UNUSED_UNUSED" hidden="1">"c7090"</definedName>
    <definedName name="IQ_FIXED_INVEST_REAL_APR_FC_UNUSED" hidden="1">"c8518"</definedName>
    <definedName name="IQ_FIXED_INVEST_REAL_APR_FC_UNUSED_UNUSED_UNUSED" hidden="1">"c8518"</definedName>
    <definedName name="IQ_FIXED_INVEST_REAL_APR_UNUSED" hidden="1">"c7638"</definedName>
    <definedName name="IQ_FIXED_INVEST_REAL_APR_UNUSED_UNUSED_UNUSED" hidden="1">"c7638"</definedName>
    <definedName name="IQ_FIXED_INVEST_REAL_FC_UNUSED" hidden="1">"c7858"</definedName>
    <definedName name="IQ_FIXED_INVEST_REAL_FC_UNUSED_UNUSED_UNUSED" hidden="1">"c7858"</definedName>
    <definedName name="IQ_FIXED_INVEST_REAL_POP_FC_UNUSED" hidden="1">"c8078"</definedName>
    <definedName name="IQ_FIXED_INVEST_REAL_POP_FC_UNUSED_UNUSED_UNUSED" hidden="1">"c8078"</definedName>
    <definedName name="IQ_FIXED_INVEST_REAL_POP_UNUSED" hidden="1">"c7198"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FC_UNUSED_UNUSED_UNUSED" hidden="1">"c8298"</definedName>
    <definedName name="IQ_FIXED_INVEST_REAL_YOY_UNUSED" hidden="1">"c7418"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FC_UNUSED_UNUSED_UNUSED" hidden="1">"c8190"</definedName>
    <definedName name="IQ_FIXED_INVEST_YOY_UNUSED" hidden="1">"c7310"</definedName>
    <definedName name="IQ_FIXED_INVEST_YOY_UNUSED_UNUSED_UNUSED" hidden="1">"c7310"</definedName>
    <definedName name="IQ_FLOAT" hidden="1">"c17421"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_GNMA_LOANS_FFIEC" hidden="1">"c15272"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DUE_30_89_FFIEC" hidden="1">"c13269"</definedName>
    <definedName name="IQ_FOREIGN_BANKS_DUE_90_FFIEC" hidden="1">"c13295"</definedName>
    <definedName name="IQ_FOREIGN_BANKS_LOAN_CHARG_OFFS_FDIC" hidden="1">"c6645"</definedName>
    <definedName name="IQ_FOREIGN_BANKS_NET_CHARGE_OFFS_FDIC" hidden="1">"c6647"</definedName>
    <definedName name="IQ_FOREIGN_BANKS_NON_ACCRUAL_FFIEC" hidden="1">"c13321"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NONTRANSACTION_ACCOUNTS_FDIC" hidden="1">"c6549"</definedName>
    <definedName name="IQ_FOREIGN_DEPOSITS_TOT_FFIEC" hidden="1">"c13486"</definedName>
    <definedName name="IQ_FOREIGN_DEPOSITS_TOTAL_DEPOSITS" hidden="1">"c15719"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REIGN_LOANS_TOTAL_LOANS" hidden="1">"c15714"</definedName>
    <definedName name="IQ_FOUNDATION_OVER_TOTAL" hidden="1">"c13769"</definedName>
    <definedName name="IQ_FQ" hidden="1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 hidden="1">"c449"</definedName>
    <definedName name="IQ_FULL_TIME" hidden="1">"c450"</definedName>
    <definedName name="IQ_FULLY_INSURED_BROKERED_DEPOSITS_FFIEC" hidden="1">"c15305"</definedName>
    <definedName name="IQ_FULLY_INSURED_DEPOSITS_FDIC" hidden="1">"c6487"</definedName>
    <definedName name="IQ_FUND_ANALYSIS" hidden="1">"c19198"</definedName>
    <definedName name="IQ_FUND_AUTHORIZED_SALE" hidden="1">"c19199"</definedName>
    <definedName name="IQ_FUND_BENCHMARK" hidden="1">"c19200"</definedName>
    <definedName name="IQ_FUND_BENCHMARK_ID" hidden="1">"c19201"</definedName>
    <definedName name="IQ_FUND_DISCOUNT_OR_PREMIUM" hidden="1">"c19242"</definedName>
    <definedName name="IQ_FUND_FEE_INC_NON_INT_INC_FFIEC" hidden="1">"c13493"</definedName>
    <definedName name="IQ_FUND_GEOGRAPHIC_MANDATE" hidden="1">"c19195"</definedName>
    <definedName name="IQ_FUND_MARKET_CAP_EMPHASIS" hidden="1">"c19197"</definedName>
    <definedName name="IQ_FUND_NAV" hidden="1">"c15225"</definedName>
    <definedName name="IQ_FUND_PRIMARY_ADVISOR" hidden="1">"c19091"</definedName>
    <definedName name="IQ_FUND_SECTOR_EMPHASIS" hidden="1">"c19196"</definedName>
    <definedName name="IQ_FUND_VEHICLE_TYPE" hidden="1">"c19194"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FFIEC" hidden="1">"c13125"</definedName>
    <definedName name="IQ_FX_CONTRACTS_SPOT_FDIC" hidden="1">"c6356"</definedName>
    <definedName name="IQ_FX_EXPOSURE_FFIEC" hidden="1">"c13059"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COMBINED_RATIO" hidden="1">"c2781"</definedName>
    <definedName name="IQ_GAAP_COMBINED_RATIO_EXCL_CL" hidden="1">"c2782"</definedName>
    <definedName name="IQ_GAAP_EST_CIQ" hidden="1">"c13924"</definedName>
    <definedName name="IQ_GAAP_EXPENSE_RATIO" hidden="1">"c2780"</definedName>
    <definedName name="IQ_GAAP_IS" hidden="1">"c6194"</definedName>
    <definedName name="IQ_GAAP_LOSS" hidden="1">"c2779"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C" hidden="1">"c464"</definedName>
    <definedName name="IQ_GAIN_ASSETS_REC_BNK" hidden="1">"c465"</definedName>
    <definedName name="IQ_GAIN_ASSETS_REC_BR" hidden="1">"c466"</definedName>
    <definedName name="IQ_GAIN_ASSETS_REC_FIN" hidden="1">"c467"</definedName>
    <definedName name="IQ_GAIN_ASSETS_REC_INS" hidden="1">"c468"</definedName>
    <definedName name="IQ_GAIN_ASSETS_REC_REIT" hidden="1">"c469"</definedName>
    <definedName name="IQ_GAIN_ASSETS_REC_UTI" hidden="1">"c470"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C" hidden="1">"c487"</definedName>
    <definedName name="IQ_GAIN_INVEST_REC_BNK" hidden="1">"c488"</definedName>
    <definedName name="IQ_GAIN_INVEST_REC_BR" hidden="1">"c489"</definedName>
    <definedName name="IQ_GAIN_INVEST_REC_FIN" hidden="1">"c490"</definedName>
    <definedName name="IQ_GAIN_INVEST_REC_INS" hidden="1">"c491"</definedName>
    <definedName name="IQ_GAIN_INVEST_REC_REIT" hidden="1">"c492"</definedName>
    <definedName name="IQ_GAIN_INVEST_REC_UTI" hidden="1">"c493"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ASSETS_FDIC" hidden="1">"c6675"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ICS_CODE" hidden="1">"c16201"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FFIEC" hidden="1">"c12836"</definedName>
    <definedName name="IQ_GOODWILL_IMPAIRMENT_FDIC" hidden="1">"c6678"</definedName>
    <definedName name="IQ_GOODWILL_IMPAIRMENT_FFIEC" hidden="1">"c13025"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GW" hidden="1">"c17750"</definedName>
    <definedName name="IQ_GROSS_INTAN" hidden="1">"c520"</definedName>
    <definedName name="IQ_GROSS_INTAN_ASSETS" hidden="1">"c17748"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LOSSES_AVG_LOANS_FFIEC" hidden="1">"c13475"</definedName>
    <definedName name="IQ_GROSS_MARGIN" hidden="1">"c529"</definedName>
    <definedName name="IQ_GROSS_MARGIN_ACT_OR_EST" hidden="1">"c5554"</definedName>
    <definedName name="IQ_GROSS_MARGIN_ACT_OR_EST_THOM" hidden="1">"c5562"</definedName>
    <definedName name="IQ_GROSS_MARGIN_DET_EST_DATE_THOM" hidden="1">"c12239"</definedName>
    <definedName name="IQ_GROSS_MARGIN_DET_EST_INCL_THOM" hidden="1">"c12371"</definedName>
    <definedName name="IQ_GROSS_MARGIN_DET_EST_NOTE_THOM" hidden="1">"c17595"</definedName>
    <definedName name="IQ_GROSS_MARGIN_DET_EST_ORIGIN_THOM" hidden="1">"c12609"</definedName>
    <definedName name="IQ_GROSS_MARGIN_DET_EST_THOM" hidden="1">"c12089"</definedName>
    <definedName name="IQ_GROSS_MARGIN_EST" hidden="1">"c5547"</definedName>
    <definedName name="IQ_GROSS_MARGIN_EST_DOWN_2MONTH" hidden="1">"c16381"</definedName>
    <definedName name="IQ_GROSS_MARGIN_EST_DOWN_2MONTH_THOM" hidden="1">"c17245"</definedName>
    <definedName name="IQ_GROSS_MARGIN_EST_DOWN_3MONTH" hidden="1">"c16385"</definedName>
    <definedName name="IQ_GROSS_MARGIN_EST_DOWN_3MONTH_THOM" hidden="1">"c17249"</definedName>
    <definedName name="IQ_GROSS_MARGIN_EST_DOWN_MONTH" hidden="1">"c16377"</definedName>
    <definedName name="IQ_GROSS_MARGIN_EST_DOWN_MONTH_THOM" hidden="1">"c17241"</definedName>
    <definedName name="IQ_GROSS_MARGIN_EST_NUM_ANALYSTS_2MONTH" hidden="1">"c16379"</definedName>
    <definedName name="IQ_GROSS_MARGIN_EST_NUM_ANALYSTS_2MONTH_THOM" hidden="1">"c17243"</definedName>
    <definedName name="IQ_GROSS_MARGIN_EST_NUM_ANALYSTS_3MONTH" hidden="1">"c16383"</definedName>
    <definedName name="IQ_GROSS_MARGIN_EST_NUM_ANALYSTS_3MONTH_THOM" hidden="1">"c17247"</definedName>
    <definedName name="IQ_GROSS_MARGIN_EST_NUM_ANALYSTS_MONTH" hidden="1">"c16375"</definedName>
    <definedName name="IQ_GROSS_MARGIN_EST_NUM_ANALYSTS_MONTH_THOM" hidden="1">"c17239"</definedName>
    <definedName name="IQ_GROSS_MARGIN_EST_THOM" hidden="1">"c5555"</definedName>
    <definedName name="IQ_GROSS_MARGIN_EST_TOTAL_REVISED_2MONTH" hidden="1">"c16382"</definedName>
    <definedName name="IQ_GROSS_MARGIN_EST_TOTAL_REVISED_2MONTH_THOM" hidden="1">"c17246"</definedName>
    <definedName name="IQ_GROSS_MARGIN_EST_TOTAL_REVISED_3MONTH" hidden="1">"c16386"</definedName>
    <definedName name="IQ_GROSS_MARGIN_EST_TOTAL_REVISED_3MONTH_THOM" hidden="1">"c17250"</definedName>
    <definedName name="IQ_GROSS_MARGIN_EST_TOTAL_REVISED_MONTH" hidden="1">"c16378"</definedName>
    <definedName name="IQ_GROSS_MARGIN_EST_TOTAL_REVISED_MONTH_THOM" hidden="1">"c17242"</definedName>
    <definedName name="IQ_GROSS_MARGIN_EST_UP_2MONTH" hidden="1">"c16380"</definedName>
    <definedName name="IQ_GROSS_MARGIN_EST_UP_2MONTH_THOM" hidden="1">"c17244"</definedName>
    <definedName name="IQ_GROSS_MARGIN_EST_UP_3MONTH" hidden="1">"c16384"</definedName>
    <definedName name="IQ_GROSS_MARGIN_EST_UP_3MONTH_THOM" hidden="1">"c17248"</definedName>
    <definedName name="IQ_GROSS_MARGIN_EST_UP_MONTH" hidden="1">"c16376"</definedName>
    <definedName name="IQ_GROSS_MARGIN_EST_UP_MONTH_THOM" hidden="1">"c17240"</definedName>
    <definedName name="IQ_GROSS_MARGIN_HIGH_EST" hidden="1">"c5549"</definedName>
    <definedName name="IQ_GROSS_MARGIN_HIGH_EST_THOM" hidden="1">"c5557"</definedName>
    <definedName name="IQ_GROSS_MARGIN_LOW_EST" hidden="1">"c5550"</definedName>
    <definedName name="IQ_GROSS_MARGIN_LOW_EST_THOM" hidden="1">"c5558"</definedName>
    <definedName name="IQ_GROSS_MARGIN_MEDIAN_EST" hidden="1">"c5548"</definedName>
    <definedName name="IQ_GROSS_MARGIN_MEDIAN_EST_THOM" hidden="1">"c5556"</definedName>
    <definedName name="IQ_GROSS_MARGIN_NUM_EST" hidden="1">"c5551"</definedName>
    <definedName name="IQ_GROSS_MARGIN_NUM_EST_THOM" hidden="1">"c5559"</definedName>
    <definedName name="IQ_GROSS_MARGIN_STDDEV_EST" hidden="1">"c5552"</definedName>
    <definedName name="IQ_GROSS_MARGIN_STDDEV_EST_THOM" hidden="1">"c5560"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VKEY" hidden="1">"c15590"</definedName>
    <definedName name="IQ_GVKEY_OTHER" hidden="1">"c15633"</definedName>
    <definedName name="IQ_GW" hidden="1">"c530"</definedName>
    <definedName name="IQ_GW_AMORT" hidden="1">"c531"</definedName>
    <definedName name="IQ_GW_AMORT_BR" hidden="1">"c532"</definedName>
    <definedName name="IQ_GW_AMORT_CF" hidden="1">"c533"</definedName>
    <definedName name="IQ_GW_AMORT_CF_BNK" hidden="1">"c534"</definedName>
    <definedName name="IQ_GW_AMORT_CF_BR" hidden="1">"c535"</definedName>
    <definedName name="IQ_GW_AMORT_CF_FIN" hidden="1">"c536"</definedName>
    <definedName name="IQ_GW_AMORT_CF_INS" hidden="1">"c537"</definedName>
    <definedName name="IQ_GW_AMORT_CF_REIT" hidden="1">"c538"</definedName>
    <definedName name="IQ_GW_AMORT_CF_UTI" hidden="1">"c539"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" hidden="1">"c19145"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CONFERENCE_SPACE" hidden="1">"c15971"</definedName>
    <definedName name="IQ_HG_EXP_CASINO" hidden="1">"c8733"</definedName>
    <definedName name="IQ_HG_EXP_DEVELOPMENT" hidden="1">"c8738"</definedName>
    <definedName name="IQ_HG_EXP_DIRECT_CASINO_GAMING" hidden="1">"c15994"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DIRECT_HOTEL_MOTEL" hidden="1">"c15995"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BEV_EXP_DIRECT_OPERATING_EXP" hidden="1">"c15980"</definedName>
    <definedName name="IQ_HG_FOOD_BEV_REV_TOTAL_REV" hidden="1">"c15983"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NUMBER_SUITES" hidden="1">"c15970"</definedName>
    <definedName name="IQ_HG_NUMBER_TABLES_AVG" hidden="1">"c15973"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PROMO_ALLOW_GROSS_OPERATING_REV" hidden="1">"c15979"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GROSS_OPERATING" hidden="1">"c15993"</definedName>
    <definedName name="IQ_HG_REV_INCENTIVE_MANAGEMENT_FEES" hidden="1">"c8727"</definedName>
    <definedName name="IQ_HG_REV_MANAGEMENT_FEES" hidden="1">"c8718"</definedName>
    <definedName name="IQ_HG_REV_OTHER_CASINO" hidden="1">"c15992"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SLOT_MACHINE" hidden="1">"c15990"</definedName>
    <definedName name="IQ_HG_REV_TABLE" hidden="1">"c15991"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PROM_COSTS" hidden="1">"c8745"</definedName>
    <definedName name="IQ_HG_ROOM_REV_TOTAL_REV" hidden="1">"c15984"</definedName>
    <definedName name="IQ_HG_ROOMS_BEG" hidden="1">"c8600"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CIQ" hidden="1">"c4659"</definedName>
    <definedName name="IQ_HIGH_TARGET_PRICE_REUT" hidden="1">"c5317"</definedName>
    <definedName name="IQ_HIGH_TARGET_PRICE_THOM" hidden="1">"c5096"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LDINGS_AFRICA_MIDEAST_PERCENT" hidden="1">"c19235"</definedName>
    <definedName name="IQ_HOLDINGS_AFRICA_MIDEAST_VALUE" hidden="1">"c19234"</definedName>
    <definedName name="IQ_HOLDINGS_ASIA_PERCENT" hidden="1">"c19233"</definedName>
    <definedName name="IQ_HOLDINGS_ASIA_VALUE" hidden="1">"c19232"</definedName>
    <definedName name="IQ_HOLDINGS_CONSUMER_DISCRETIONARY_PERCENT" hidden="1">"c19213"</definedName>
    <definedName name="IQ_HOLDINGS_CONSUMER_DISCRETIONARY_VALUE" hidden="1">"c19212"</definedName>
    <definedName name="IQ_HOLDINGS_CONSUMER_STAPLES_PERCENT" hidden="1">"c19219"</definedName>
    <definedName name="IQ_HOLDINGS_CONSUMER_STAPLES_VALUE" hidden="1">"c19218"</definedName>
    <definedName name="IQ_HOLDINGS_ENERGY_PERCENT" hidden="1">"c19215"</definedName>
    <definedName name="IQ_HOLDINGS_ENERGY_VALUE" hidden="1">"c19214"</definedName>
    <definedName name="IQ_HOLDINGS_EUROPE_PERCENT" hidden="1">"c19229"</definedName>
    <definedName name="IQ_HOLDINGS_EUROPE_VALUE" hidden="1">"c19228"</definedName>
    <definedName name="IQ_HOLDINGS_FINANCIALS_PERCENT" hidden="1">"c19209"</definedName>
    <definedName name="IQ_HOLDINGS_FINANCIALS_VALUE" hidden="1">"c19208"</definedName>
    <definedName name="IQ_HOLDINGS_HEALTHCARE_PERCENT" hidden="1">"c19211"</definedName>
    <definedName name="IQ_HOLDINGS_HEALTHCARE_VALUE" hidden="1">"c19210"</definedName>
    <definedName name="IQ_HOLDINGS_INDUSTRIALS_PERCENT" hidden="1">"c19217"</definedName>
    <definedName name="IQ_HOLDINGS_INDUSTRIALS_VALUE" hidden="1">"c19216"</definedName>
    <definedName name="IQ_HOLDINGS_IT_PERCENT" hidden="1">"c19207"</definedName>
    <definedName name="IQ_HOLDINGS_IT_VALUE" hidden="1">"c19206"</definedName>
    <definedName name="IQ_HOLDINGS_LATIN_CARIBBEAN_PERCENT" hidden="1">"c19231"</definedName>
    <definedName name="IQ_HOLDINGS_LATIN_CARIBBEAN_VALUE" hidden="1">"c19230"</definedName>
    <definedName name="IQ_HOLDINGS_MATERIALS_PERCENT" hidden="1">"c19223"</definedName>
    <definedName name="IQ_HOLDINGS_MATERIALS_VALUE" hidden="1">"c19222"</definedName>
    <definedName name="IQ_HOLDINGS_TELECOMM_PERCENT" hidden="1">"c19221"</definedName>
    <definedName name="IQ_HOLDINGS_TELECOMM_VALUE" hidden="1">"c19220"</definedName>
    <definedName name="IQ_HOLDINGS_US_CANADA_PERCENT" hidden="1">"c19227"</definedName>
    <definedName name="IQ_HOLDINGS_US_CANADA_VALUE" hidden="1">"c19226"</definedName>
    <definedName name="IQ_HOLDINGS_UTILITIES_PERCENT" hidden="1">"c19225"</definedName>
    <definedName name="IQ_HOLDINGS_UTILITIES_VALUE" hidden="1">"c19224"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FC_UNUSED_UNUSED_UNUSED" hidden="1">"c8422"</definedName>
    <definedName name="IQ_HOUSING_COMPLETIONS_SINGLE_FAM_APR_UNUSED" hidden="1">"c7542"</definedName>
    <definedName name="IQ_HOUSING_COMPLETIONS_SINGLE_FAM_APR_UNUSED_UNUSED_UNUSED" hidden="1">"c7542"</definedName>
    <definedName name="IQ_HOUSING_COMPLETIONS_SINGLE_FAM_FC_UNUSED" hidden="1">"c7762"</definedName>
    <definedName name="IQ_HOUSING_COMPLETIONS_SINGLE_FAM_FC_UNUSED_UNUSED_UNUSED" hidden="1">"c7762"</definedName>
    <definedName name="IQ_HOUSING_COMPLETIONS_SINGLE_FAM_POP_FC_UNUSED" hidden="1">"c7982"</definedName>
    <definedName name="IQ_HOUSING_COMPLETIONS_SINGLE_FAM_POP_FC_UNUSED_UNUSED_UNUSED" hidden="1">"c7982"</definedName>
    <definedName name="IQ_HOUSING_COMPLETIONS_SINGLE_FAM_POP_UNUSED" hidden="1">"c7102"</definedName>
    <definedName name="IQ_HOUSING_COMPLETIONS_SINGLE_FAM_POP_UNUSED_UNUSED_UNUSED" hidden="1">"c7102"</definedName>
    <definedName name="IQ_HOUSING_COMPLETIONS_SINGLE_FAM_UNUSED" hidden="1">"c6882"</definedName>
    <definedName name="IQ_HOUSING_COMPLETIONS_SINGLE_FAM_UNUSED_UNUSED_UNUSED" hidden="1">"c6882"</definedName>
    <definedName name="IQ_HOUSING_COMPLETIONS_SINGLE_FAM_YOY_FC_UNUSED" hidden="1">"c8202"</definedName>
    <definedName name="IQ_HOUSING_COMPLETIONS_SINGLE_FAM_YOY_FC_UNUSED_UNUSED_UNUSED" hidden="1">"c8202"</definedName>
    <definedName name="IQ_HOUSING_COMPLETIONS_SINGLE_FAM_YOY_UNUSED" hidden="1">"c7322"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HYBRID_CAPITAL" hidden="1">"c15245"</definedName>
    <definedName name="IQ_HYBRID_STRUCTURED_PRODUCTS_AFS_AMORT_COST_FFIEC" hidden="1">"c20502"</definedName>
    <definedName name="IQ_HYBRID_STRUCTURED_PRODUCTS_AFS_FAIR_VAL_FFIEC" hidden="1">"c20467"</definedName>
    <definedName name="IQ_HYBRID_STRUCTURED_PRODUCTS_AVAIL_SALE_FFIEC" hidden="1">"c15265"</definedName>
    <definedName name="IQ_HYBRID_STRUCTURED_PRODUCTS_FFIEC" hidden="1">"c15262"</definedName>
    <definedName name="IQ_HYBRID_STRUCTURED_PRODUCTS_HTM_AMORT_COST_FFIEC" hidden="1">"c20450"</definedName>
    <definedName name="IQ_HYBRID_STRUCTURED_PRODUCTS_HTM_FAIR_VAL_FFIEC" hidden="1">"c20485"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CT_UNRECOG_TAX_BENEFIT_EFFECTIVE_TAX" hidden="1">"c15748"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FC_UNUSED_UNUSED_UNUSED" hidden="1">"c8523"</definedName>
    <definedName name="IQ_IMPORTS_GOODS_REAL_SAAR_APR_UNUSED" hidden="1">"c7643"</definedName>
    <definedName name="IQ_IMPORTS_GOODS_REAL_SAAR_APR_UNUSED_UNUSED_UNUSED" hidden="1">"c7643"</definedName>
    <definedName name="IQ_IMPORTS_GOODS_REAL_SAAR_FC_UNUSED" hidden="1">"c7863"</definedName>
    <definedName name="IQ_IMPORTS_GOODS_REAL_SAAR_FC_UNUSED_UNUSED_UNUSED" hidden="1">"c7863"</definedName>
    <definedName name="IQ_IMPORTS_GOODS_REAL_SAAR_POP_FC_UNUSED" hidden="1">"c8083"</definedName>
    <definedName name="IQ_IMPORTS_GOODS_REAL_SAAR_POP_FC_UNUSED_UNUSED_UNUSED" hidden="1">"c8083"</definedName>
    <definedName name="IQ_IMPORTS_GOODS_REAL_SAAR_POP_UNUSED" hidden="1">"c7203"</definedName>
    <definedName name="IQ_IMPORTS_GOODS_REAL_SAAR_POP_UNUSED_UNUSED_UNUSED" hidden="1">"c7203"</definedName>
    <definedName name="IQ_IMPORTS_GOODS_REAL_SAAR_UNUSED" hidden="1">"c6983"</definedName>
    <definedName name="IQ_IMPORTS_GOODS_REAL_SAAR_UNUSED_UNUSED_UNUSED" hidden="1">"c6983"</definedName>
    <definedName name="IQ_IMPORTS_GOODS_REAL_SAAR_YOY_FC_UNUSED" hidden="1">"c8303"</definedName>
    <definedName name="IQ_IMPORTS_GOODS_REAL_SAAR_YOY_FC_UNUSED_UNUSED_UNUSED" hidden="1">"c8303"</definedName>
    <definedName name="IQ_IMPORTS_GOODS_REAL_SAAR_YOY_UNUSED" hidden="1">"c7423"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FC_UNUSED_UNUSED_UNUSED" hidden="1">"c8429"</definedName>
    <definedName name="IQ_IMPORTS_GOODS_SERVICES_APR_UNUSED" hidden="1">"c7549"</definedName>
    <definedName name="IQ_IMPORTS_GOODS_SERVICES_APR_UNUSED_UNUSED_UNUSED" hidden="1">"c7549"</definedName>
    <definedName name="IQ_IMPORTS_GOODS_SERVICES_FC_UNUSED" hidden="1">"c7769"</definedName>
    <definedName name="IQ_IMPORTS_GOODS_SERVICES_FC_UNUSED_UNUSED_UNUSED" hidden="1">"c7769"</definedName>
    <definedName name="IQ_IMPORTS_GOODS_SERVICES_POP_FC_UNUSED" hidden="1">"c7989"</definedName>
    <definedName name="IQ_IMPORTS_GOODS_SERVICES_POP_FC_UNUSED_UNUSED_UNUSED" hidden="1">"c7989"</definedName>
    <definedName name="IQ_IMPORTS_GOODS_SERVICES_POP_UNUSED" hidden="1">"c7109"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FC_UNUSED_UNUSED_UNUSED" hidden="1">"c8524"</definedName>
    <definedName name="IQ_IMPORTS_GOODS_SERVICES_REAL_SAAR_APR_UNUSED" hidden="1">"c7644"</definedName>
    <definedName name="IQ_IMPORTS_GOODS_SERVICES_REAL_SAAR_APR_UNUSED_UNUSED_UNUSED" hidden="1">"c7644"</definedName>
    <definedName name="IQ_IMPORTS_GOODS_SERVICES_REAL_SAAR_FC_UNUSED" hidden="1">"c7864"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FC_UNUSED_UNUSED_UNUSED" hidden="1">"c8084"</definedName>
    <definedName name="IQ_IMPORTS_GOODS_SERVICES_REAL_SAAR_POP_UNUSED" hidden="1">"c7204"</definedName>
    <definedName name="IQ_IMPORTS_GOODS_SERVICES_REAL_SAAR_POP_UNUSED_UNUSED_UNUSED" hidden="1">"c7204"</definedName>
    <definedName name="IQ_IMPORTS_GOODS_SERVICES_REAL_SAAR_UNUSED" hidden="1">"c6984"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FC_UNUSED_UNUSED_UNUSED" hidden="1">"c8304"</definedName>
    <definedName name="IQ_IMPORTS_GOODS_SERVICES_REAL_SAAR_YOY_UNUSED" hidden="1">"c7424"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FC_UNUSED_UNUSED_UNUSED" hidden="1">"c8209"</definedName>
    <definedName name="IQ_IMPORTS_GOODS_SERVICES_YOY_UNUSED" hidden="1">"c7329"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CHECKS_FFIEC" hidden="1">"c13040"</definedName>
    <definedName name="IQ_INCOME_EARNED_FDIC" hidden="1">"c6359"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_FOREIGN_FFIEC" hidden="1">"c15391"</definedName>
    <definedName name="IQ_INCOME_TAXES_FDIC" hidden="1">"c6582"</definedName>
    <definedName name="IQ_INCOME_TAXES_FFIEC" hidden="1">"c13030"</definedName>
    <definedName name="IQ_INCREASE_INT_INCOME_FFIEC" hidden="1">"c13063"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PROVIDED_DIVIDEND" hidden="1">"c19252"</definedName>
    <definedName name="IQ_INDEX_SHARES" hidden="1">"c19193"</definedName>
    <definedName name="IQ_INDEX_TYPE" hidden="1">"c15223"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_FAX" hidden="1">"c15189"</definedName>
    <definedName name="IQ_INDIVIDUAL_DIRECT_PHONE" hidden="1">"c15188"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DUCATION" hidden="1">"c15203"</definedName>
    <definedName name="IQ_INDIVIDUAL_EMAIL" hidden="1">"c15193"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LT_INCENTIVE" hidden="1">"c19039"</definedName>
    <definedName name="IQ_INDIVIDUAL_MAIN_FAX" hidden="1">"c15187"</definedName>
    <definedName name="IQ_INDIVIDUAL_MAIN_PHONE" hidden="1">"c15186"</definedName>
    <definedName name="IQ_INDIVIDUAL_MARKET_VALUE_SHARES_NOT_VESTED" hidden="1">"c19077"</definedName>
    <definedName name="IQ_INDIVIDUAL_MOBILE" hidden="1">"c15198"</definedName>
    <definedName name="IQ_INDIVIDUAL_NICKNAME" hidden="1">"c15192"</definedName>
    <definedName name="IQ_INDIVIDUAL_NON_EQUITY_INCENTIVE" hidden="1">"c19048"</definedName>
    <definedName name="IQ_INDIVIDUAL_NOTES" hidden="1">"c15204"</definedName>
    <definedName name="IQ_INDIVIDUAL_NUM_SHARED_NOT_VESTED" hidden="1">"c19076"</definedName>
    <definedName name="IQ_INDIVIDUAL_NUM_SHARES_ACQUIRED" hidden="1">"c19074"</definedName>
    <definedName name="IQ_INDIVIDUAL_OFFICE_ADDRESS" hidden="1">"c15185"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RESTRICTED_STOCK_COMP" hidden="1">"c19038"</definedName>
    <definedName name="IQ_INDIVIDUAL_SALARY" hidden="1">"c19035"</definedName>
    <definedName name="IQ_INDIVIDUAL_SPECIALTY" hidden="1">"c15190"</definedName>
    <definedName name="IQ_INDIVIDUAL_ST_COMP" hidden="1">"c19042"</definedName>
    <definedName name="IQ_INDIVIDUAL_TITLE" hidden="1">"c15183"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CHARGE_OFFS_FDIC" hidden="1">"c6599"</definedName>
    <definedName name="IQ_INDIVIDUALS_GROSS_LOANS_FFIEC" hidden="1">"c13411"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ITIAL_TRANSACTION" hidden="1">"c18885"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AMOUNT" hidden="1">"c238"</definedName>
    <definedName name="IQ_INSIDER_CIQID" hidden="1">"c19101"</definedName>
    <definedName name="IQ_INSIDER_DERIVATIVES" hidden="1">"c19102"</definedName>
    <definedName name="IQ_INSIDER_LOANS_FDIC" hidden="1">"c6365"</definedName>
    <definedName name="IQ_INSIDER_NAME" hidden="1">"c19100"</definedName>
    <definedName name="IQ_INSIDER_OVER_TOTAL" hidden="1">"c1581"</definedName>
    <definedName name="IQ_INSIDER_OWNER" hidden="1">"c577"</definedName>
    <definedName name="IQ_INSIDER_PERCENT" hidden="1">"c578"</definedName>
    <definedName name="IQ_INSIDER_POSITION_DATE" hidden="1">"c19104"</definedName>
    <definedName name="IQ_INSIDER_SHARES" hidden="1">"c579"</definedName>
    <definedName name="IQ_INSIDER_VALUE" hidden="1">"c19103"</definedName>
    <definedName name="IQ_INST_DEPOSITS" hidden="1">"c89"</definedName>
    <definedName name="IQ_INSTITUTIONAL_AMOUNT" hidden="1">"c236"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POSITION_DATE" hidden="1">"c19109"</definedName>
    <definedName name="IQ_INSTITUTIONAL_SHARES" hidden="1">"c582"</definedName>
    <definedName name="IQ_INSTITUTIONAL_VALUE" hidden="1">"c19108"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REINSURANCE_UNDERWRITING_INCOME_FFIEC" hidden="1">"c13008"</definedName>
    <definedName name="IQ_INSURANCE_REV_OPERATING_INC_FFIEC" hidden="1">"c13387"</definedName>
    <definedName name="IQ_INSURANCE_UNDERWRITING_INCOME_FDIC" hidden="1">"c6671"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MAND_NOTES_FDIC" hidden="1">"c6567"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DOMESTIC_DEPOSITS_FDIC" hidden="1">"c6564"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EXPENSE_AVG_ASSET" hidden="1">"c15705"</definedName>
    <definedName name="IQ_INT_FED_FUNDS_FDIC" hidden="1">"c6566"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FOREIGN_DEPOSITS_FDIC" hidden="1">"c6565"</definedName>
    <definedName name="IQ_INT_INC_AVG_ASSETS_FFIEC" hidden="1">"c13356"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DUE_DEPOSITORY_INSTITUTIONS_FFIEC" hidden="1">"c12981"</definedName>
    <definedName name="IQ_INT_INC_EARNING_ASSETS_FFIEC" hidden="1">"c13375"</definedName>
    <definedName name="IQ_INT_INC_FED_FUNDS_FDIC" hidden="1">"c6561"</definedName>
    <definedName name="IQ_INT_INC_FED_FUNDS_SOLD_FFIEC" hidden="1">"c12987"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TRADING_ASSETS_FFIEC" hidden="1">"c12986"</definedName>
    <definedName name="IQ_INT_INC_UTI" hidden="1">"c599"</definedName>
    <definedName name="IQ_INT_INCOME_AVG_ASSET" hidden="1">"c15704"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NOTES_FDIC" hidden="1">"c6568"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AN_AMORT" hidden="1">"c605"</definedName>
    <definedName name="IQ_INTAN_AMORT_BR" hidden="1">"c606"</definedName>
    <definedName name="IQ_INTAN_AMORT_CF" hidden="1">"c607"</definedName>
    <definedName name="IQ_INTAN_AMORT_CF_BNK" hidden="1">"c608"</definedName>
    <definedName name="IQ_INTAN_AMORT_CF_BR" hidden="1">"c609"</definedName>
    <definedName name="IQ_INTAN_AMORT_CF_FIN" hidden="1">"c610"</definedName>
    <definedName name="IQ_INTAN_AMORT_CF_INS" hidden="1">"c611"</definedName>
    <definedName name="IQ_INTAN_AMORT_CF_REIT" hidden="1">"c612"</definedName>
    <definedName name="IQ_INTAN_AMORT_CF_UTI" hidden="1">"c613"</definedName>
    <definedName name="IQ_INTAN_AMORT_FIN" hidden="1">"c614"</definedName>
    <definedName name="IQ_INTAN_AMORT_INS" hidden="1">"c615"</definedName>
    <definedName name="IQ_INTAN_AMORT_REIT" hidden="1">"c616"</definedName>
    <definedName name="IQ_INTAN_AMORT_UTI" hidden="1">"c617"</definedName>
    <definedName name="IQ_INTANGIBLES_NET" hidden="1">"c1407"</definedName>
    <definedName name="IQ_INTEL_EPS_EST" hidden="1">"c24729"</definedName>
    <definedName name="IQ_INTERBANK_RATIO" hidden="1">"c19134"</definedName>
    <definedName name="IQ_INTEREST_ACCRUED_ON_DEPOSITS_DOM_FFIEC" hidden="1">"c15277"</definedName>
    <definedName name="IQ_INTEREST_BEARING_BALANCES_FDIC" hidden="1">"c6371"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BEARING_TRANS_DOM_QUARTERLY_AVG_FFIEC" hidden="1">"c15484"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"INTEREST_INC_10K"</definedName>
    <definedName name="IQ_INTEREST_INC_10Q" hidden="1">"INTEREST_INC_10Q"</definedName>
    <definedName name="IQ_INTEREST_INC_10Q1" hidden="1">"INTEREST_INC_10Q1"</definedName>
    <definedName name="IQ_INTEREST_INC_NON" hidden="1">"c1384"</definedName>
    <definedName name="IQ_INTEREST_INVEST_INC" hidden="1">"c619"</definedName>
    <definedName name="IQ_INTEREST_LT_DEBT" hidden="1">"c2086"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EST_RATE_CONTRACTS_FDIC" hidden="1">"c6512"</definedName>
    <definedName name="IQ_INTEREST_RATE_EXPOSURES_FDIC" hidden="1">"c6662"</definedName>
    <definedName name="IQ_INTERNAL_ALLOCATIONS_INC_EXP_FOREIGN_FFIEC" hidden="1">"c15394"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_REL_ID" hidden="1">"c15220"</definedName>
    <definedName name="IQ_INV_REL_NAME" hidden="1">"c15219"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BREAKUP_ASSET_MBS" hidden="1">"c17796"</definedName>
    <definedName name="IQ_INVEST_BREAKUP_COMMON" hidden="1">"c17687"</definedName>
    <definedName name="IQ_INVEST_BREAKUP_CORP_DEBT" hidden="1">"c17684"</definedName>
    <definedName name="IQ_INVEST_BREAKUP_CORP_EQUITY" hidden="1">"c17689"</definedName>
    <definedName name="IQ_INVEST_BREAKUP_NON_US_GOVT" hidden="1">"c17794"</definedName>
    <definedName name="IQ_INVEST_BREAKUP_NOT_CLASSIFIED" hidden="1">"c17690"</definedName>
    <definedName name="IQ_INVEST_BREAKUP_OTHER_FIXED" hidden="1">"c17685"</definedName>
    <definedName name="IQ_INVEST_BREAKUP_PREFERRED" hidden="1">"c17688"</definedName>
    <definedName name="IQ_INVEST_BREAKUP_PUBLIC_UTIL_DEBT" hidden="1">"c17683"</definedName>
    <definedName name="IQ_INVEST_BREAKUP_STATE_MUNI" hidden="1">"c17795"</definedName>
    <definedName name="IQ_INVEST_BREAKUP_TOTAL_FIXED" hidden="1">"c17686"</definedName>
    <definedName name="IQ_INVEST_BREAKUP_TOTAL_INVEST" hidden="1">"c17691"</definedName>
    <definedName name="IQ_INVEST_BREAKUP_US_GOVT" hidden="1">"c17793"</definedName>
    <definedName name="IQ_INVEST_CREDIT_QUAL_AMORT_TYPE_1" hidden="1">"c17785"</definedName>
    <definedName name="IQ_INVEST_CREDIT_QUAL_AMORT_TYPE_1_PCT" hidden="1">"c17844"</definedName>
    <definedName name="IQ_INVEST_CREDIT_QUAL_AMORT_TYPE_2" hidden="1">"c17786"</definedName>
    <definedName name="IQ_INVEST_CREDIT_QUAL_AMORT_TYPE_2_PCT" hidden="1">"c17845"</definedName>
    <definedName name="IQ_INVEST_CREDIT_QUAL_AMORT_TYPE_3" hidden="1">"c17787"</definedName>
    <definedName name="IQ_INVEST_CREDIT_QUAL_AMORT_TYPE_3_PCT" hidden="1">"c17846"</definedName>
    <definedName name="IQ_INVEST_CREDIT_QUAL_AMORT_TYPE_4" hidden="1">"c17788"</definedName>
    <definedName name="IQ_INVEST_CREDIT_QUAL_AMORT_TYPE_4_PCT" hidden="1">"c17847"</definedName>
    <definedName name="IQ_INVEST_CREDIT_QUAL_AMORT_TYPE_5" hidden="1">"c17789"</definedName>
    <definedName name="IQ_INVEST_CREDIT_QUAL_AMORT_TYPE_5_PCT" hidden="1">"c17848"</definedName>
    <definedName name="IQ_INVEST_CREDIT_QUAL_AMORT_TYPE_6" hidden="1">"c17790"</definedName>
    <definedName name="IQ_INVEST_CREDIT_QUAL_AMORT_TYPE_6_PCT" hidden="1">"c17849"</definedName>
    <definedName name="IQ_INVEST_CREDIT_QUAL_AMORT_TYPE_OTHER" hidden="1">"c17791"</definedName>
    <definedName name="IQ_INVEST_CREDIT_QUAL_AMORT_TYPE_OTHER_PCT" hidden="1">"c17850"</definedName>
    <definedName name="IQ_INVEST_CREDIT_QUAL_AMORT_TYPE_TOTAL_FIXED" hidden="1">"c17792"</definedName>
    <definedName name="IQ_INVEST_CREDIT_QUAL_CV_TYPE_1" hidden="1">"c17769"</definedName>
    <definedName name="IQ_INVEST_CREDIT_QUAL_CV_TYPE_1_PCT" hidden="1">"c17830"</definedName>
    <definedName name="IQ_INVEST_CREDIT_QUAL_CV_TYPE_2" hidden="1">"c17770"</definedName>
    <definedName name="IQ_INVEST_CREDIT_QUAL_CV_TYPE_2_PCT" hidden="1">"c17831"</definedName>
    <definedName name="IQ_INVEST_CREDIT_QUAL_CV_TYPE_3" hidden="1">"c17771"</definedName>
    <definedName name="IQ_INVEST_CREDIT_QUAL_CV_TYPE_3_PCT" hidden="1">"c17832"</definedName>
    <definedName name="IQ_INVEST_CREDIT_QUAL_CV_TYPE_4" hidden="1">"c17772"</definedName>
    <definedName name="IQ_INVEST_CREDIT_QUAL_CV_TYPE_4_PCT" hidden="1">"c17833"</definedName>
    <definedName name="IQ_INVEST_CREDIT_QUAL_CV_TYPE_5" hidden="1">"c17773"</definedName>
    <definedName name="IQ_INVEST_CREDIT_QUAL_CV_TYPE_5_PCT" hidden="1">"c17834"</definedName>
    <definedName name="IQ_INVEST_CREDIT_QUAL_CV_TYPE_6" hidden="1">"c17774"</definedName>
    <definedName name="IQ_INVEST_CREDIT_QUAL_CV_TYPE_6_PCT" hidden="1">"c17835"</definedName>
    <definedName name="IQ_INVEST_CREDIT_QUAL_CV_TYPE_OTHER" hidden="1">"c17775"</definedName>
    <definedName name="IQ_INVEST_CREDIT_QUAL_CV_TYPE_OTHER_PCT" hidden="1">"c17836"</definedName>
    <definedName name="IQ_INVEST_CREDIT_QUAL_CV_TYPE_TOTAL_FIXED" hidden="1">"c17776"</definedName>
    <definedName name="IQ_INVEST_CREDIT_QUAL_FV_TYPE_1" hidden="1">"c17777"</definedName>
    <definedName name="IQ_INVEST_CREDIT_QUAL_FV_TYPE_1_PCT" hidden="1">"c17837"</definedName>
    <definedName name="IQ_INVEST_CREDIT_QUAL_FV_TYPE_2" hidden="1">"c17778"</definedName>
    <definedName name="IQ_INVEST_CREDIT_QUAL_FV_TYPE_2_PCT" hidden="1">"c17838"</definedName>
    <definedName name="IQ_INVEST_CREDIT_QUAL_FV_TYPE_3" hidden="1">"c17779"</definedName>
    <definedName name="IQ_INVEST_CREDIT_QUAL_FV_TYPE_3_PCT" hidden="1">"c17839"</definedName>
    <definedName name="IQ_INVEST_CREDIT_QUAL_FV_TYPE_4" hidden="1">"c17780"</definedName>
    <definedName name="IQ_INVEST_CREDIT_QUAL_FV_TYPE_4_PCT" hidden="1">"c17840"</definedName>
    <definedName name="IQ_INVEST_CREDIT_QUAL_FV_TYPE_5" hidden="1">"c17781"</definedName>
    <definedName name="IQ_INVEST_CREDIT_QUAL_FV_TYPE_5_PCT" hidden="1">"c17841"</definedName>
    <definedName name="IQ_INVEST_CREDIT_QUAL_FV_TYPE_6" hidden="1">"c17782"</definedName>
    <definedName name="IQ_INVEST_CREDIT_QUAL_FV_TYPE_6_PCT" hidden="1">"c17842"</definedName>
    <definedName name="IQ_INVEST_CREDIT_QUAL_FV_TYPE_OTHER" hidden="1">"c17783"</definedName>
    <definedName name="IQ_INVEST_CREDIT_QUAL_FV_TYPE_OTHER_PCT" hidden="1">"c17843"</definedName>
    <definedName name="IQ_INVEST_CREDIT_QUAL_FV_TYPE_TOTAL_FIXED" hidden="1">"c17784"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 hidden="1">"c625"</definedName>
    <definedName name="IQ_INVEST_DETAIL_AVAIL_SALE" hidden="1">"c17692"</definedName>
    <definedName name="IQ_INVEST_DETAIL_AVAIL_SALE_AMORT" hidden="1">"c17810"</definedName>
    <definedName name="IQ_INVEST_DETAIL_HELD_MATURITY" hidden="1">"c17807"</definedName>
    <definedName name="IQ_INVEST_DETAIL_OTHER" hidden="1">"c17809"</definedName>
    <definedName name="IQ_INVEST_DETAIL_TRADING" hidden="1">"c17808"</definedName>
    <definedName name="IQ_INVEST_DETAIL_TRADING_AMORT" hidden="1">"c17811"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AT_AMORT_1_5_YR" hidden="1">"c17764"</definedName>
    <definedName name="IQ_INVEST_MAT_AMORT_1_5_YR_PCT" hidden="1">"c17825"</definedName>
    <definedName name="IQ_INVEST_MAT_AMORT_1_YR" hidden="1">"c17763"</definedName>
    <definedName name="IQ_INVEST_MAT_AMORT_1_YR_PCT" hidden="1">"c17824"</definedName>
    <definedName name="IQ_INVEST_MAT_AMORT_5_10_YR" hidden="1">"c17765"</definedName>
    <definedName name="IQ_INVEST_MAT_AMORT_5_10_YR_PCT" hidden="1">"c17826"</definedName>
    <definedName name="IQ_INVEST_MAT_AMORT_AFTER_10_YR" hidden="1">"c17766"</definedName>
    <definedName name="IQ_INVEST_MAT_AMORT_AFTER_10_YR_PCT" hidden="1">"c17827"</definedName>
    <definedName name="IQ_INVEST_MAT_AMORT_ASSET_MBS" hidden="1">"c17767"</definedName>
    <definedName name="IQ_INVEST_MAT_AMORT_ASSET_MBS_PCT" hidden="1">"c17828"</definedName>
    <definedName name="IQ_INVEST_MAT_AMORT_OTHER_FIXED" hidden="1">"c17768"</definedName>
    <definedName name="IQ_INVEST_MAT_AMORT_OTHER_FIXED_PCT" hidden="1">"c17829"</definedName>
    <definedName name="IQ_INVEST_MAT_CV_1_5_YR" hidden="1">"c17752"</definedName>
    <definedName name="IQ_INVEST_MAT_CV_1_5_YR_PCT" hidden="1">"c17813"</definedName>
    <definedName name="IQ_INVEST_MAT_CV_1_YR" hidden="1">"c17751"</definedName>
    <definedName name="IQ_INVEST_MAT_CV_1_YR_PCT" hidden="1">"c17812"</definedName>
    <definedName name="IQ_INVEST_MAT_CV_5_10_YR" hidden="1">"c17753"</definedName>
    <definedName name="IQ_INVEST_MAT_CV_5_10_YR_PCT" hidden="1">"c17814"</definedName>
    <definedName name="IQ_INVEST_MAT_CV_AFTER_10_YR" hidden="1">"c17754"</definedName>
    <definedName name="IQ_INVEST_MAT_CV_AFTER_10_YR_PCT" hidden="1">"c17815"</definedName>
    <definedName name="IQ_INVEST_MAT_CV_ASSET_MBS" hidden="1">"c17755"</definedName>
    <definedName name="IQ_INVEST_MAT_CV_ASSET_MBS_PCT" hidden="1">"c17816"</definedName>
    <definedName name="IQ_INVEST_MAT_CV_OTHER_FIXED" hidden="1">"c17756"</definedName>
    <definedName name="IQ_INVEST_MAT_CV_OTHER_FIXED_PCT" hidden="1">"c17817"</definedName>
    <definedName name="IQ_INVEST_MAT_FV_1_5_YR" hidden="1">"c17758"</definedName>
    <definedName name="IQ_INVEST_MAT_FV_1_5_YR_PCT" hidden="1">"c17819"</definedName>
    <definedName name="IQ_INVEST_MAT_FV_1_YR" hidden="1">"c17757"</definedName>
    <definedName name="IQ_INVEST_MAT_FV_1_YR_PCT" hidden="1">"c17818"</definedName>
    <definedName name="IQ_INVEST_MAT_FV_5_10_YR" hidden="1">"c17759"</definedName>
    <definedName name="IQ_INVEST_MAT_FV_5_10_YR_PCT" hidden="1">"c17820"</definedName>
    <definedName name="IQ_INVEST_MAT_FV_AFTER_10_YR" hidden="1">"c17760"</definedName>
    <definedName name="IQ_INVEST_MAT_FV_AFTER_10_YR_PCT" hidden="1">"c17821"</definedName>
    <definedName name="IQ_INVEST_MAT_FV_ASSET_MBS" hidden="1">"c17761"</definedName>
    <definedName name="IQ_INVEST_MAT_FV_ASSET_MBS_PCT" hidden="1">"c17822"</definedName>
    <definedName name="IQ_INVEST_MAT_FV_OTHER_FIXED" hidden="1">"c17762"</definedName>
    <definedName name="IQ_INVEST_MAT_FV_OTHER_FIXED_PCT" hidden="1">"c17823"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ADVISOR" hidden="1">"c19236"</definedName>
    <definedName name="IQ_INVESTMENT_ADVISOR_ID" hidden="1">"c19237"</definedName>
    <definedName name="IQ_INVESTMENT_ADVISOR_PRIMARY" hidden="1">"c19239"</definedName>
    <definedName name="IQ_INVESTMENT_ADVISOR_PRIMARY_ID" hidden="1">"c19240"</definedName>
    <definedName name="IQ_INVESTMENT_ADVISOR_REL" hidden="1">"c19238"</definedName>
    <definedName name="IQ_INVESTMENT_BANKING_BROKERAGE_FEES_FFIEC" hidden="1">"c13627"</definedName>
    <definedName name="IQ_INVESTMENT_BANKING_FEES_COMMISSIONS_FFIEC" hidden="1">"c13006"</definedName>
    <definedName name="IQ_INVESTMENT_BANKING_OTHER_FEES_FDIC" hidden="1">"c6666"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NVESTORS_ALL" hidden="1">"c20509"</definedName>
    <definedName name="IQ_INVESTORS_ALL_COVER" hidden="1">"c20510"</definedName>
    <definedName name="IQ_INVESTORS_ALL_ID" hidden="1">"C20508"</definedName>
    <definedName name="IQ_INVESTORS_ALL_REL" hidden="1">"c20511"</definedName>
    <definedName name="IQ_INVESTORS_ALL_STAKE" hidden="1">"c20512"</definedName>
    <definedName name="IQ_INVESTORS_CURR" hidden="1">"c20514"</definedName>
    <definedName name="IQ_INVESTORS_CURR_COVER" hidden="1">"c20515"</definedName>
    <definedName name="IQ_INVESTORS_CURR_ID" hidden="1">"c20513"</definedName>
    <definedName name="IQ_INVESTORS_CURR_RECENT_AMOUNT" hidden="1">"c20516"</definedName>
    <definedName name="IQ_INVESTORS_CURR_REL" hidden="1">"c20517"</definedName>
    <definedName name="IQ_INVESTORS_CURR_STAKE" hidden="1">"c20518"</definedName>
    <definedName name="IQ_INVESTORS_CURR_TRANSACTION_DATE" hidden="1">"c20519"</definedName>
    <definedName name="IQ_INVESTORS_CURR_TRANSACTION_ID" hidden="1">"c20520"</definedName>
    <definedName name="IQ_INVESTORS_PENDING" hidden="1">"c20522"</definedName>
    <definedName name="IQ_INVESTORS_PENDING_COVER" hidden="1">"c20523"</definedName>
    <definedName name="IQ_INVESTORS_PENDING_ID" hidden="1">"c20521"</definedName>
    <definedName name="IQ_INVESTORS_PENDING_REL" hidden="1">"c20524"</definedName>
    <definedName name="IQ_INVESTORS_PENDING_STAKE" hidden="1">"c20525"</definedName>
    <definedName name="IQ_INVESTORS_PRIOR" hidden="1">"c20526"</definedName>
    <definedName name="IQ_INVESTORS_PRIOR_ID" hidden="1">"c20527"</definedName>
    <definedName name="IQ_IPRD" hidden="1">"c644"</definedName>
    <definedName name="IQ_IPRD_SUPPLE" hidden="1">"c13813"</definedName>
    <definedName name="IQ_IRA_KEOGH_ACCOUNTS_FDIC" hidden="1">"c6496"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FC_UNUSED_UNUSED_UNUSED" hidden="1">"c8443"</definedName>
    <definedName name="IQ_ISM_SERVICES_APR_UNUSED" hidden="1">"c7563"</definedName>
    <definedName name="IQ_ISM_SERVICES_APR_UNUSED_UNUSED_UNUSED" hidden="1">"c7563"</definedName>
    <definedName name="IQ_ISM_SERVICES_FC_UNUSED" hidden="1">"c7783"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FC_UNUSED_UNUSED_UNUSED" hidden="1">"c8003"</definedName>
    <definedName name="IQ_ISM_SERVICES_POP_UNUSED" hidden="1">"c7123"</definedName>
    <definedName name="IQ_ISM_SERVICES_POP_UNUSED_UNUSED_UNUSED" hidden="1">"c7123"</definedName>
    <definedName name="IQ_ISM_SERVICES_UNUSED" hidden="1">"c6903"</definedName>
    <definedName name="IQ_ISM_SERVICES_UNUSED_UNUSED_UNUSED" hidden="1">"c6903"</definedName>
    <definedName name="IQ_ISM_SERVICES_YOY_FC_UNUSED" hidden="1">"c8223"</definedName>
    <definedName name="IQ_ISM_SERVICES_YOY_FC_UNUSED_UNUSED_UNUSED" hidden="1">"c8223"</definedName>
    <definedName name="IQ_ISM_SERVICES_YOY_UNUSED" hidden="1">"c7343"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ND_MINERAL_RIGHTS_TO_PPE_GROSS_COAL" hidden="1">"c15949"</definedName>
    <definedName name="IQ_LAND_MINERAL_RIGHTS_TO_PPE_NET_COAL" hidden="1">"c15950"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_MONTHLY_FACTOR" hidden="1">"c8971"</definedName>
    <definedName name="IQ_LATEST_MONTHLY_FACTOR_DATE" hidden="1">"c8972"</definedName>
    <definedName name="IQ_LATEST_TRANSACTION" hidden="1">"c18886"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D_UNDERWRITER" hidden="1">"c8957"</definedName>
    <definedName name="IQ_LEASE_EXPENSE" hidden="1">"c16039"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CHARGE_OFFS_FDIC" hidden="1">"c6602"</definedName>
    <definedName name="IQ_LEASE_FINANCING_RECEIVABLES_DOM_FFIEC" hidden="1">"c12915"</definedName>
    <definedName name="IQ_LEASE_FINANCING_RECEIVABLES_FDIC" hidden="1">"c6433"</definedName>
    <definedName name="IQ_LEASE_FINANCING_RECEIVABLES_NET_CHARGE_OFFS_FDIC" hidden="1">"c6640"</definedName>
    <definedName name="IQ_LEASE_FINANCING_RECEIVABLES_QUARTERLY_AVG_FFIEC" hidden="1">"c15483"</definedName>
    <definedName name="IQ_LEASE_FINANCING_RECEIVABLES_RECOVERIES_FDIC" hidden="1">"c6621"</definedName>
    <definedName name="IQ_LEASE_FINANCING_RECEIVABLES_TOTAL_LOANS_FOREIGN_FDIC" hidden="1">"c6449"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CEIVABLES_FOREIGN_FFIEC" hidden="1">"c13483"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ASEHOLD_IMPROVEMENT" hidden="1">"c17549"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"c2123"</definedName>
    <definedName name="IQ_LICENSED_WIRELESS_POPS" hidden="1">"c2123"</definedName>
    <definedName name="IQ_LIFE_EARNED" hidden="1">"c2739"</definedName>
    <definedName name="IQ_LIFE_INSURANCE_ASSETS_FDIC" hidden="1">"c6372"</definedName>
    <definedName name="IQ_LIFE_INSURANCE_ASSETS_FFIEC" hidden="1">"c12847"</definedName>
    <definedName name="IQ_LIFOR" hidden="1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_PERF_ASSETS_FFIEC" hidden="1">"c13912"</definedName>
    <definedName name="IQ_LOAN_LOSS_ALLOWANCE_NONCURRENT_LOANS_FDIC" hidden="1">"c6740"</definedName>
    <definedName name="IQ_LOAN_LOSS_PROVISION_FOREIGN_FFIEC" hidden="1">"c15382"</definedName>
    <definedName name="IQ_LOAN_LOSSES_AVERAGE_LOANS_FFIEC" hidden="1">"c13350"</definedName>
    <definedName name="IQ_LOAN_LOSSES_FDIC" hidden="1">"c6580"</definedName>
    <definedName name="IQ_LOAN_SERVICE_REV" hidden="1">"c658"</definedName>
    <definedName name="IQ_LOANS_AGRICULTURAL_PROD_LL_REC_FFIEC" hidden="1">"c12886"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EPOSITORY_INSTITUTIONS_FDIC" hidden="1">"c6382"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HELD_FOREIGN_FDIC" hidden="1">"c6315"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FDIC" hidden="1">"c6327"</definedName>
    <definedName name="IQ_LOANS_LEASES_NET_UNEARNED_FDIC" hidden="1">"c6325"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NOT_SECURED_RE_FDIC" hidden="1">"c6381"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BY_RE_CHARGE_OFFS_FDIC" hidden="1">"c6588"</definedName>
    <definedName name="IQ_LOANS_SECURED_BY_RE_RECOVERIES_FDIC" hidden="1">"c6607"</definedName>
    <definedName name="IQ_LOANS_SECURED_CONSTRUCTION_TRADING_DOM_FFIEC" hidden="1">"c12925"</definedName>
    <definedName name="IQ_LOANS_SECURED_FARMLAND_TRADING_DOM_FFIEC" hidden="1">"c12926"</definedName>
    <definedName name="IQ_LOANS_SECURED_NON_US_FDIC" hidden="1">"c6380"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ANS_US_INST_CHARGE_OFFS_FFIEC" hidden="1">"c13175"</definedName>
    <definedName name="IQ_LOANS_US_INST_RECOV_FFIEC" hidden="1">"c13197"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CIQ" hidden="1">"c4660"</definedName>
    <definedName name="IQ_LOW_TARGET_PRICE_REUT" hidden="1">"c5318"</definedName>
    <definedName name="IQ_LOW_TARGET_PRICE_THOM" hidden="1">"c5097"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DERIVATIVES" hidden="1">"c17743"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GROWTH_DET_EST" hidden="1">"c12060"</definedName>
    <definedName name="IQ_LT_GROWTH_DET_EST_DATE" hidden="1">"c12213"</definedName>
    <definedName name="IQ_LT_GROWTH_DET_EST_DATE_THOM" hidden="1">"c12240"</definedName>
    <definedName name="IQ_LT_GROWTH_DET_EST_INCL" hidden="1">"c12350"</definedName>
    <definedName name="IQ_LT_GROWTH_DET_EST_INCL_THOM" hidden="1">"c12372"</definedName>
    <definedName name="IQ_LT_GROWTH_DET_EST_ORIGIN" hidden="1">"c12725"</definedName>
    <definedName name="IQ_LT_GROWTH_DET_EST_ORIGIN_THOM" hidden="1">"c12610"</definedName>
    <definedName name="IQ_LT_GROWTH_DET_EST_THOM" hidden="1">"c12090"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_SENIOR_DEBT" hidden="1">"c702"</definedName>
    <definedName name="IQ_LT_SUB_DEBT" hidden="1">"c703"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CRO_SURVEY_CONSUMER_SENTIMENT" hidden="1">"c20808"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ACT_OR_EST_CIQ_COL" hidden="1">"c11634"</definedName>
    <definedName name="IQ_MAINT_CAPEX_EST" hidden="1">"c4457"</definedName>
    <definedName name="IQ_MAINT_CAPEX_EST_CIQ" hidden="1">"c4986"</definedName>
    <definedName name="IQ_MAINT_CAPEX_GUIDANCE" hidden="1">"c4459"</definedName>
    <definedName name="IQ_MAINT_CAPEX_GUIDANCE_CIQ" hidden="1">"c4988"</definedName>
    <definedName name="IQ_MAINT_CAPEX_GUIDANCE_CIQ_COL" hidden="1">"c11635"</definedName>
    <definedName name="IQ_MAINT_CAPEX_HIGH_EST" hidden="1">"c4460"</definedName>
    <definedName name="IQ_MAINT_CAPEX_HIGH_EST_CIQ" hidden="1">"c4989"</definedName>
    <definedName name="IQ_MAINT_CAPEX_HIGH_GUIDANCE" hidden="1">"c4197"</definedName>
    <definedName name="IQ_MAINT_CAPEX_HIGH_GUIDANCE_CIQ" hidden="1">"c4609"</definedName>
    <definedName name="IQ_MAINT_CAPEX_HIGH_GUIDANCE_CIQ_COL" hidden="1">"c11258"</definedName>
    <definedName name="IQ_MAINT_CAPEX_LOW_EST" hidden="1">"c4461"</definedName>
    <definedName name="IQ_MAINT_CAPEX_LOW_EST_CIQ" hidden="1">"c4990"</definedName>
    <definedName name="IQ_MAINT_CAPEX_LOW_GUIDANCE" hidden="1">"c4237"</definedName>
    <definedName name="IQ_MAINT_CAPEX_LOW_GUIDANCE_CIQ" hidden="1">"c4649"</definedName>
    <definedName name="IQ_MAINT_CAPEX_LOW_GUIDANCE_CIQ_COL" hidden="1">"c11298"</definedName>
    <definedName name="IQ_MAINT_CAPEX_MEDIAN_EST" hidden="1">"c4462"</definedName>
    <definedName name="IQ_MAINT_CAPEX_MEDIAN_EST_CIQ" hidden="1">"c4991"</definedName>
    <definedName name="IQ_MAINT_CAPEX_NUM_EST" hidden="1">"c4463"</definedName>
    <definedName name="IQ_MAINT_CAPEX_NUM_EST_CIQ" hidden="1">"c5001"</definedName>
    <definedName name="IQ_MAINT_CAPEX_STDDEV_EST" hidden="1">"c4464"</definedName>
    <definedName name="IQ_MAINT_CAPEX_STDDEV_EST_CIQ" hidden="1">"c5002"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ETING_PROMOTION_EXPENSE" hidden="1">"c16035"</definedName>
    <definedName name="IQ_MARKTCAP" hidden="1">"c258"</definedName>
    <definedName name="IQ_MATERIALS_SUPPLES_INVENTORY_COAL" hidden="1">"c15942"</definedName>
    <definedName name="IQ_MATURITY_DATE" hidden="1">"c2146"</definedName>
    <definedName name="IQ_MATURITY_ONE_YEAR_LESS_FDIC" hidden="1">"c6425"</definedName>
    <definedName name="IQ_MBS_INVEST_SECURITIES_FFIEC" hidden="1">"c13460"</definedName>
    <definedName name="IQ_MBS_OTHER_ISSUED_FNMA_HTM_AMORT_COST_FFIEC" hidden="1">"c20444"</definedName>
    <definedName name="IQ_MBS_OTHER_ISSUED_FNMA_HTM_FAIR_VAL_FFIEC" hidden="1">"c20479"</definedName>
    <definedName name="IQ_MBS_OTHER_ISSUED_FNMA_OTHERS_AFS_AMORT_COST_FFIEC" hidden="1">"c20496"</definedName>
    <definedName name="IQ_MBS_OTHER_ISSUED_FNMA_OTHERS_AFS_FAIR_VAL_FFIEC" hidden="1">"c20461"</definedName>
    <definedName name="IQ_MBS_OTHER_ISSUED_FNMA_OTHERS_AVAIL_SALE_FFIEC" hidden="1">"c12799"</definedName>
    <definedName name="IQ_MBS_OTHER_ISSUED_FNMA_OTHERS_FFIEC" hidden="1">"c12785"</definedName>
    <definedName name="IQ_MBS_PASS_THROUGH_FNMA_AFS_AMORT_COST_FFIEC" hidden="1">"c20494"</definedName>
    <definedName name="IQ_MBS_PASS_THROUGH_FNMA_AFS_FAIR_VAL_FFIEC" hidden="1">"c20459"</definedName>
    <definedName name="IQ_MBS_PASS_THROUGH_FNMA_AVAIL_SALE_FFIEC" hidden="1">"c12797"</definedName>
    <definedName name="IQ_MBS_PASS_THROUGH_FNMA_FFIEC" hidden="1">"c12783"</definedName>
    <definedName name="IQ_MBS_PASS_THROUGH_FNMA_HTM_AMORT_COST_FFIEC" hidden="1">"c20442"</definedName>
    <definedName name="IQ_MBS_PASS_THROUGH_FNMA_HTM_FAIR_VAL_FFIEC" hidden="1">"c20477"</definedName>
    <definedName name="IQ_MBS_PASS_THROUGH_GNMA_AFS_AMORT_COST_FFIEC" hidden="1">"c20493"</definedName>
    <definedName name="IQ_MBS_PASS_THROUGH_GNMA_AFS_FAIR_VAL_FFIEC" hidden="1">"c20458"</definedName>
    <definedName name="IQ_MBS_PASS_THROUGH_GNMA_AVAIL_SALE_FFIEC" hidden="1">"c12796"</definedName>
    <definedName name="IQ_MBS_PASS_THROUGH_GNMA_FFIEC" hidden="1">"c12782"</definedName>
    <definedName name="IQ_MBS_PASS_THROUGH_GNMA_HTM_AMORT_COST_FFIEC" hidden="1">"c20441"</definedName>
    <definedName name="IQ_MBS_PASS_THROUGH_GNMA_HTM_FAIR_VAL_FFIEC" hidden="1">"c20476"</definedName>
    <definedName name="IQ_MBS_PASS_THROUGH_ISSUED_FNMA_GNMA_TRADING_DOM_FFIEC" hidden="1">"c12921"</definedName>
    <definedName name="IQ_MBS_PASS_THROUGH_OTHER_AFS_AMORT_COST_FFIEC" hidden="1">"c20495"</definedName>
    <definedName name="IQ_MBS_PASS_THROUGH_OTHER_AFS_FAIR_VAL_FFIEC" hidden="1">"c20460"</definedName>
    <definedName name="IQ_MBS_PASS_THROUGH_OTHER_AVAIL_SALE_FFIEC" hidden="1">"c12798"</definedName>
    <definedName name="IQ_MBS_PASS_THROUGH_OTHER_FFIEC" hidden="1">"c12784"</definedName>
    <definedName name="IQ_MBS_PASS_THROUGH_OTHER_HTM_AMORT_COST_FFIEC" hidden="1">"c20443"</definedName>
    <definedName name="IQ_MBS_PASS_THROUGH_OTHER_HTM_FAIR_VAL_FFIEC" hidden="1">"c20478"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AYS_CLAIMS_PAYABLE" hidden="1">"c9937"</definedName>
    <definedName name="IQ_MC_DAYS_CLAIMS_PAYABLE_EXCL_CAPITATION" hidden="1">"c9938"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L_COSTS_PMPM" hidden="1">"c9925"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ARENT_CASH" hidden="1">"c9942"</definedName>
    <definedName name="IQ_MC_PPO_POS_MEMBERS" hidden="1">"c15823"</definedName>
    <definedName name="IQ_MC_PPO_POS_PREMIUMS" hidden="1">"c15849"</definedName>
    <definedName name="IQ_MC_PREMIUMS" hidden="1">"c15861"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COVERED_LIVES" hidden="1">"c9919"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MEMBERSHIP" hidden="1">"c9922"</definedName>
    <definedName name="IQ_MC_TOTAL_MEMBERSHIP_CAPITATION" hidden="1">"c9923"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FC_UNUSED_UNUSED_UNUSED" hidden="1">"c8460"</definedName>
    <definedName name="IQ_MEDIAN_NEW_HOME_SALES_APR_UNUSED" hidden="1">"c7580"</definedName>
    <definedName name="IQ_MEDIAN_NEW_HOME_SALES_APR_UNUSED_UNUSED_UNUSED" hidden="1">"c7580"</definedName>
    <definedName name="IQ_MEDIAN_NEW_HOME_SALES_FC_UNUSED" hidden="1">"c7800"</definedName>
    <definedName name="IQ_MEDIAN_NEW_HOME_SALES_FC_UNUSED_UNUSED_UNUSED" hidden="1">"c7800"</definedName>
    <definedName name="IQ_MEDIAN_NEW_HOME_SALES_POP_FC_UNUSED" hidden="1">"c8020"</definedName>
    <definedName name="IQ_MEDIAN_NEW_HOME_SALES_POP_FC_UNUSED_UNUSED_UNUSED" hidden="1">"c8020"</definedName>
    <definedName name="IQ_MEDIAN_NEW_HOME_SALES_POP_UNUSED" hidden="1">"c7140"</definedName>
    <definedName name="IQ_MEDIAN_NEW_HOME_SALES_POP_UNUSED_UNUSED_UNUSED" hidden="1">"c7140"</definedName>
    <definedName name="IQ_MEDIAN_NEW_HOME_SALES_UNUSED" hidden="1">"c6920"</definedName>
    <definedName name="IQ_MEDIAN_NEW_HOME_SALES_UNUSED_UNUSED_UNUSED" hidden="1">"c6920"</definedName>
    <definedName name="IQ_MEDIAN_NEW_HOME_SALES_YOY_FC_UNUSED" hidden="1">"c8240"</definedName>
    <definedName name="IQ_MEDIAN_NEW_HOME_SALES_YOY_FC_UNUSED_UNUSED_UNUSED" hidden="1">"c8240"</definedName>
    <definedName name="IQ_MEDIAN_NEW_HOME_SALES_YOY_UNUSED" hidden="1">"c7360"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DIAN_TARGET_PRICE_REUT" hidden="1">"c5316"</definedName>
    <definedName name="IQ_MEDIAN_TARGET_PRICE_THOM" hidden="1">"c5095"</definedName>
    <definedName name="IQ_MEDIUM_SULFUR_CONTENT_RESERVES_COAL" hidden="1">"c15926"</definedName>
    <definedName name="IQ_MEDIUM_SULFURE_RESERVES_TO_TOTAL_RESERVES_COAL" hidden="1">"c15962"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REUT" hidden="1">"c4048"</definedName>
    <definedName name="IQ_MKTCAP_TOTAL_REV_FWD_THOM" hidden="1">"c4055"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ARKET_DEPOSIT_ACCOUNTS_FDIC" hidden="1">"c6553"</definedName>
    <definedName name="IQ_MONEY_MKT_DEPOSITS_TOTAL_DEPOSITS" hidden="1">"c15720"</definedName>
    <definedName name="IQ_MONEY_MKT_SAVINGS_ACCT_DEPOSITS_TOTAL_DEPOSITS" hidden="1">"c15722"</definedName>
    <definedName name="IQ_MONTH">15000</definedName>
    <definedName name="IQ_MOODYS_ACTION_LT" hidden="1">"c5660"</definedName>
    <definedName name="IQ_MOODYS_ACTION_ST" hidden="1">"c5663"</definedName>
    <definedName name="IQ_MOODYS_BANK_FIN_STRENGTH_ACTION_LT" hidden="1">"c5669"</definedName>
    <definedName name="IQ_MOODYS_BANK_FIN_STRENGTH_DATE_LT" hidden="1">"c5668"</definedName>
    <definedName name="IQ_MOODYS_BANK_FIN_STRENGTH_LT" hidden="1">"c5670"</definedName>
    <definedName name="IQ_MOODYS_CORP_FAMILY_ACTION_LT" hidden="1">"c5666"</definedName>
    <definedName name="IQ_MOODYS_CORP_FAMILY_DATE_LT" hidden="1">"c5665"</definedName>
    <definedName name="IQ_MOODYS_CORP_FAMILY_LT" hidden="1">"c5667"</definedName>
    <definedName name="IQ_MOODYS_DATE_LT" hidden="1">"c5659"</definedName>
    <definedName name="IQ_MOODYS_DATE_ST" hidden="1">"c5662"</definedName>
    <definedName name="IQ_MOODYS_INS_FIN_STRENGTH_ACTION_LT" hidden="1">"c5672"</definedName>
    <definedName name="IQ_MOODYS_INS_FIN_STRENGTH_ACTION_ST" hidden="1">"c5675"</definedName>
    <definedName name="IQ_MOODYS_INS_FIN_STRENGTH_DATE_LT" hidden="1">"c5671"</definedName>
    <definedName name="IQ_MOODYS_INS_FIN_STRENGTH_DATE_ST" hidden="1">"c5674"</definedName>
    <definedName name="IQ_MOODYS_INS_FIN_STRENGTH_LT" hidden="1">"c5673"</definedName>
    <definedName name="IQ_MOODYS_INS_FIN_STRENGTH_ST" hidden="1">"c5676"</definedName>
    <definedName name="IQ_MOODYS_ISSUE_ACTION_LT" hidden="1">"c5683"</definedName>
    <definedName name="IQ_MOODYS_ISSUE_ACTION_ST" hidden="1">"c6784"</definedName>
    <definedName name="IQ_MOODYS_ISSUE_DATE_LT" hidden="1">"c5682"</definedName>
    <definedName name="IQ_MOODYS_ISSUE_DATE_ST" hidden="1">"c6783"</definedName>
    <definedName name="IQ_MOODYS_ISSUE_LT" hidden="1">"c5684"</definedName>
    <definedName name="IQ_MOODYS_ISSUE_ST" hidden="1">"c6785"</definedName>
    <definedName name="IQ_MOODYS_ISSUE_WATCHLIST_DATE" hidden="1">"c5685"</definedName>
    <definedName name="IQ_MOODYS_ISSUE_WATCHLIST_INDICATOR" hidden="1">"c5687"</definedName>
    <definedName name="IQ_MOODYS_ISSUE_WATCHLIST_REASON" hidden="1">"c5686"</definedName>
    <definedName name="IQ_MOODYS_LATEST_DATE_LT" hidden="1">"c12711"</definedName>
    <definedName name="IQ_MOODYS_LATEST_DATE_ST" hidden="1">"c12715"</definedName>
    <definedName name="IQ_MOODYS_LATEST_LT" hidden="1">"c12710"</definedName>
    <definedName name="IQ_MOODYS_LATEST_ST" hidden="1">"c12714"</definedName>
    <definedName name="IQ_MOODYS_LATEST_TYPE_LT" hidden="1">"c12713"</definedName>
    <definedName name="IQ_MOODYS_LATEST_TYPE_ST" hidden="1">"c12717"</definedName>
    <definedName name="IQ_MOODYS_LT" hidden="1">"c5661"</definedName>
    <definedName name="IQ_MOODYS_OUTLOOK" hidden="1">"c5678"</definedName>
    <definedName name="IQ_MOODYS_OUTLOOK_DATE" hidden="1">"c5677"</definedName>
    <definedName name="IQ_MOODYS_ST" hidden="1">"c5664"</definedName>
    <definedName name="IQ_MOODYS_WATCHLIST_DATE" hidden="1">"c5679"</definedName>
    <definedName name="IQ_MOODYS_WATCHLIST_INDICATOR" hidden="1">"c5681"</definedName>
    <definedName name="IQ_MOODYS_WATCHLIST_REASON" hidden="1">"c5680"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DEBT_UNDER_CAPITAL_LEASES_FFIEC" hidden="1">"c15276"</definedName>
    <definedName name="IQ_MORTGAGE_SERV_RIGHTS" hidden="1">"c2242"</definedName>
    <definedName name="IQ_MORTGAGE_SERVICING_ASSETS_FFIEC" hidden="1">"c12838"</definedName>
    <definedName name="IQ_MORTGAGE_SERVICING_FDIC" hidden="1">"c6335"</definedName>
    <definedName name="IQ_MTD" hidden="1">800000</definedName>
    <definedName name="IQ_MTM_ADJ" hidden="1">"c16000"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_DOM_FFIEC" hidden="1">"c15270"</definedName>
    <definedName name="IQ_MULTIFAMILY_RESIDENTIAL_LOANS_FDIC" hidden="1">"c6311"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MUNICIPAL_INVEST_SECURITIES_FFIEC" hidden="1">"c13459"</definedName>
    <definedName name="IQ_MUTUAL_FUND_ACQUISITIONS_OTHER" hidden="1">"c20425"</definedName>
    <definedName name="IQ_MUTUAL_FUND_APPRECIATION_DEPRECIATION" hidden="1">"c20424"</definedName>
    <definedName name="IQ_MUTUAL_FUND_BOP" hidden="1">"c20420"</definedName>
    <definedName name="IQ_MUTUAL_FUND_EOP" hidden="1">"c20426"</definedName>
    <definedName name="IQ_MUTUAL_FUND_LIST" hidden="1">"c19092"</definedName>
    <definedName name="IQ_MUTUAL_FUND_NET_SALES" hidden="1">"c20423"</definedName>
    <definedName name="IQ_MUTUAL_FUND_REDEMPTIONS" hidden="1">"c20422"</definedName>
    <definedName name="IQ_MUTUAL_FUND_SALES" hidden="1">"c20421"</definedName>
    <definedName name="IQ_NAMES_REVISION_DATE_" hidden="1">41596.6782291667</definedName>
    <definedName name="IQ_NAMES_REVISION_DATE__1" hidden="1">43041.5995949074</definedName>
    <definedName name="IQ_NAMES_REVISION_DATE__1_1" hidden="1">43392.7615740741</definedName>
    <definedName name="IQ_NAMES_REVISION_DATE__1_1_1" hidden="1">43041.5995949074</definedName>
    <definedName name="IQ_NAMES_REVISION_DATE__1_1_1_1" hidden="1">43392.7615740741</definedName>
    <definedName name="IQ_NAMES_REVISION_DATE__1_1_1_1_1" hidden="1">43041.5995949074</definedName>
    <definedName name="IQ_NAMES_REVISION_DATE__2" hidden="1">40463.6800694444</definedName>
    <definedName name="IQ_NAMES_REVISION_DATE_2" hidden="1">41553.7834722222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TURAL_RESOURCES_COST" hidden="1">"c17550"</definedName>
    <definedName name="IQ_NAV_ACT_OR_EST" hidden="1">"c2225"</definedName>
    <definedName name="IQ_NAV_ACT_OR_EST_THOM" hidden="1">"c5607"</definedName>
    <definedName name="IQ_NAV_DET_EST_CURRENCY_THOM" hidden="1">"c12490"</definedName>
    <definedName name="IQ_NAV_DET_EST_DATE_THOM" hidden="1">"c12241"</definedName>
    <definedName name="IQ_NAV_DET_EST_INCL_THOM" hidden="1">"c12373"</definedName>
    <definedName name="IQ_NAV_DET_EST_NOTE_THOM" hidden="1">"c17597"</definedName>
    <definedName name="IQ_NAV_DET_EST_ORIGIN_THOM" hidden="1">"c12707"</definedName>
    <definedName name="IQ_NAV_DET_EST_THOM" hidden="1">"c12091"</definedName>
    <definedName name="IQ_NAV_EST" hidden="1">"c1751"</definedName>
    <definedName name="IQ_NAV_EST_DOWN_2MONTH" hidden="1">"c16501"</definedName>
    <definedName name="IQ_NAV_EST_DOWN_2MONTH_THOM" hidden="1">"c17329"</definedName>
    <definedName name="IQ_NAV_EST_DOWN_3MONTH" hidden="1">"c16505"</definedName>
    <definedName name="IQ_NAV_EST_DOWN_3MONTH_THOM" hidden="1">"c17333"</definedName>
    <definedName name="IQ_NAV_EST_DOWN_MONTH" hidden="1">"c16497"</definedName>
    <definedName name="IQ_NAV_EST_DOWN_MONTH_THOM" hidden="1">"c17325"</definedName>
    <definedName name="IQ_NAV_EST_NUM_ANALYSTS_2MONTH" hidden="1">"c16499"</definedName>
    <definedName name="IQ_NAV_EST_NUM_ANALYSTS_2MONTH_THOM" hidden="1">"c17327"</definedName>
    <definedName name="IQ_NAV_EST_NUM_ANALYSTS_3MONTH" hidden="1">"c16503"</definedName>
    <definedName name="IQ_NAV_EST_NUM_ANALYSTS_3MONTH_THOM" hidden="1">"c17331"</definedName>
    <definedName name="IQ_NAV_EST_NUM_ANALYSTS_MONTH" hidden="1">"c16495"</definedName>
    <definedName name="IQ_NAV_EST_NUM_ANALYSTS_MONTH_THOM" hidden="1">"c17323"</definedName>
    <definedName name="IQ_NAV_EST_THOM" hidden="1">"c5601"</definedName>
    <definedName name="IQ_NAV_EST_TOTAL_REVISED_2MONTH" hidden="1">"c16502"</definedName>
    <definedName name="IQ_NAV_EST_TOTAL_REVISED_2MONTH_THOM" hidden="1">"c17330"</definedName>
    <definedName name="IQ_NAV_EST_TOTAL_REVISED_3MONTH" hidden="1">"c16506"</definedName>
    <definedName name="IQ_NAV_EST_TOTAL_REVISED_3MONTH_THOM" hidden="1">"c17334"</definedName>
    <definedName name="IQ_NAV_EST_TOTAL_REVISED_MONTH" hidden="1">"c16498"</definedName>
    <definedName name="IQ_NAV_EST_TOTAL_REVISED_MONTH_THOM" hidden="1">"c17326"</definedName>
    <definedName name="IQ_NAV_EST_UP_2MONTH" hidden="1">"c16500"</definedName>
    <definedName name="IQ_NAV_EST_UP_2MONTH_THOM" hidden="1">"c17328"</definedName>
    <definedName name="IQ_NAV_EST_UP_3MONTH" hidden="1">"c16504"</definedName>
    <definedName name="IQ_NAV_EST_UP_3MONTH_THOM" hidden="1">"c17332"</definedName>
    <definedName name="IQ_NAV_EST_UP_MONTH" hidden="1">"c16496"</definedName>
    <definedName name="IQ_NAV_EST_UP_MONTH_THOM" hidden="1">"c17324"</definedName>
    <definedName name="IQ_NAV_HIGH_EST" hidden="1">"c1753"</definedName>
    <definedName name="IQ_NAV_HIGH_EST_THOM" hidden="1">"c5604"</definedName>
    <definedName name="IQ_NAV_LOW_EST" hidden="1">"c1754"</definedName>
    <definedName name="IQ_NAV_LOW_EST_THOM" hidden="1">"c5605"</definedName>
    <definedName name="IQ_NAV_MEDIAN_EST" hidden="1">"c1752"</definedName>
    <definedName name="IQ_NAV_MEDIAN_EST_THOM" hidden="1">"c5602"</definedName>
    <definedName name="IQ_NAV_NUM_EST" hidden="1">"c1755"</definedName>
    <definedName name="IQ_NAV_NUM_EST_THOM" hidden="1">"c5606"</definedName>
    <definedName name="IQ_NAV_RE" hidden="1">"c15996"</definedName>
    <definedName name="IQ_NAV_SHARE_ACT_OR_EST" hidden="1">"c5615"</definedName>
    <definedName name="IQ_NAV_SHARE_ACT_OR_EST_CIQ" hidden="1">"c12038"</definedName>
    <definedName name="IQ_NAV_SHARE_ACT_OR_EST_REUT" hidden="1">"c5623"</definedName>
    <definedName name="IQ_NAV_SHARE_DET_EST_NOTE" hidden="1">"c17540"</definedName>
    <definedName name="IQ_NAV_SHARE_DET_EST_ORIGIN" hidden="1">"c12585"</definedName>
    <definedName name="IQ_NAV_SHARE_DET_EST_ORIGIN_THOM" hidden="1">"c12611"</definedName>
    <definedName name="IQ_NAV_SHARE_EST" hidden="1">"c5609"</definedName>
    <definedName name="IQ_NAV_SHARE_EST_CIQ" hidden="1">"c12032"</definedName>
    <definedName name="IQ_NAV_SHARE_EST_DOWN_2MONTH" hidden="1">"c16561"</definedName>
    <definedName name="IQ_NAV_SHARE_EST_DOWN_3MONTH" hidden="1">"c16565"</definedName>
    <definedName name="IQ_NAV_SHARE_EST_DOWN_MONTH" hidden="1">"c16557"</definedName>
    <definedName name="IQ_NAV_SHARE_EST_NOTE" hidden="1">"c17522"</definedName>
    <definedName name="IQ_NAV_SHARE_EST_NOTE_CIQ" hidden="1">"c17475"</definedName>
    <definedName name="IQ_NAV_SHARE_EST_NUM_ANALYSTS_2MONTH" hidden="1">"c16559"</definedName>
    <definedName name="IQ_NAV_SHARE_EST_NUM_ANALYSTS_3MONTH" hidden="1">"c16563"</definedName>
    <definedName name="IQ_NAV_SHARE_EST_NUM_ANALYSTS_MONTH" hidden="1">"c16555"</definedName>
    <definedName name="IQ_NAV_SHARE_EST_REUT" hidden="1">"c5617"</definedName>
    <definedName name="IQ_NAV_SHARE_EST_TOTAL_REVISED_2MONTH" hidden="1">"c16562"</definedName>
    <definedName name="IQ_NAV_SHARE_EST_TOTAL_REVISED_3MONTH" hidden="1">"c16566"</definedName>
    <definedName name="IQ_NAV_SHARE_EST_TOTAL_REVISED_MONTH" hidden="1">"c16558"</definedName>
    <definedName name="IQ_NAV_SHARE_EST_UP_2MONTH" hidden="1">"c16560"</definedName>
    <definedName name="IQ_NAV_SHARE_EST_UP_3MONTH" hidden="1">"c16564"</definedName>
    <definedName name="IQ_NAV_SHARE_EST_UP_MONTH" hidden="1">"c16556"</definedName>
    <definedName name="IQ_NAV_SHARE_HIGH_EST" hidden="1">"c5612"</definedName>
    <definedName name="IQ_NAV_SHARE_HIGH_EST_CIQ" hidden="1">"c12035"</definedName>
    <definedName name="IQ_NAV_SHARE_HIGH_EST_REUT" hidden="1">"c5620"</definedName>
    <definedName name="IQ_NAV_SHARE_LOW_EST" hidden="1">"c5613"</definedName>
    <definedName name="IQ_NAV_SHARE_LOW_EST_CIQ" hidden="1">"c12036"</definedName>
    <definedName name="IQ_NAV_SHARE_LOW_EST_REUT" hidden="1">"c5621"</definedName>
    <definedName name="IQ_NAV_SHARE_MEDIAN_EST" hidden="1">"c5610"</definedName>
    <definedName name="IQ_NAV_SHARE_MEDIAN_EST_CIQ" hidden="1">"c12033"</definedName>
    <definedName name="IQ_NAV_SHARE_MEDIAN_EST_REUT" hidden="1">"c5618"</definedName>
    <definedName name="IQ_NAV_SHARE_NUM_EST" hidden="1">"c5614"</definedName>
    <definedName name="IQ_NAV_SHARE_NUM_EST_CIQ" hidden="1">"c12037"</definedName>
    <definedName name="IQ_NAV_SHARE_NUM_EST_REUT" hidden="1">"c5622"</definedName>
    <definedName name="IQ_NAV_SHARE_RE" hidden="1">"c16011"</definedName>
    <definedName name="IQ_NAV_SHARE_STDDEV_EST" hidden="1">"c5611"</definedName>
    <definedName name="IQ_NAV_SHARE_STDDEV_EST_CIQ" hidden="1">"c12034"</definedName>
    <definedName name="IQ_NAV_SHARE_STDDEV_EST_REUT" hidden="1">"c5619"</definedName>
    <definedName name="IQ_NAV_STDDEV_EST" hidden="1">"c1756"</definedName>
    <definedName name="IQ_NAV_STDDEV_EST_THOM" hidden="1">"c5603"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CIQ" hidden="1">"c5070"</definedName>
    <definedName name="IQ_NET_DEBT_ACT_OR_EST_CIQ_COL" hidden="1">"c11717"</definedName>
    <definedName name="IQ_NET_DEBT_ACT_OR_EST_REUT" hidden="1">"c5473"</definedName>
    <definedName name="IQ_NET_DEBT_ACT_OR_EST_THOM" hidden="1">"c5309"</definedName>
    <definedName name="IQ_NET_DEBT_DET_EST" hidden="1">"c12061"</definedName>
    <definedName name="IQ_NET_DEBT_DET_EST_CURRENCY" hidden="1">"c12468"</definedName>
    <definedName name="IQ_NET_DEBT_DET_EST_CURRENCY_THOM" hidden="1">"c12491"</definedName>
    <definedName name="IQ_NET_DEBT_DET_EST_DATE" hidden="1">"c12214"</definedName>
    <definedName name="IQ_NET_DEBT_DET_EST_DATE_THOM" hidden="1">"c12242"</definedName>
    <definedName name="IQ_NET_DEBT_DET_EST_INCL" hidden="1">"c12351"</definedName>
    <definedName name="IQ_NET_DEBT_DET_EST_INCL_THOM" hidden="1">"c12374"</definedName>
    <definedName name="IQ_NET_DEBT_DET_EST_NOTE" hidden="1">"c17541"</definedName>
    <definedName name="IQ_NET_DEBT_DET_EST_NOTE_THOM" hidden="1">"c17589"</definedName>
    <definedName name="IQ_NET_DEBT_DET_EST_ORIGIN" hidden="1">"c12586"</definedName>
    <definedName name="IQ_NET_DEBT_DET_EST_ORIGIN_THOM" hidden="1">"c12612"</definedName>
    <definedName name="IQ_NET_DEBT_DET_EST_THOM" hidden="1">"c12092"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CIQ" hidden="1">"c3814"</definedName>
    <definedName name="IQ_NET_DEBT_EST_DOWN_2MONTH" hidden="1">"c16513"</definedName>
    <definedName name="IQ_NET_DEBT_EST_DOWN_2MONTH_THOM" hidden="1">"c17341"</definedName>
    <definedName name="IQ_NET_DEBT_EST_DOWN_3MONTH" hidden="1">"c16517"</definedName>
    <definedName name="IQ_NET_DEBT_EST_DOWN_3MONTH_THOM" hidden="1">"c17345"</definedName>
    <definedName name="IQ_NET_DEBT_EST_DOWN_MONTH" hidden="1">"c16509"</definedName>
    <definedName name="IQ_NET_DEBT_EST_DOWN_MONTH_THOM" hidden="1">"c17337"</definedName>
    <definedName name="IQ_NET_DEBT_EST_NUM_ANALYSTS_2MONTH" hidden="1">"c16511"</definedName>
    <definedName name="IQ_NET_DEBT_EST_NUM_ANALYSTS_2MONTH_THOM" hidden="1">"c17339"</definedName>
    <definedName name="IQ_NET_DEBT_EST_NUM_ANALYSTS_3MONTH" hidden="1">"c16515"</definedName>
    <definedName name="IQ_NET_DEBT_EST_NUM_ANALYSTS_3MONTH_THOM" hidden="1">"c17343"</definedName>
    <definedName name="IQ_NET_DEBT_EST_NUM_ANALYSTS_MONTH" hidden="1">"c16507"</definedName>
    <definedName name="IQ_NET_DEBT_EST_NUM_ANALYSTS_MONTH_THOM" hidden="1">"c17335"</definedName>
    <definedName name="IQ_NET_DEBT_EST_REUT" hidden="1">"c3976"</definedName>
    <definedName name="IQ_NET_DEBT_EST_THOM" hidden="1">"c4027"</definedName>
    <definedName name="IQ_NET_DEBT_EST_TOTAL_REVISED_2MONTH" hidden="1">"c16514"</definedName>
    <definedName name="IQ_NET_DEBT_EST_TOTAL_REVISED_2MONTH_THOM" hidden="1">"c17342"</definedName>
    <definedName name="IQ_NET_DEBT_EST_TOTAL_REVISED_3MONTH" hidden="1">"c16518"</definedName>
    <definedName name="IQ_NET_DEBT_EST_TOTAL_REVISED_3MONTH_THOM" hidden="1">"c17346"</definedName>
    <definedName name="IQ_NET_DEBT_EST_TOTAL_REVISED_MONTH" hidden="1">"c16510"</definedName>
    <definedName name="IQ_NET_DEBT_EST_TOTAL_REVISED_MONTH_THOM" hidden="1">"c17338"</definedName>
    <definedName name="IQ_NET_DEBT_EST_UP_2MONTH" hidden="1">"c16512"</definedName>
    <definedName name="IQ_NET_DEBT_EST_UP_2MONTH_THOM" hidden="1">"c17340"</definedName>
    <definedName name="IQ_NET_DEBT_EST_UP_3MONTH" hidden="1">"c16516"</definedName>
    <definedName name="IQ_NET_DEBT_EST_UP_3MONTH_THOM" hidden="1">"c17344"</definedName>
    <definedName name="IQ_NET_DEBT_EST_UP_MONTH" hidden="1">"c16508"</definedName>
    <definedName name="IQ_NET_DEBT_EST_UP_MONTH_THOM" hidden="1">"c17336"</definedName>
    <definedName name="IQ_NET_DEBT_GUIDANCE" hidden="1">"c4467"</definedName>
    <definedName name="IQ_NET_DEBT_GUIDANCE_CIQ" hidden="1">"c5005"</definedName>
    <definedName name="IQ_NET_DEBT_GUIDANCE_CIQ_COL" hidden="1">"c11652"</definedName>
    <definedName name="IQ_NET_DEBT_HIGH_EST" hidden="1">"c3518"</definedName>
    <definedName name="IQ_NET_DEBT_HIGH_EST_CIQ" hidden="1">"c3816"</definedName>
    <definedName name="IQ_NET_DEBT_HIGH_EST_REUT" hidden="1">"c3978"</definedName>
    <definedName name="IQ_NET_DEBT_HIGH_EST_THOM" hidden="1">"c4029"</definedName>
    <definedName name="IQ_NET_DEBT_HIGH_GUIDANCE" hidden="1">"c4181"</definedName>
    <definedName name="IQ_NET_DEBT_HIGH_GUIDANCE_CIQ" hidden="1">"c4593"</definedName>
    <definedName name="IQ_NET_DEBT_HIGH_GUIDANCE_CIQ_COL" hidden="1">"c11242"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CIQ" hidden="1">"c3817"</definedName>
    <definedName name="IQ_NET_DEBT_LOW_EST_REUT" hidden="1">"c3979"</definedName>
    <definedName name="IQ_NET_DEBT_LOW_EST_THOM" hidden="1">"c4030"</definedName>
    <definedName name="IQ_NET_DEBT_LOW_GUIDANCE" hidden="1">"c4221"</definedName>
    <definedName name="IQ_NET_DEBT_LOW_GUIDANCE_CIQ" hidden="1">"c4633"</definedName>
    <definedName name="IQ_NET_DEBT_LOW_GUIDANCE_CIQ_COL" hidden="1">"c11282"</definedName>
    <definedName name="IQ_NET_DEBT_MEDIAN_EST" hidden="1">"c3520"</definedName>
    <definedName name="IQ_NET_DEBT_MEDIAN_EST_CIQ" hidden="1">"c3815"</definedName>
    <definedName name="IQ_NET_DEBT_MEDIAN_EST_REUT" hidden="1">"c3977"</definedName>
    <definedName name="IQ_NET_DEBT_MEDIAN_EST_THOM" hidden="1">"c4028"</definedName>
    <definedName name="IQ_NET_DEBT_NUM_EST" hidden="1">"c3515"</definedName>
    <definedName name="IQ_NET_DEBT_NUM_EST_CIQ" hidden="1">"c3818"</definedName>
    <definedName name="IQ_NET_DEBT_NUM_EST_REUT" hidden="1">"c3980"</definedName>
    <definedName name="IQ_NET_DEBT_NUM_EST_THOM" hidden="1">"c4031"</definedName>
    <definedName name="IQ_NET_DEBT_STDDEV_EST" hidden="1">"c3516"</definedName>
    <definedName name="IQ_NET_DEBT_STDDEV_EST_CIQ" hidden="1">"c3819"</definedName>
    <definedName name="IQ_NET_DEBT_STDDEV_EST_REUT" hidden="1">"c3981"</definedName>
    <definedName name="IQ_NET_DEBT_STDDEV_EST_THOM" hidden="1">"c4032"</definedName>
    <definedName name="IQ_NET_EARNED" hidden="1">"c2734"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PREMISES_FIXED_ASSETS_EXP_FFIEC" hidden="1">"c15372"</definedName>
    <definedName name="IQ_NET_GAIN_SALE_PREMISES_FIXED_ASSETS_INC_FFIEC" hidden="1">"c15369"</definedName>
    <definedName name="IQ_NET_INC" hidden="1">"c1394"</definedName>
    <definedName name="IQ_NET_INC_10K" hidden="1">"NET_INC_10K"</definedName>
    <definedName name="IQ_NET_INC_10Q" hidden="1">"NET_INC_10Q"</definedName>
    <definedName name="IQ_NET_INC_10Q1" hidden="1">"NET_INC_10Q1"</definedName>
    <definedName name="IQ_NET_INC_BEFORE" hidden="1">"c1368"</definedName>
    <definedName name="IQ_NET_INC_CF" hidden="1">"c1397"</definedName>
    <definedName name="IQ_NET_INC_GROWTH_1" hidden="1">"IQ_NET_INC_GROWTH_1"</definedName>
    <definedName name="IQ_NET_INC_GROWTH_2" hidden="1">"IQ_NET_INC_GROWTH_2"</definedName>
    <definedName name="IQ_NET_INC_MARGIN" hidden="1">"c1398"</definedName>
    <definedName name="IQ_NET_INCOME_FDIC" hidden="1">"c6587"</definedName>
    <definedName name="IQ_NET_INCOME_HOMEBUILDING_SALES" hidden="1">"c15818"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VG_ASSET" hidden="1">"c15706"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LOSSES" hidden="1">"c15873"</definedName>
    <definedName name="IQ_NET_NEW_CLIENT_ASSETS" hidden="1">"c20430"</definedName>
    <definedName name="IQ_NET_NONINTEREST_INC_EXP_INTERNATIONAL_OPS_FFIEC" hidden="1">"c15387"</definedName>
    <definedName name="IQ_NET_OPERATING_INCOME_ASSETS_FDIC" hidden="1">"c6729"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RENTAL_EXP_FN" hidden="1">"c780"</definedName>
    <definedName name="IQ_NET_SECURITIZATION_INC_FOREIGN_FFIEC" hidden="1">"c15379"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DIV_AMOUNT" hidden="1">"c17414"</definedName>
    <definedName name="IQ_NEXT_DIV_PAYMENT_DATE" hidden="1">"c17413"</definedName>
    <definedName name="IQ_NEXT_DIV_PAYMENT_TYPE" hidden="1">"c17415"</definedName>
    <definedName name="IQ_NEXT_DIV_RECORD_DATE" hidden="1">"c17412"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XDIV_DATE" hidden="1">"c17411"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CIQ" hidden="1">"c5065"</definedName>
    <definedName name="IQ_NI_ACT_OR_EST_CIQ_COL" hidden="1">"c11712"</definedName>
    <definedName name="IQ_NI_ACT_OR_EST_REUT" hidden="1">"c5468"</definedName>
    <definedName name="IQ_NI_ACT_OR_EST_THOM" hidden="1">"c5306"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DET_EST" hidden="1">"c12062"</definedName>
    <definedName name="IQ_NI_DET_EST_CURRENCY" hidden="1">"c12469"</definedName>
    <definedName name="IQ_NI_DET_EST_CURRENCY_THOM" hidden="1">"c12492"</definedName>
    <definedName name="IQ_NI_DET_EST_DATE" hidden="1">"c12215"</definedName>
    <definedName name="IQ_NI_DET_EST_DATE_THOM" hidden="1">"c12243"</definedName>
    <definedName name="IQ_NI_DET_EST_INCL" hidden="1">"c12352"</definedName>
    <definedName name="IQ_NI_DET_EST_INCL_THOM" hidden="1">"c12375"</definedName>
    <definedName name="IQ_NI_DET_EST_NOTE" hidden="1">"c17533"</definedName>
    <definedName name="IQ_NI_DET_EST_NOTE_THOM" hidden="1">"c17585"</definedName>
    <definedName name="IQ_NI_DET_EST_ORIGIN" hidden="1">"c12587"</definedName>
    <definedName name="IQ_NI_DET_EST_ORIGIN_THOM" hidden="1">"c12613"</definedName>
    <definedName name="IQ_NI_DET_EST_THOM" hidden="1">"c12093"</definedName>
    <definedName name="IQ_NI_EST" hidden="1">"c1716"</definedName>
    <definedName name="IQ_NI_EST_CIQ" hidden="1">"c4702"</definedName>
    <definedName name="IQ_NI_EST_DOWN_2MONTH" hidden="1">"c16429"</definedName>
    <definedName name="IQ_NI_EST_DOWN_2MONTH_THOM" hidden="1">"c17269"</definedName>
    <definedName name="IQ_NI_EST_DOWN_3MONTH" hidden="1">"c16433"</definedName>
    <definedName name="IQ_NI_EST_DOWN_3MONTH_THOM" hidden="1">"c17273"</definedName>
    <definedName name="IQ_NI_EST_DOWN_MONTH" hidden="1">"c16425"</definedName>
    <definedName name="IQ_NI_EST_DOWN_MONTH_THOM" hidden="1">"c17265"</definedName>
    <definedName name="IQ_NI_EST_NUM_ANALYSTS_2MONTH" hidden="1">"c16427"</definedName>
    <definedName name="IQ_NI_EST_NUM_ANALYSTS_2MONTH_THOM" hidden="1">"c17267"</definedName>
    <definedName name="IQ_NI_EST_NUM_ANALYSTS_3MONTH" hidden="1">"c16431"</definedName>
    <definedName name="IQ_NI_EST_NUM_ANALYSTS_3MONTH_THOM" hidden="1">"c17271"</definedName>
    <definedName name="IQ_NI_EST_NUM_ANALYSTS_MONTH" hidden="1">"c16423"</definedName>
    <definedName name="IQ_NI_EST_NUM_ANALYSTS_MONTH_THOM" hidden="1">"c17263"</definedName>
    <definedName name="IQ_NI_EST_REUT" hidden="1">"c5368"</definedName>
    <definedName name="IQ_NI_EST_THOM" hidden="1">"c5126"</definedName>
    <definedName name="IQ_NI_EST_TOTAL_REVISED_2MONTH" hidden="1">"c16430"</definedName>
    <definedName name="IQ_NI_EST_TOTAL_REVISED_2MONTH_THOM" hidden="1">"c17270"</definedName>
    <definedName name="IQ_NI_EST_TOTAL_REVISED_3MONTH" hidden="1">"c16434"</definedName>
    <definedName name="IQ_NI_EST_TOTAL_REVISED_3MONTH_THOM" hidden="1">"c17274"</definedName>
    <definedName name="IQ_NI_EST_TOTAL_REVISED_MONTH" hidden="1">"c16426"</definedName>
    <definedName name="IQ_NI_EST_TOTAL_REVISED_MONTH_THOM" hidden="1">"c17266"</definedName>
    <definedName name="IQ_NI_EST_UP_2MONTH" hidden="1">"c16428"</definedName>
    <definedName name="IQ_NI_EST_UP_2MONTH_THOM" hidden="1">"c17268"</definedName>
    <definedName name="IQ_NI_EST_UP_3MONTH" hidden="1">"c16432"</definedName>
    <definedName name="IQ_NI_EST_UP_3MONTH_THOM" hidden="1">"c17272"</definedName>
    <definedName name="IQ_NI_EST_UP_MONTH" hidden="1">"c16424"</definedName>
    <definedName name="IQ_NI_EST_UP_MONTH_THOM" hidden="1">"c17264"</definedName>
    <definedName name="IQ_NI_FFIEC" hidden="1">"c13034"</definedName>
    <definedName name="IQ_NI_GAAP_GUIDANCE" hidden="1">"c4470"</definedName>
    <definedName name="IQ_NI_GAAP_GUIDANCE_CIQ" hidden="1">"c5008"</definedName>
    <definedName name="IQ_NI_GAAP_GUIDANCE_CIQ_COL" hidden="1">"c11655"</definedName>
    <definedName name="IQ_NI_GAAP_HIGH_GUIDANCE" hidden="1">"c4177"</definedName>
    <definedName name="IQ_NI_GAAP_HIGH_GUIDANCE_CIQ" hidden="1">"c4589"</definedName>
    <definedName name="IQ_NI_GAAP_HIGH_GUIDANCE_CIQ_COL" hidden="1">"c11238"</definedName>
    <definedName name="IQ_NI_GAAP_LOW_GUIDANCE" hidden="1">"c4217"</definedName>
    <definedName name="IQ_NI_GAAP_LOW_GUIDANCE_CIQ" hidden="1">"c4629"</definedName>
    <definedName name="IQ_NI_GAAP_LOW_GUIDANCE_CIQ_COL" hidden="1">"c11278"</definedName>
    <definedName name="IQ_NI_GUIDANCE" hidden="1">"c4469"</definedName>
    <definedName name="IQ_NI_GUIDANCE_CIQ" hidden="1">"c5007"</definedName>
    <definedName name="IQ_NI_GUIDANCE_CIQ_COL" hidden="1">"c11654"</definedName>
    <definedName name="IQ_NI_GW_DET_EST" hidden="1">"c12063"</definedName>
    <definedName name="IQ_NI_GW_DET_EST_CURRENCY" hidden="1">"c12470"</definedName>
    <definedName name="IQ_NI_GW_DET_EST_DATE" hidden="1">"c12216"</definedName>
    <definedName name="IQ_NI_GW_DET_EST_INCL" hidden="1">"c12353"</definedName>
    <definedName name="IQ_NI_GW_DET_EST_INCL_THOM" hidden="1">"c17599"</definedName>
    <definedName name="IQ_NI_GW_DET_EST_NOTE" hidden="1">"c17532"</definedName>
    <definedName name="IQ_NI_GW_DET_EST_NOTE_THOM" hidden="1">"c17584"</definedName>
    <definedName name="IQ_NI_GW_EST" hidden="1">"c1723"</definedName>
    <definedName name="IQ_NI_GW_EST_CIQ" hidden="1">"c4709"</definedName>
    <definedName name="IQ_NI_GW_EST_DOWN_2MONTH" hidden="1">"c16453"</definedName>
    <definedName name="IQ_NI_GW_EST_DOWN_2MONTH_THOM" hidden="1">"c17281"</definedName>
    <definedName name="IQ_NI_GW_EST_DOWN_3MONTH" hidden="1">"c16457"</definedName>
    <definedName name="IQ_NI_GW_EST_DOWN_3MONTH_THOM" hidden="1">"c17285"</definedName>
    <definedName name="IQ_NI_GW_EST_DOWN_MONTH" hidden="1">"c16449"</definedName>
    <definedName name="IQ_NI_GW_EST_DOWN_MONTH_THOM" hidden="1">"c17277"</definedName>
    <definedName name="IQ_NI_GW_EST_NUM_ANALYSTS_2MONTH" hidden="1">"c16451"</definedName>
    <definedName name="IQ_NI_GW_EST_NUM_ANALYSTS_2MONTH_THOM" hidden="1">"c17279"</definedName>
    <definedName name="IQ_NI_GW_EST_NUM_ANALYSTS_3MONTH" hidden="1">"c16455"</definedName>
    <definedName name="IQ_NI_GW_EST_NUM_ANALYSTS_3MONTH_THOM" hidden="1">"c17283"</definedName>
    <definedName name="IQ_NI_GW_EST_NUM_ANALYSTS_MONTH" hidden="1">"c16447"</definedName>
    <definedName name="IQ_NI_GW_EST_NUM_ANALYSTS_MONTH_THOM" hidden="1">"c17275"</definedName>
    <definedName name="IQ_NI_GW_EST_REUT" hidden="1">"c5375"</definedName>
    <definedName name="IQ_NI_GW_EST_THOM" hidden="1">"c5133"</definedName>
    <definedName name="IQ_NI_GW_EST_TOTAL_REVISED_2MONTH" hidden="1">"c16454"</definedName>
    <definedName name="IQ_NI_GW_EST_TOTAL_REVISED_2MONTH_THOM" hidden="1">"c17282"</definedName>
    <definedName name="IQ_NI_GW_EST_TOTAL_REVISED_3MONTH" hidden="1">"c16458"</definedName>
    <definedName name="IQ_NI_GW_EST_TOTAL_REVISED_3MONTH_THOM" hidden="1">"c17286"</definedName>
    <definedName name="IQ_NI_GW_EST_TOTAL_REVISED_MONTH" hidden="1">"c16450"</definedName>
    <definedName name="IQ_NI_GW_EST_TOTAL_REVISED_MONTH_THOM" hidden="1">"c17278"</definedName>
    <definedName name="IQ_NI_GW_EST_UP_2MONTH" hidden="1">"c16452"</definedName>
    <definedName name="IQ_NI_GW_EST_UP_2MONTH_THOM" hidden="1">"c17280"</definedName>
    <definedName name="IQ_NI_GW_EST_UP_3MONTH" hidden="1">"c16456"</definedName>
    <definedName name="IQ_NI_GW_EST_UP_3MONTH_THOM" hidden="1">"c17284"</definedName>
    <definedName name="IQ_NI_GW_EST_UP_MONTH" hidden="1">"c16448"</definedName>
    <definedName name="IQ_NI_GW_EST_UP_MONTH_THOM" hidden="1">"c17276"</definedName>
    <definedName name="IQ_NI_GW_GUIDANCE" hidden="1">"c4471"</definedName>
    <definedName name="IQ_NI_GW_GUIDANCE_CIQ" hidden="1">"c5009"</definedName>
    <definedName name="IQ_NI_GW_GUIDANCE_CIQ_COL" hidden="1">"c11656"</definedName>
    <definedName name="IQ_NI_GW_HIGH_EST" hidden="1">"c1725"</definedName>
    <definedName name="IQ_NI_GW_HIGH_EST_CIQ" hidden="1">"c4711"</definedName>
    <definedName name="IQ_NI_GW_HIGH_EST_REUT" hidden="1">"c5377"</definedName>
    <definedName name="IQ_NI_GW_HIGH_EST_THOM" hidden="1">"c5135"</definedName>
    <definedName name="IQ_NI_GW_HIGH_GUIDANCE" hidden="1">"c4178"</definedName>
    <definedName name="IQ_NI_GW_HIGH_GUIDANCE_CIQ" hidden="1">"c4590"</definedName>
    <definedName name="IQ_NI_GW_HIGH_GUIDANCE_CIQ_COL" hidden="1">"c11239"</definedName>
    <definedName name="IQ_NI_GW_LOW_EST" hidden="1">"c1726"</definedName>
    <definedName name="IQ_NI_GW_LOW_EST_CIQ" hidden="1">"c4712"</definedName>
    <definedName name="IQ_NI_GW_LOW_EST_REUT" hidden="1">"c5378"</definedName>
    <definedName name="IQ_NI_GW_LOW_EST_THOM" hidden="1">"c5136"</definedName>
    <definedName name="IQ_NI_GW_LOW_GUIDANCE" hidden="1">"c4218"</definedName>
    <definedName name="IQ_NI_GW_LOW_GUIDANCE_CIQ" hidden="1">"c4630"</definedName>
    <definedName name="IQ_NI_GW_LOW_GUIDANCE_CIQ_COL" hidden="1">"c11279"</definedName>
    <definedName name="IQ_NI_GW_MEDIAN_EST" hidden="1">"c1724"</definedName>
    <definedName name="IQ_NI_GW_MEDIAN_EST_CIQ" hidden="1">"c4710"</definedName>
    <definedName name="IQ_NI_GW_MEDIAN_EST_REUT" hidden="1">"c5376"</definedName>
    <definedName name="IQ_NI_GW_MEDIAN_EST_THOM" hidden="1">"c5134"</definedName>
    <definedName name="IQ_NI_GW_NUM_EST" hidden="1">"c1727"</definedName>
    <definedName name="IQ_NI_GW_NUM_EST_CIQ" hidden="1">"c4713"</definedName>
    <definedName name="IQ_NI_GW_NUM_EST_REUT" hidden="1">"c5379"</definedName>
    <definedName name="IQ_NI_GW_NUM_EST_THOM" hidden="1">"c5137"</definedName>
    <definedName name="IQ_NI_GW_STDDEV_EST" hidden="1">"c1728"</definedName>
    <definedName name="IQ_NI_GW_STDDEV_EST_CIQ" hidden="1">"c4714"</definedName>
    <definedName name="IQ_NI_GW_STDDEV_EST_REUT" hidden="1">"c5380"</definedName>
    <definedName name="IQ_NI_GW_STDDEV_EST_THOM" hidden="1">"c5138"</definedName>
    <definedName name="IQ_NI_HIGH_EST" hidden="1">"c1718"</definedName>
    <definedName name="IQ_NI_HIGH_EST_CIQ" hidden="1">"c4704"</definedName>
    <definedName name="IQ_NI_HIGH_EST_REUT" hidden="1">"c5370"</definedName>
    <definedName name="IQ_NI_HIGH_EST_THOM" hidden="1">"c5128"</definedName>
    <definedName name="IQ_NI_HIGH_GUIDANCE" hidden="1">"c4176"</definedName>
    <definedName name="IQ_NI_HIGH_GUIDANCE_CIQ" hidden="1">"c4588"</definedName>
    <definedName name="IQ_NI_HIGH_GUIDANCE_CIQ_COL" hidden="1">"c11237"</definedName>
    <definedName name="IQ_NI_LOW_EST" hidden="1">"c1719"</definedName>
    <definedName name="IQ_NI_LOW_EST_CIQ" hidden="1">"c4705"</definedName>
    <definedName name="IQ_NI_LOW_EST_REUT" hidden="1">"c5371"</definedName>
    <definedName name="IQ_NI_LOW_EST_THOM" hidden="1">"c5129"</definedName>
    <definedName name="IQ_NI_LOW_GUIDANCE" hidden="1">"c4216"</definedName>
    <definedName name="IQ_NI_LOW_GUIDANCE_CIQ" hidden="1">"c4628"</definedName>
    <definedName name="IQ_NI_LOW_GUIDANCE_CIQ_COL" hidden="1">"c11277"</definedName>
    <definedName name="IQ_NI_MARGIN" hidden="1">"c794"</definedName>
    <definedName name="IQ_NI_MEDIAN_EST" hidden="1">"c1717"</definedName>
    <definedName name="IQ_NI_MEDIAN_EST_CIQ" hidden="1">"c4703"</definedName>
    <definedName name="IQ_NI_MEDIAN_EST_REUT" hidden="1">"c5369"</definedName>
    <definedName name="IQ_NI_MEDIAN_EST_THOM" hidden="1">"c5127"</definedName>
    <definedName name="IQ_NI_NON_CONTROLLING_INTERESTS_FFIEC" hidden="1">"c15366"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CIQ" hidden="1">"c4706"</definedName>
    <definedName name="IQ_NI_NUM_EST_REUT" hidden="1">"c5372"</definedName>
    <definedName name="IQ_NI_NUM_EST_THOM" hidden="1">"c5130"</definedName>
    <definedName name="IQ_NI_REPORTED_DET_EST_NOTE" hidden="1">"c17537"</definedName>
    <definedName name="IQ_NI_REPORTED_DET_EST_ORIGIN" hidden="1">"c12588"</definedName>
    <definedName name="IQ_NI_REPORTED_EST" hidden="1">"c1730"</definedName>
    <definedName name="IQ_NI_REPORTED_EST_CIQ" hidden="1">"c4716"</definedName>
    <definedName name="IQ_NI_REPORTED_EST_DOWN_2MONTH" hidden="1">"c16441"</definedName>
    <definedName name="IQ_NI_REPORTED_EST_DOWN_3MONTH" hidden="1">"c16445"</definedName>
    <definedName name="IQ_NI_REPORTED_EST_DOWN_MONTH" hidden="1">"c16437"</definedName>
    <definedName name="IQ_NI_REPORTED_EST_NUM_ANALYSTS_2MONTH" hidden="1">"c16439"</definedName>
    <definedName name="IQ_NI_REPORTED_EST_NUM_ANALYSTS_3MONTH" hidden="1">"c16443"</definedName>
    <definedName name="IQ_NI_REPORTED_EST_NUM_ANALYSTS_MONTH" hidden="1">"c16435"</definedName>
    <definedName name="IQ_NI_REPORTED_EST_REUT" hidden="1">"c5382"</definedName>
    <definedName name="IQ_NI_REPORTED_EST_TOTAL_REVISED_2MONTH" hidden="1">"c16442"</definedName>
    <definedName name="IQ_NI_REPORTED_EST_TOTAL_REVISED_3MONTH" hidden="1">"c16446"</definedName>
    <definedName name="IQ_NI_REPORTED_EST_TOTAL_REVISED_MONTH" hidden="1">"c16438"</definedName>
    <definedName name="IQ_NI_REPORTED_EST_UP_2MONTH" hidden="1">"c16440"</definedName>
    <definedName name="IQ_NI_REPORTED_EST_UP_3MONTH" hidden="1">"c16444"</definedName>
    <definedName name="IQ_NI_REPORTED_EST_UP_MONTH" hidden="1">"c16436"</definedName>
    <definedName name="IQ_NI_REPORTED_HIGH_EST" hidden="1">"c1732"</definedName>
    <definedName name="IQ_NI_REPORTED_HIGH_EST_CIQ" hidden="1">"c4718"</definedName>
    <definedName name="IQ_NI_REPORTED_HIGH_EST_REUT" hidden="1">"c5384"</definedName>
    <definedName name="IQ_NI_REPORTED_LOW_EST" hidden="1">"c1733"</definedName>
    <definedName name="IQ_NI_REPORTED_LOW_EST_CIQ" hidden="1">"c4719"</definedName>
    <definedName name="IQ_NI_REPORTED_LOW_EST_REUT" hidden="1">"c5385"</definedName>
    <definedName name="IQ_NI_REPORTED_MEDIAN_EST" hidden="1">"c1731"</definedName>
    <definedName name="IQ_NI_REPORTED_MEDIAN_EST_CIQ" hidden="1">"c4717"</definedName>
    <definedName name="IQ_NI_REPORTED_MEDIAN_EST_REUT" hidden="1">"c5383"</definedName>
    <definedName name="IQ_NI_REPORTED_NUM_EST" hidden="1">"c1734"</definedName>
    <definedName name="IQ_NI_REPORTED_NUM_EST_CIQ" hidden="1">"c4720"</definedName>
    <definedName name="IQ_NI_REPORTED_NUM_EST_REUT" hidden="1">"c5386"</definedName>
    <definedName name="IQ_NI_REPORTED_STDDEV_EST" hidden="1">"c1735"</definedName>
    <definedName name="IQ_NI_REPORTED_STDDEV_EST_CIQ" hidden="1">"c4721"</definedName>
    <definedName name="IQ_NI_REPORTED_STDDEV_EST_REUT" hidden="1">"c5387"</definedName>
    <definedName name="IQ_NI_SBC_ACT_OR_EST" hidden="1">"c4474"</definedName>
    <definedName name="IQ_NI_SBC_ACT_OR_EST_CIQ" hidden="1">"c5012"</definedName>
    <definedName name="IQ_NI_SBC_ACT_OR_EST_CIQ_COL" hidden="1">"c11659"</definedName>
    <definedName name="IQ_NI_SBC_EST" hidden="1">"c4473"</definedName>
    <definedName name="IQ_NI_SBC_EST_CIQ" hidden="1">"c5011"</definedName>
    <definedName name="IQ_NI_SBC_GUIDANCE" hidden="1">"c4475"</definedName>
    <definedName name="IQ_NI_SBC_GUIDANCE_CIQ" hidden="1">"c5013"</definedName>
    <definedName name="IQ_NI_SBC_GUIDANCE_CIQ_COL" hidden="1">"c11660"</definedName>
    <definedName name="IQ_NI_SBC_GW_ACT_OR_EST" hidden="1">"c4478"</definedName>
    <definedName name="IQ_NI_SBC_GW_ACT_OR_EST_CIQ" hidden="1">"c5016"</definedName>
    <definedName name="IQ_NI_SBC_GW_ACT_OR_EST_CIQ_COL" hidden="1">"c11663"</definedName>
    <definedName name="IQ_NI_SBC_GW_EST" hidden="1">"c4477"</definedName>
    <definedName name="IQ_NI_SBC_GW_EST_CIQ" hidden="1">"c5015"</definedName>
    <definedName name="IQ_NI_SBC_GW_GUIDANCE" hidden="1">"c4479"</definedName>
    <definedName name="IQ_NI_SBC_GW_GUIDANCE_CIQ" hidden="1">"c5017"</definedName>
    <definedName name="IQ_NI_SBC_GW_GUIDANCE_CIQ_COL" hidden="1">"c11664"</definedName>
    <definedName name="IQ_NI_SBC_GW_HIGH_EST" hidden="1">"c4480"</definedName>
    <definedName name="IQ_NI_SBC_GW_HIGH_EST_CIQ" hidden="1">"c5018"</definedName>
    <definedName name="IQ_NI_SBC_GW_HIGH_GUIDANCE" hidden="1">"c4187"</definedName>
    <definedName name="IQ_NI_SBC_GW_HIGH_GUIDANCE_CIQ" hidden="1">"c4599"</definedName>
    <definedName name="IQ_NI_SBC_GW_HIGH_GUIDANCE_CIQ_COL" hidden="1">"c11248"</definedName>
    <definedName name="IQ_NI_SBC_GW_LOW_EST" hidden="1">"c4481"</definedName>
    <definedName name="IQ_NI_SBC_GW_LOW_EST_CIQ" hidden="1">"c5019"</definedName>
    <definedName name="IQ_NI_SBC_GW_LOW_GUIDANCE" hidden="1">"c4227"</definedName>
    <definedName name="IQ_NI_SBC_GW_LOW_GUIDANCE_CIQ" hidden="1">"c4639"</definedName>
    <definedName name="IQ_NI_SBC_GW_LOW_GUIDANCE_CIQ_COL" hidden="1">"c11288"</definedName>
    <definedName name="IQ_NI_SBC_GW_MEDIAN_EST" hidden="1">"c4482"</definedName>
    <definedName name="IQ_NI_SBC_GW_MEDIAN_EST_CIQ" hidden="1">"c5020"</definedName>
    <definedName name="IQ_NI_SBC_GW_NUM_EST" hidden="1">"c4483"</definedName>
    <definedName name="IQ_NI_SBC_GW_NUM_EST_CIQ" hidden="1">"c5021"</definedName>
    <definedName name="IQ_NI_SBC_GW_STDDEV_EST" hidden="1">"c4484"</definedName>
    <definedName name="IQ_NI_SBC_GW_STDDEV_EST_CIQ" hidden="1">"c5022"</definedName>
    <definedName name="IQ_NI_SBC_HIGH_EST" hidden="1">"c4486"</definedName>
    <definedName name="IQ_NI_SBC_HIGH_EST_CIQ" hidden="1">"c5024"</definedName>
    <definedName name="IQ_NI_SBC_HIGH_GUIDANCE" hidden="1">"c4186"</definedName>
    <definedName name="IQ_NI_SBC_HIGH_GUIDANCE_CIQ" hidden="1">"c4598"</definedName>
    <definedName name="IQ_NI_SBC_HIGH_GUIDANCE_CIQ_COL" hidden="1">"c11247"</definedName>
    <definedName name="IQ_NI_SBC_LOW_EST" hidden="1">"c4487"</definedName>
    <definedName name="IQ_NI_SBC_LOW_EST_CIQ" hidden="1">"c5025"</definedName>
    <definedName name="IQ_NI_SBC_LOW_GUIDANCE" hidden="1">"c4226"</definedName>
    <definedName name="IQ_NI_SBC_LOW_GUIDANCE_CIQ" hidden="1">"c4638"</definedName>
    <definedName name="IQ_NI_SBC_LOW_GUIDANCE_CIQ_COL" hidden="1">"c11287"</definedName>
    <definedName name="IQ_NI_SBC_MEDIAN_EST" hidden="1">"c4488"</definedName>
    <definedName name="IQ_NI_SBC_MEDIAN_EST_CIQ" hidden="1">"c5026"</definedName>
    <definedName name="IQ_NI_SBC_NUM_EST" hidden="1">"c4489"</definedName>
    <definedName name="IQ_NI_SBC_NUM_EST_CIQ" hidden="1">"c5027"</definedName>
    <definedName name="IQ_NI_SBC_STDDEV_EST" hidden="1">"c4490"</definedName>
    <definedName name="IQ_NI_SBC_STDDEV_EST_CIQ" hidden="1">"c5028"</definedName>
    <definedName name="IQ_NI_SFAS" hidden="1">"c795"</definedName>
    <definedName name="IQ_NI_STDDEV_EST" hidden="1">"c1721"</definedName>
    <definedName name="IQ_NI_STDDEV_EST_CIQ" hidden="1">"c4707"</definedName>
    <definedName name="IQ_NI_STDDEV_EST_REUT" hidden="1">"c5373"</definedName>
    <definedName name="IQ_NI_STDDEV_EST_THOM" hidden="1">"c5131"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"c800"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AVG_ASSETS_FFIEC" hidden="1">"c18878"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EXPENSE_AVG_ASSET" hidden="1">"c15708"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_INC_OPERATING_INC_FFIEC" hidden="1">"c13382"</definedName>
    <definedName name="IQ_NON_INT_INCOME_AVG_ASSET" hidden="1">"c15707"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_LEASE_FIN_REC_FFIEC" hidden="1">"c13625"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CASH_FFIEC" hidden="1">"c12774"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_FOREIGN_FFIEC" hidden="1">"c15376"</definedName>
    <definedName name="IQ_NONINTEREST_INCOME_EARNING_ASSETS_FDIC" hidden="1">"c6727"</definedName>
    <definedName name="IQ_NONMORTGAGE_SERVICING_FDIC" hidden="1">"c6336"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FC_UNUSED_UNUSED_UNUSED" hidden="1">"c8468"</definedName>
    <definedName name="IQ_NONRES_FIXED_INVEST_PRIV_APR_UNUSED" hidden="1">"c7588"</definedName>
    <definedName name="IQ_NONRES_FIXED_INVEST_PRIV_APR_UNUSED_UNUSED_UNUSED" hidden="1">"c7588"</definedName>
    <definedName name="IQ_NONRES_FIXED_INVEST_PRIV_FC_UNUSED" hidden="1">"c7808"</definedName>
    <definedName name="IQ_NONRES_FIXED_INVEST_PRIV_FC_UNUSED_UNUSED_UNUSED" hidden="1">"c7808"</definedName>
    <definedName name="IQ_NONRES_FIXED_INVEST_PRIV_POP_FC_UNUSED" hidden="1">"c8028"</definedName>
    <definedName name="IQ_NONRES_FIXED_INVEST_PRIV_POP_FC_UNUSED_UNUSED_UNUSED" hidden="1">"c8028"</definedName>
    <definedName name="IQ_NONRES_FIXED_INVEST_PRIV_POP_UNUSED" hidden="1">"c7148"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FC_UNUSED_UNUSED_UNUSED" hidden="1">"c8248"</definedName>
    <definedName name="IQ_NONRES_FIXED_INVEST_PRIV_YOY_UNUSED" hidden="1">"c7368"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AMT_DERIVATIVES_BENEFICIARY_FFIEC" hidden="1">"c13118"</definedName>
    <definedName name="IQ_NOTIONAL_AMT_DERIVATIVES_GUARANTOR_FFIEC" hidden="1">"c13111"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_OFFICES" hidden="1">"c2088"</definedName>
    <definedName name="IQ_NUMBER_ADRHOLDERS" hidden="1">"c1970"</definedName>
    <definedName name="IQ_NUMBER_CELL_SITES" hidden="1">"c15762"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CLASSB" hidden="1">"c1969"</definedName>
    <definedName name="IQ_NUMBER_SHAREHOLDERS_OTHER" hidden="1">"c1969"</definedName>
    <definedName name="IQ_NUMBER_TRADES_EXECUTED" hidden="1">"c20428"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ITY_RESERVES_GAS" hidden="1">"c2050"</definedName>
    <definedName name="IQ_OG_EQUITY_RESERVES_NGL" hidden="1">"c2921"</definedName>
    <definedName name="IQ_OG_EQUITY_RESERVES_OIL" hidden="1">"c2038"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PRODUCTIVE_WELLS_DRILLED_GAS" hidden="1">"c15907"</definedName>
    <definedName name="IQ_OG_GROSS_DEVELOPMENT_PRODUCTIVE_WELLS_DRILLED_OIL" hidden="1">"c15906"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PRODUCTIVE_WELLS_DRILLED_GAS" hidden="1">"c15905"</definedName>
    <definedName name="IQ_OG_GROSS_EXPLORATORY_PRODUCTIVE_WELLS_DRILLED_OIL" hidden="1">"c15904"</definedName>
    <definedName name="IQ_OG_GROSS_EXPLORATORY_TOTAL_WELLS_DRILLED" hidden="1">"c10096"</definedName>
    <definedName name="IQ_OG_GROSS_OPERATED_WELLS" hidden="1">"c10092"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PRODUCTIVE_WELLS_DRILLED_GAS" hidden="1">"c15911"</definedName>
    <definedName name="IQ_OG_NET_DEVELOPMENT_PRODUCTIVE_WELLS_DRILLED_OIL" hidden="1">"c15910"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PRODUCTIVE_WELLS_DRILLED_GAS" hidden="1">"c15909"</definedName>
    <definedName name="IQ_OG_NET_EXPLORATORY_PRODUCTIVE_WELLS_DRILLED_OIL" hidden="1">"c15908"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" hidden="1">"c1999"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OIL_PRODUCT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ACT_OR_EST_CIQ" hidden="1">"c12019"</definedName>
    <definedName name="IQ_OPER_INC_ACT_OR_EST_REUT" hidden="1">"c5466"</definedName>
    <definedName name="IQ_OPER_INC_ACT_OR_EST_THOM" hidden="1">"c5304"</definedName>
    <definedName name="IQ_OPER_INC_BR" hidden="1">"c850"</definedName>
    <definedName name="IQ_OPER_INC_DET_EST" hidden="1">"c12064"</definedName>
    <definedName name="IQ_OPER_INC_DET_EST_CURRENCY" hidden="1">"c12471"</definedName>
    <definedName name="IQ_OPER_INC_DET_EST_CURRENCY_THOM" hidden="1">"c12494"</definedName>
    <definedName name="IQ_OPER_INC_DET_EST_DATE" hidden="1">"c12217"</definedName>
    <definedName name="IQ_OPER_INC_DET_EST_DATE_THOM" hidden="1">"c12245"</definedName>
    <definedName name="IQ_OPER_INC_DET_EST_INCL" hidden="1">"c12354"</definedName>
    <definedName name="IQ_OPER_INC_DET_EST_INCL_THOM" hidden="1">"c12377"</definedName>
    <definedName name="IQ_OPER_INC_DET_EST_NOTE_THOM" hidden="1">"c17594"</definedName>
    <definedName name="IQ_OPER_INC_DET_EST_ORIGIN" hidden="1">"c12589"</definedName>
    <definedName name="IQ_OPER_INC_DET_EST_ORIGIN_THOM" hidden="1">"c12615"</definedName>
    <definedName name="IQ_OPER_INC_DET_EST_THOM" hidden="1">"c12095"</definedName>
    <definedName name="IQ_OPER_INC_EST" hidden="1">"c1688"</definedName>
    <definedName name="IQ_OPER_INC_EST_CIQ" hidden="1">"c12010"</definedName>
    <definedName name="IQ_OPER_INC_EST_DOWN_2MONTH" hidden="1">"c16369"</definedName>
    <definedName name="IQ_OPER_INC_EST_DOWN_2MONTH_THOM" hidden="1">"c17233"</definedName>
    <definedName name="IQ_OPER_INC_EST_DOWN_3MONTH" hidden="1">"c16373"</definedName>
    <definedName name="IQ_OPER_INC_EST_DOWN_3MONTH_THOM" hidden="1">"c17237"</definedName>
    <definedName name="IQ_OPER_INC_EST_DOWN_MONTH" hidden="1">"c16365"</definedName>
    <definedName name="IQ_OPER_INC_EST_DOWN_MONTH_THOM" hidden="1">"c17229"</definedName>
    <definedName name="IQ_OPER_INC_EST_NUM_ANALYSTS_2MONTH" hidden="1">"c16367"</definedName>
    <definedName name="IQ_OPER_INC_EST_NUM_ANALYSTS_2MONTH_THOM" hidden="1">"c17231"</definedName>
    <definedName name="IQ_OPER_INC_EST_NUM_ANALYSTS_3MONTH" hidden="1">"c16371"</definedName>
    <definedName name="IQ_OPER_INC_EST_NUM_ANALYSTS_3MONTH_THOM" hidden="1">"c17235"</definedName>
    <definedName name="IQ_OPER_INC_EST_NUM_ANALYSTS_MONTH" hidden="1">"c16363"</definedName>
    <definedName name="IQ_OPER_INC_EST_NUM_ANALYSTS_MONTH_THOM" hidden="1">"c17227"</definedName>
    <definedName name="IQ_OPER_INC_EST_REUT" hidden="1">"c5340"</definedName>
    <definedName name="IQ_OPER_INC_EST_THOM" hidden="1">"c5112"</definedName>
    <definedName name="IQ_OPER_INC_EST_TOTAL_REVISED_2MONTH" hidden="1">"c16370"</definedName>
    <definedName name="IQ_OPER_INC_EST_TOTAL_REVISED_2MONTH_THOM" hidden="1">"c17234"</definedName>
    <definedName name="IQ_OPER_INC_EST_TOTAL_REVISED_3MONTH" hidden="1">"c16374"</definedName>
    <definedName name="IQ_OPER_INC_EST_TOTAL_REVISED_3MONTH_THOM" hidden="1">"c17238"</definedName>
    <definedName name="IQ_OPER_INC_EST_TOTAL_REVISED_MONTH" hidden="1">"c16366"</definedName>
    <definedName name="IQ_OPER_INC_EST_TOTAL_REVISED_MONTH_THOM" hidden="1">"c17230"</definedName>
    <definedName name="IQ_OPER_INC_EST_UP_2MONTH" hidden="1">"c16368"</definedName>
    <definedName name="IQ_OPER_INC_EST_UP_2MONTH_THOM" hidden="1">"c17232"</definedName>
    <definedName name="IQ_OPER_INC_EST_UP_3MONTH" hidden="1">"c16372"</definedName>
    <definedName name="IQ_OPER_INC_EST_UP_3MONTH_THOM" hidden="1">"c17236"</definedName>
    <definedName name="IQ_OPER_INC_EST_UP_MONTH" hidden="1">"c16364"</definedName>
    <definedName name="IQ_OPER_INC_EST_UP_MONTH_THOM" hidden="1">"c17228"</definedName>
    <definedName name="IQ_OPER_INC_FIN" hidden="1">"c851"</definedName>
    <definedName name="IQ_OPER_INC_HIGH_EST" hidden="1">"c1690"</definedName>
    <definedName name="IQ_OPER_INC_HIGH_EST_CIQ" hidden="1">"c12012"</definedName>
    <definedName name="IQ_OPER_INC_HIGH_EST_REUT" hidden="1">"c5342"</definedName>
    <definedName name="IQ_OPER_INC_HIGH_EST_THOM" hidden="1">"c5114"</definedName>
    <definedName name="IQ_OPER_INC_INS" hidden="1">"c852"</definedName>
    <definedName name="IQ_OPER_INC_LOW_EST" hidden="1">"c1691"</definedName>
    <definedName name="IQ_OPER_INC_LOW_EST_CIQ" hidden="1">"c12013"</definedName>
    <definedName name="IQ_OPER_INC_LOW_EST_REUT" hidden="1">"c5343"</definedName>
    <definedName name="IQ_OPER_INC_LOW_EST_THOM" hidden="1">"c5115"</definedName>
    <definedName name="IQ_OPER_INC_MARGIN" hidden="1">"c1448"</definedName>
    <definedName name="IQ_OPER_INC_MEDIAN_EST" hidden="1">"c1689"</definedName>
    <definedName name="IQ_OPER_INC_MEDIAN_EST_CIQ" hidden="1">"c12011"</definedName>
    <definedName name="IQ_OPER_INC_MEDIAN_EST_REUT" hidden="1">"c5341"</definedName>
    <definedName name="IQ_OPER_INC_MEDIAN_EST_THOM" hidden="1">"c5113"</definedName>
    <definedName name="IQ_OPER_INC_NUM_EST" hidden="1">"c1692"</definedName>
    <definedName name="IQ_OPER_INC_NUM_EST_CIQ" hidden="1">"c12014"</definedName>
    <definedName name="IQ_OPER_INC_NUM_EST_REUT" hidden="1">"c5344"</definedName>
    <definedName name="IQ_OPER_INC_NUM_EST_THOM" hidden="1">"c5116"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CIQ" hidden="1">"c12015"</definedName>
    <definedName name="IQ_OPER_INC_STDDEV_EST_REUT" hidden="1">"c5345"</definedName>
    <definedName name="IQ_OPER_INC_STDDEV_EST_THOM" hidden="1">"c5117"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CERCISED" hidden="1">"c2116"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OS" hidden="1">"c858"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FIEC" hidden="1">"c12831"</definedName>
    <definedName name="IQ_OREO_FOREIGN_FDIC" hidden="1">"c6460"</definedName>
    <definedName name="IQ_OREO_FOREIGN_FFIEC" hidden="1">"c15273"</definedName>
    <definedName name="IQ_OREO_MULTI_FAMILY_RESIDENTIAL_FDIC" hidden="1">"c6455"</definedName>
    <definedName name="IQ_OREO_OTHER_FFIEC" hidden="1">"c12833"</definedName>
    <definedName name="IQ_ORGANIC_GROWTH_RATE" hidden="1">"c20429"</definedName>
    <definedName name="IQ_OTHER_ADDITIONS_T1_FFIEC" hidden="1">"c13142"</definedName>
    <definedName name="IQ_OTHER_ADDITIONS_T2_FFIEC" hidden="1">"c13148"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FFO" hidden="1">"c16180"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FS_AMORT_COST_FFIEC" hidden="1">"c20503"</definedName>
    <definedName name="IQ_OTHER_DEBT_SEC_DOM_AFS_FAIR_VAL_FFIEC" hidden="1">"c20468"</definedName>
    <definedName name="IQ_OTHER_DEBT_SEC_DOM_AVAIL_SALE_FFIEC" hidden="1">"c12803"</definedName>
    <definedName name="IQ_OTHER_DEBT_SEC_FOREIGN_AFS_AMORT_COST_FFIEC" hidden="1">"c20504"</definedName>
    <definedName name="IQ_OTHER_DEBT_SEC_FOREIGN_AFS_FAIR_VAL_FFIEC" hidden="1">"c20469"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DOM_HTM_AMORT_COST_FFIEC" hidden="1">"c20451"</definedName>
    <definedName name="IQ_OTHER_DEBT_SECURITIES_DOM_HTM_FAIR_VAL_FFIEC" hidden="1">"c20486"</definedName>
    <definedName name="IQ_OTHER_DEBT_SECURITIES_FOREIGN_FFIEC" hidden="1">"c12790"</definedName>
    <definedName name="IQ_OTHER_DEBT_SECURITIES_FOREIGN_HTM_AMORT_COST_FFIEC" hidden="1">"c20452"</definedName>
    <definedName name="IQ_OTHER_DEBT_SECURITIES_FOREIGN_HTM_FAIR_VAL_FFIEC" hidden="1">"c20487"</definedName>
    <definedName name="IQ_OTHER_DEBT_SECURITIES_QUARTERLY_AVG_FFIEC" hidden="1">"c15473"</definedName>
    <definedName name="IQ_OTHER_DEDUCTIONS_LEVERAGE_RATIO_FFIEC" hidden="1">"c13158"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EPOSITS_FFIEC" hidden="1">"c12994"</definedName>
    <definedName name="IQ_OTHER_DEPOSITS_TOTAL_DEPOSITS" hidden="1">"c15724"</definedName>
    <definedName name="IQ_OTHER_DERIVATIVES_BENEFICIARY_FFIEC" hidden="1">"c13122"</definedName>
    <definedName name="IQ_OTHER_DERIVATIVES_GUARANTOR_FFIEC" hidden="1">"c13115"</definedName>
    <definedName name="IQ_OTHER_DEVELOPMENT_EXPENSE" hidden="1">"c16041"</definedName>
    <definedName name="IQ_OTHER_DEVELOPMENT_REVENUE" hidden="1">"c16025"</definedName>
    <definedName name="IQ_OTHER_DOMESTIC_DEBT_SECURITIES_FDIC" hidden="1">"c6302"</definedName>
    <definedName name="IQ_OTHER_EARNING" hidden="1">"c1609"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AD" hidden="1">"c16184"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FEES_FDIC" hidden="1">"c6672"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CHARGE_OFFS_FDIC" hidden="1">"c6601"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FOREIGN_FDIC" hidden="1">"c6446"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EASES_FDIC" hidden="1">"c6322"</definedName>
    <definedName name="IQ_OTHER_LOANS_LL_REC_DOM_FFIEC" hidden="1">"c12914"</definedName>
    <definedName name="IQ_OTHER_LOANS_NET_CHARGE_OFFS_FDIC" hidden="1">"c6639"</definedName>
    <definedName name="IQ_OTHER_LOANS_NON_ACCRUAL_FFIEC" hidden="1">"c13327"</definedName>
    <definedName name="IQ_OTHER_LOANS_RECOVERIES_FDIC" hidden="1">"c6620"</definedName>
    <definedName name="IQ_OTHER_LOANS_RISK_BASED_FFIEC" hidden="1">"c13435"</definedName>
    <definedName name="IQ_OTHER_LOANS_TOTAL_FDIC" hidden="1">"c6432"</definedName>
    <definedName name="IQ_OTHER_LOANS_TOTAL_LOANS" hidden="1">"c15716"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FS_AMORT_COST_FFIEC" hidden="1">"c20498"</definedName>
    <definedName name="IQ_OTHER_MBS_AFS_FAIR_VAL_FFIEC" hidden="1">"c20463"</definedName>
    <definedName name="IQ_OTHER_MBS_AVAIL_SALE_FFIEC" hidden="1">"c12801"</definedName>
    <definedName name="IQ_OTHER_MBS_FFIEC" hidden="1">"c12787"</definedName>
    <definedName name="IQ_OTHER_MBS_HTM_AMORT_COST_FFIEC" hidden="1">"c20446"</definedName>
    <definedName name="IQ_OTHER_MBS_HTM_FAIR_VAL_FFIEC" hidden="1">"c20481"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DIC" hidden="1">"c6578"</definedName>
    <definedName name="IQ_OTHER_NON_INT_EXP_FFIEC" hidden="1">"c13027"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_REC" hidden="1">"c968"</definedName>
    <definedName name="IQ_OTHER_NON_REC_BNK" hidden="1">"c969"</definedName>
    <definedName name="IQ_OTHER_NON_REC_BR" hidden="1">"c970"</definedName>
    <definedName name="IQ_OTHER_NON_REC_FIN" hidden="1">"c971"</definedName>
    <definedName name="IQ_OTHER_NON_REC_INS" hidden="1">"c972"</definedName>
    <definedName name="IQ_OTHER_NON_REC_REIT" hidden="1">"c973"</definedName>
    <definedName name="IQ_OTHER_NON_REC_SUPPL" hidden="1">"c974"</definedName>
    <definedName name="IQ_OTHER_NON_REC_SUPPL_BNK" hidden="1">"c975"</definedName>
    <definedName name="IQ_OTHER_NON_REC_SUPPL_BR" hidden="1">"c976"</definedName>
    <definedName name="IQ_OTHER_NON_REC_SUPPL_FIN" hidden="1">"c977"</definedName>
    <definedName name="IQ_OTHER_NON_REC_SUPPL_INS" hidden="1">"c978"</definedName>
    <definedName name="IQ_OTHER_NON_REC_SUPPL_REIT" hidden="1">"c979"</definedName>
    <definedName name="IQ_OTHER_NON_REC_SUPPL_UTI" hidden="1">"c980"</definedName>
    <definedName name="IQ_OTHER_NON_REC_UTI" hidden="1">"c981"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OFF_BS_ITEMS_FFIEC" hidden="1">"c13126"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PROP_OPERATING_EXPENSE" hidden="1">"c16043"</definedName>
    <definedName name="IQ_OTHER_PROP_OPERATING_REVENUE" hidden="1">"c16027"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FDIC" hidden="1">"c6554"</definedName>
    <definedName name="IQ_OTHER_SAVINGS_DEPOSITS_NON_TRANS_ACCTS_FFIEC" hidden="1">"c15331"</definedName>
    <definedName name="IQ_OTHER_SECURITIES_QUARTERLY_AVG_FFIEC" hidden="1">"c15472"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AL" hidden="1">"c998"</definedName>
    <definedName name="IQ_OTHER_UNUSAL_BNK" hidden="1">"c999"</definedName>
    <definedName name="IQ_OTHER_UNUSAL_BR" hidden="1">"c1000"</definedName>
    <definedName name="IQ_OTHER_UNUSAL_FIN" hidden="1">"c1001"</definedName>
    <definedName name="IQ_OTHER_UNUSAL_INS" hidden="1">"c1002"</definedName>
    <definedName name="IQ_OTHER_UNUSAL_REIT" hidden="1">"c1003"</definedName>
    <definedName name="IQ_OTHER_UNUSAL_SUPPL" hidden="1">"c1004"</definedName>
    <definedName name="IQ_OTHER_UNUSAL_SUPPL_BNK" hidden="1">"c1005"</definedName>
    <definedName name="IQ_OTHER_UNUSAL_SUPPL_BR" hidden="1">"c1006"</definedName>
    <definedName name="IQ_OTHER_UNUSAL_SUPPL_FIN" hidden="1">"c1007"</definedName>
    <definedName name="IQ_OTHER_UNUSAL_SUPPL_INS" hidden="1">"c1008"</definedName>
    <definedName name="IQ_OTHER_UNUSAL_SUPPL_REIT" hidden="1">"c1009"</definedName>
    <definedName name="IQ_OTHER_UNUSAL_SUPPL_UTI" hidden="1">"c1010"</definedName>
    <definedName name="IQ_OTHER_UNUSAL_UTI" hidden="1">"c1011"</definedName>
    <definedName name="IQ_OTHER_UNUSED_COMMITMENTS_FDIC" hidden="1">"c6530"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UTSTANDING_FILING_DATE_NEW" hidden="1">"c1023"</definedName>
    <definedName name="IQ_OUTSTANDING_FILING_DATE_TOTAL" hidden="1">"c2107"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D_RESERVES_COAL" hidden="1">"c15916"</definedName>
    <definedName name="IQ_OWNED_RESERVES_TO_TOTAL_RESERVES_COAL" hidden="1">"c15957"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BV_FWD" hidden="1">"c15235"</definedName>
    <definedName name="IQ_PBV_FWD_CIQ" hidden="1">"c15236"</definedName>
    <definedName name="IQ_PBV_FWD_THOM" hidden="1">"c15237"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REUT" hidden="1">"c4049"</definedName>
    <definedName name="IQ_PE_EXCL_FWD_THOM" hidden="1">"c4056"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REUT" hidden="1">"c4052"</definedName>
    <definedName name="IQ_PEG_FWD_THOM" hidden="1">"c4059"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2MONTHS_REUT" hidden="1">"c3959"</definedName>
    <definedName name="IQ_PERCENT_CHANGE_EST_5YR_GROWTH_RATE_12MONTHS_THOM" hidden="1">"c5269"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18MONTHS_REUT" hidden="1">"c3960"</definedName>
    <definedName name="IQ_PERCENT_CHANGE_EST_5YR_GROWTH_RATE_18MONTHS_THOM" hidden="1">"c5270"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3MONTHS_REUT" hidden="1">"c3956"</definedName>
    <definedName name="IQ_PERCENT_CHANGE_EST_5YR_GROWTH_RATE_3MONTHS_THOM" hidden="1">"c5266"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6MONTHS_REUT" hidden="1">"c3957"</definedName>
    <definedName name="IQ_PERCENT_CHANGE_EST_5YR_GROWTH_RATE_6MONTHS_THOM" hidden="1">"c5267"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9MONTHS_REUT" hidden="1">"c3958"</definedName>
    <definedName name="IQ_PERCENT_CHANGE_EST_5YR_GROWTH_RATE_9MONTHS_THOM" hidden="1">"c5268"</definedName>
    <definedName name="IQ_PERCENT_CHANGE_EST_5YR_GROWTH_RATE_DAY" hidden="1">"c1846"</definedName>
    <definedName name="IQ_PERCENT_CHANGE_EST_5YR_GROWTH_RATE_DAY_CIQ" hidden="1">"c3785"</definedName>
    <definedName name="IQ_PERCENT_CHANGE_EST_5YR_GROWTH_RATE_DAY_REUT" hidden="1">"c3954"</definedName>
    <definedName name="IQ_PERCENT_CHANGE_EST_5YR_GROWTH_RATE_DAY_THOM" hidden="1">"c5264"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MONTH_REUT" hidden="1">"c3955"</definedName>
    <definedName name="IQ_PERCENT_CHANGE_EST_5YR_GROWTH_RATE_MONTH_THOM" hidden="1">"c5265"</definedName>
    <definedName name="IQ_PERCENT_CHANGE_EST_5YR_GROWTH_RATE_WEEK" hidden="1">"c1847"</definedName>
    <definedName name="IQ_PERCENT_CHANGE_EST_5YR_GROWTH_RATE_WEEK_CIQ" hidden="1">"c3797"</definedName>
    <definedName name="IQ_PERCENT_CHANGE_EST_5YR_GROWTH_RATE_WEEK_REUT" hidden="1">"c5435"</definedName>
    <definedName name="IQ_PERCENT_CHANGE_EST_5YR_GROWTH_RATE_WEEK_THOM" hidden="1">"c5277"</definedName>
    <definedName name="IQ_PERCENT_CHANGE_EST_CFPS_12MONTHS" hidden="1">"c1812"</definedName>
    <definedName name="IQ_PERCENT_CHANGE_EST_CFPS_12MONTHS_CIQ" hidden="1">"c3755"</definedName>
    <definedName name="IQ_PERCENT_CHANGE_EST_CFPS_12MONTHS_REUT" hidden="1">"c3924"</definedName>
    <definedName name="IQ_PERCENT_CHANGE_EST_CFPS_12MONTHS_THOM" hidden="1">"c5234"</definedName>
    <definedName name="IQ_PERCENT_CHANGE_EST_CFPS_18MONTHS" hidden="1">"c1813"</definedName>
    <definedName name="IQ_PERCENT_CHANGE_EST_CFPS_18MONTHS_CIQ" hidden="1">"c3756"</definedName>
    <definedName name="IQ_PERCENT_CHANGE_EST_CFPS_18MONTHS_REUT" hidden="1">"c3925"</definedName>
    <definedName name="IQ_PERCENT_CHANGE_EST_CFPS_18MONTHS_THOM" hidden="1">"c5235"</definedName>
    <definedName name="IQ_PERCENT_CHANGE_EST_CFPS_3MONTHS" hidden="1">"c1809"</definedName>
    <definedName name="IQ_PERCENT_CHANGE_EST_CFPS_3MONTHS_CIQ" hidden="1">"c3752"</definedName>
    <definedName name="IQ_PERCENT_CHANGE_EST_CFPS_3MONTHS_REUT" hidden="1">"c3921"</definedName>
    <definedName name="IQ_PERCENT_CHANGE_EST_CFPS_3MONTHS_THOM" hidden="1">"c5231"</definedName>
    <definedName name="IQ_PERCENT_CHANGE_EST_CFPS_6MONTHS" hidden="1">"c1810"</definedName>
    <definedName name="IQ_PERCENT_CHANGE_EST_CFPS_6MONTHS_CIQ" hidden="1">"c3753"</definedName>
    <definedName name="IQ_PERCENT_CHANGE_EST_CFPS_6MONTHS_REUT" hidden="1">"c3922"</definedName>
    <definedName name="IQ_PERCENT_CHANGE_EST_CFPS_6MONTHS_THOM" hidden="1">"c5232"</definedName>
    <definedName name="IQ_PERCENT_CHANGE_EST_CFPS_9MONTHS" hidden="1">"c1811"</definedName>
    <definedName name="IQ_PERCENT_CHANGE_EST_CFPS_9MONTHS_CIQ" hidden="1">"c3754"</definedName>
    <definedName name="IQ_PERCENT_CHANGE_EST_CFPS_9MONTHS_REUT" hidden="1">"c3923"</definedName>
    <definedName name="IQ_PERCENT_CHANGE_EST_CFPS_9MONTHS_THOM" hidden="1">"c5233"</definedName>
    <definedName name="IQ_PERCENT_CHANGE_EST_CFPS_DAY" hidden="1">"c1806"</definedName>
    <definedName name="IQ_PERCENT_CHANGE_EST_CFPS_DAY_CIQ" hidden="1">"c3750"</definedName>
    <definedName name="IQ_PERCENT_CHANGE_EST_CFPS_DAY_REUT" hidden="1">"c3919"</definedName>
    <definedName name="IQ_PERCENT_CHANGE_EST_CFPS_DAY_THOM" hidden="1">"c5229"</definedName>
    <definedName name="IQ_PERCENT_CHANGE_EST_CFPS_MONTH" hidden="1">"c1808"</definedName>
    <definedName name="IQ_PERCENT_CHANGE_EST_CFPS_MONTH_CIQ" hidden="1">"c3751"</definedName>
    <definedName name="IQ_PERCENT_CHANGE_EST_CFPS_MONTH_REUT" hidden="1">"c3920"</definedName>
    <definedName name="IQ_PERCENT_CHANGE_EST_CFPS_MONTH_THOM" hidden="1">"c5230"</definedName>
    <definedName name="IQ_PERCENT_CHANGE_EST_CFPS_WEEK" hidden="1">"c1807"</definedName>
    <definedName name="IQ_PERCENT_CHANGE_EST_CFPS_WEEK_CIQ" hidden="1">"c3793"</definedName>
    <definedName name="IQ_PERCENT_CHANGE_EST_CFPS_WEEK_REUT" hidden="1">"c3962"</definedName>
    <definedName name="IQ_PERCENT_CHANGE_EST_CFPS_WEEK_THOM" hidden="1">"c5272"</definedName>
    <definedName name="IQ_PERCENT_CHANGE_EST_DPS_12MONTHS" hidden="1">"c1820"</definedName>
    <definedName name="IQ_PERCENT_CHANGE_EST_DPS_12MONTHS_CIQ" hidden="1">"c3762"</definedName>
    <definedName name="IQ_PERCENT_CHANGE_EST_DPS_12MONTHS_REUT" hidden="1">"c3931"</definedName>
    <definedName name="IQ_PERCENT_CHANGE_EST_DPS_12MONTHS_THOM" hidden="1">"c5241"</definedName>
    <definedName name="IQ_PERCENT_CHANGE_EST_DPS_18MONTHS" hidden="1">"c1821"</definedName>
    <definedName name="IQ_PERCENT_CHANGE_EST_DPS_18MONTHS_CIQ" hidden="1">"c3763"</definedName>
    <definedName name="IQ_PERCENT_CHANGE_EST_DPS_18MONTHS_REUT" hidden="1">"c3932"</definedName>
    <definedName name="IQ_PERCENT_CHANGE_EST_DPS_18MONTHS_THOM" hidden="1">"c5242"</definedName>
    <definedName name="IQ_PERCENT_CHANGE_EST_DPS_3MONTHS" hidden="1">"c1817"</definedName>
    <definedName name="IQ_PERCENT_CHANGE_EST_DPS_3MONTHS_CIQ" hidden="1">"c3759"</definedName>
    <definedName name="IQ_PERCENT_CHANGE_EST_DPS_3MONTHS_REUT" hidden="1">"c3928"</definedName>
    <definedName name="IQ_PERCENT_CHANGE_EST_DPS_3MONTHS_THOM" hidden="1">"c5238"</definedName>
    <definedName name="IQ_PERCENT_CHANGE_EST_DPS_6MONTHS" hidden="1">"c1818"</definedName>
    <definedName name="IQ_PERCENT_CHANGE_EST_DPS_6MONTHS_CIQ" hidden="1">"c3760"</definedName>
    <definedName name="IQ_PERCENT_CHANGE_EST_DPS_6MONTHS_REUT" hidden="1">"c3929"</definedName>
    <definedName name="IQ_PERCENT_CHANGE_EST_DPS_6MONTHS_THOM" hidden="1">"c5239"</definedName>
    <definedName name="IQ_PERCENT_CHANGE_EST_DPS_9MONTHS" hidden="1">"c1819"</definedName>
    <definedName name="IQ_PERCENT_CHANGE_EST_DPS_9MONTHS_CIQ" hidden="1">"c3761"</definedName>
    <definedName name="IQ_PERCENT_CHANGE_EST_DPS_9MONTHS_REUT" hidden="1">"c3930"</definedName>
    <definedName name="IQ_PERCENT_CHANGE_EST_DPS_9MONTHS_THOM" hidden="1">"c5240"</definedName>
    <definedName name="IQ_PERCENT_CHANGE_EST_DPS_DAY" hidden="1">"c1814"</definedName>
    <definedName name="IQ_PERCENT_CHANGE_EST_DPS_DAY_CIQ" hidden="1">"c3757"</definedName>
    <definedName name="IQ_PERCENT_CHANGE_EST_DPS_DAY_REUT" hidden="1">"c3926"</definedName>
    <definedName name="IQ_PERCENT_CHANGE_EST_DPS_DAY_THOM" hidden="1">"c5236"</definedName>
    <definedName name="IQ_PERCENT_CHANGE_EST_DPS_MONTH" hidden="1">"c1816"</definedName>
    <definedName name="IQ_PERCENT_CHANGE_EST_DPS_MONTH_CIQ" hidden="1">"c3758"</definedName>
    <definedName name="IQ_PERCENT_CHANGE_EST_DPS_MONTH_REUT" hidden="1">"c3927"</definedName>
    <definedName name="IQ_PERCENT_CHANGE_EST_DPS_MONTH_THOM" hidden="1">"c5237"</definedName>
    <definedName name="IQ_PERCENT_CHANGE_EST_DPS_WEEK" hidden="1">"c1815"</definedName>
    <definedName name="IQ_PERCENT_CHANGE_EST_DPS_WEEK_CIQ" hidden="1">"c3794"</definedName>
    <definedName name="IQ_PERCENT_CHANGE_EST_DPS_WEEK_REUT" hidden="1">"c3963"</definedName>
    <definedName name="IQ_PERCENT_CHANGE_EST_DPS_WEEK_THOM" hidden="1">"c5273"</definedName>
    <definedName name="IQ_PERCENT_CHANGE_EST_EBITDA_12MONTHS" hidden="1">"c1804"</definedName>
    <definedName name="IQ_PERCENT_CHANGE_EST_EBITDA_12MONTHS_CIQ" hidden="1">"c3748"</definedName>
    <definedName name="IQ_PERCENT_CHANGE_EST_EBITDA_12MONTHS_REUT" hidden="1">"c3917"</definedName>
    <definedName name="IQ_PERCENT_CHANGE_EST_EBITDA_12MONTHS_THOM" hidden="1">"c5227"</definedName>
    <definedName name="IQ_PERCENT_CHANGE_EST_EBITDA_18MONTHS" hidden="1">"c1805"</definedName>
    <definedName name="IQ_PERCENT_CHANGE_EST_EBITDA_18MONTHS_CIQ" hidden="1">"c3749"</definedName>
    <definedName name="IQ_PERCENT_CHANGE_EST_EBITDA_18MONTHS_REUT" hidden="1">"c3918"</definedName>
    <definedName name="IQ_PERCENT_CHANGE_EST_EBITDA_18MONTHS_THOM" hidden="1">"c5228"</definedName>
    <definedName name="IQ_PERCENT_CHANGE_EST_EBITDA_3MONTHS" hidden="1">"c1801"</definedName>
    <definedName name="IQ_PERCENT_CHANGE_EST_EBITDA_3MONTHS_CIQ" hidden="1">"c3745"</definedName>
    <definedName name="IQ_PERCENT_CHANGE_EST_EBITDA_3MONTHS_REUT" hidden="1">"c3914"</definedName>
    <definedName name="IQ_PERCENT_CHANGE_EST_EBITDA_3MONTHS_THOM" hidden="1">"c5224"</definedName>
    <definedName name="IQ_PERCENT_CHANGE_EST_EBITDA_6MONTHS" hidden="1">"c1802"</definedName>
    <definedName name="IQ_PERCENT_CHANGE_EST_EBITDA_6MONTHS_CIQ" hidden="1">"c3746"</definedName>
    <definedName name="IQ_PERCENT_CHANGE_EST_EBITDA_6MONTHS_REUT" hidden="1">"c3915"</definedName>
    <definedName name="IQ_PERCENT_CHANGE_EST_EBITDA_6MONTHS_THOM" hidden="1">"c5225"</definedName>
    <definedName name="IQ_PERCENT_CHANGE_EST_EBITDA_9MONTHS" hidden="1">"c1803"</definedName>
    <definedName name="IQ_PERCENT_CHANGE_EST_EBITDA_9MONTHS_CIQ" hidden="1">"c3747"</definedName>
    <definedName name="IQ_PERCENT_CHANGE_EST_EBITDA_9MONTHS_REUT" hidden="1">"c3916"</definedName>
    <definedName name="IQ_PERCENT_CHANGE_EST_EBITDA_9MONTHS_THOM" hidden="1">"c5226"</definedName>
    <definedName name="IQ_PERCENT_CHANGE_EST_EBITDA_DAY" hidden="1">"c1798"</definedName>
    <definedName name="IQ_PERCENT_CHANGE_EST_EBITDA_DAY_CIQ" hidden="1">"c3743"</definedName>
    <definedName name="IQ_PERCENT_CHANGE_EST_EBITDA_DAY_REUT" hidden="1">"c3912"</definedName>
    <definedName name="IQ_PERCENT_CHANGE_EST_EBITDA_DAY_THOM" hidden="1">"c5222"</definedName>
    <definedName name="IQ_PERCENT_CHANGE_EST_EBITDA_MONTH" hidden="1">"c1800"</definedName>
    <definedName name="IQ_PERCENT_CHANGE_EST_EBITDA_MONTH_CIQ" hidden="1">"c3744"</definedName>
    <definedName name="IQ_PERCENT_CHANGE_EST_EBITDA_MONTH_REUT" hidden="1">"c3913"</definedName>
    <definedName name="IQ_PERCENT_CHANGE_EST_EBITDA_MONTH_THOM" hidden="1">"c5223"</definedName>
    <definedName name="IQ_PERCENT_CHANGE_EST_EBITDA_WEEK" hidden="1">"c1799"</definedName>
    <definedName name="IQ_PERCENT_CHANGE_EST_EBITDA_WEEK_CIQ" hidden="1">"c3792"</definedName>
    <definedName name="IQ_PERCENT_CHANGE_EST_EBITDA_WEEK_REUT" hidden="1">"c3961"</definedName>
    <definedName name="IQ_PERCENT_CHANGE_EST_EBITDA_WEEK_THOM" hidden="1">"c5271"</definedName>
    <definedName name="IQ_PERCENT_CHANGE_EST_EPS_12MONTHS" hidden="1">"c1788"</definedName>
    <definedName name="IQ_PERCENT_CHANGE_EST_EPS_12MONTHS_CIQ" hidden="1">"c3733"</definedName>
    <definedName name="IQ_PERCENT_CHANGE_EST_EPS_12MONTHS_REUT" hidden="1">"c3902"</definedName>
    <definedName name="IQ_PERCENT_CHANGE_EST_EPS_12MONTHS_THOM" hidden="1">"c5212"</definedName>
    <definedName name="IQ_PERCENT_CHANGE_EST_EPS_18MONTHS" hidden="1">"c1789"</definedName>
    <definedName name="IQ_PERCENT_CHANGE_EST_EPS_18MONTHS_CIQ" hidden="1">"c3734"</definedName>
    <definedName name="IQ_PERCENT_CHANGE_EST_EPS_18MONTHS_REUT" hidden="1">"c3903"</definedName>
    <definedName name="IQ_PERCENT_CHANGE_EST_EPS_18MONTHS_THOM" hidden="1">"c5213"</definedName>
    <definedName name="IQ_PERCENT_CHANGE_EST_EPS_3MONTHS" hidden="1">"c1785"</definedName>
    <definedName name="IQ_PERCENT_CHANGE_EST_EPS_3MONTHS_CIQ" hidden="1">"c3730"</definedName>
    <definedName name="IQ_PERCENT_CHANGE_EST_EPS_3MONTHS_REUT" hidden="1">"c3899"</definedName>
    <definedName name="IQ_PERCENT_CHANGE_EST_EPS_3MONTHS_THOM" hidden="1">"c5209"</definedName>
    <definedName name="IQ_PERCENT_CHANGE_EST_EPS_6MONTHS" hidden="1">"c1786"</definedName>
    <definedName name="IQ_PERCENT_CHANGE_EST_EPS_6MONTHS_CIQ" hidden="1">"c3731"</definedName>
    <definedName name="IQ_PERCENT_CHANGE_EST_EPS_6MONTHS_REUT" hidden="1">"c3900"</definedName>
    <definedName name="IQ_PERCENT_CHANGE_EST_EPS_6MONTHS_THOM" hidden="1">"c5210"</definedName>
    <definedName name="IQ_PERCENT_CHANGE_EST_EPS_9MONTHS" hidden="1">"c1787"</definedName>
    <definedName name="IQ_PERCENT_CHANGE_EST_EPS_9MONTHS_CIQ" hidden="1">"c3732"</definedName>
    <definedName name="IQ_PERCENT_CHANGE_EST_EPS_9MONTHS_REUT" hidden="1">"c3901"</definedName>
    <definedName name="IQ_PERCENT_CHANGE_EST_EPS_9MONTHS_THOM" hidden="1">"c5211"</definedName>
    <definedName name="IQ_PERCENT_CHANGE_EST_EPS_DAY" hidden="1">"c1782"</definedName>
    <definedName name="IQ_PERCENT_CHANGE_EST_EPS_DAY_CIQ" hidden="1">"c3727"</definedName>
    <definedName name="IQ_PERCENT_CHANGE_EST_EPS_DAY_REUT" hidden="1">"c3896"</definedName>
    <definedName name="IQ_PERCENT_CHANGE_EST_EPS_DAY_THOM" hidden="1">"c5206"</definedName>
    <definedName name="IQ_PERCENT_CHANGE_EST_EPS_MONTH" hidden="1">"c1784"</definedName>
    <definedName name="IQ_PERCENT_CHANGE_EST_EPS_MONTH_CIQ" hidden="1">"c3729"</definedName>
    <definedName name="IQ_PERCENT_CHANGE_EST_EPS_MONTH_REUT" hidden="1">"c3898"</definedName>
    <definedName name="IQ_PERCENT_CHANGE_EST_EPS_MONTH_THOM" hidden="1">"c5208"</definedName>
    <definedName name="IQ_PERCENT_CHANGE_EST_EPS_WEEK" hidden="1">"c1783"</definedName>
    <definedName name="IQ_PERCENT_CHANGE_EST_EPS_WEEK_CIQ" hidden="1">"c3728"</definedName>
    <definedName name="IQ_PERCENT_CHANGE_EST_EPS_WEEK_REUT" hidden="1">"c3897"</definedName>
    <definedName name="IQ_PERCENT_CHANGE_EST_EPS_WEEK_THOM" hidden="1">"c5207"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2MONTHS_THOM" hidden="1">"c5248"</definedName>
    <definedName name="IQ_PERCENT_CHANGE_EST_FFO_18MONTHS" hidden="1">"c1829"</definedName>
    <definedName name="IQ_PERCENT_CHANGE_EST_FFO_18MONTHS_CIQ" hidden="1">"c3770"</definedName>
    <definedName name="IQ_PERCENT_CHANGE_EST_FFO_18MONTHS_REUT" hidden="1">"c3939"</definedName>
    <definedName name="IQ_PERCENT_CHANGE_EST_FFO_18MONTHS_THOM" hidden="1">"c5249"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3MONTHS_THOM" hidden="1">"c5245"</definedName>
    <definedName name="IQ_PERCENT_CHANGE_EST_FFO_6MONTHS" hidden="1">"c1826"</definedName>
    <definedName name="IQ_PERCENT_CHANGE_EST_FFO_6MONTHS_CIQ" hidden="1">"c3767"</definedName>
    <definedName name="IQ_PERCENT_CHANGE_EST_FFO_6MONTHS_REUT" hidden="1">"c3936"</definedName>
    <definedName name="IQ_PERCENT_CHANGE_EST_FFO_6MONTHS_THOM" hidden="1">"c5246"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9MONTHS_THOM" hidden="1">"c5247"</definedName>
    <definedName name="IQ_PERCENT_CHANGE_EST_FFO_DAY" hidden="1">"c1822"</definedName>
    <definedName name="IQ_PERCENT_CHANGE_EST_FFO_DAY_CIQ" hidden="1">"c3764"</definedName>
    <definedName name="IQ_PERCENT_CHANGE_EST_FFO_DAY_REUT" hidden="1">"c3933"</definedName>
    <definedName name="IQ_PERCENT_CHANGE_EST_FFO_DAY_THOM" hidden="1">"c5243"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MONTH_THOM" hidden="1">"c5244"</definedName>
    <definedName name="IQ_PERCENT_CHANGE_EST_FFO_SHARE_12MONTHS" hidden="1">"c1828"</definedName>
    <definedName name="IQ_PERCENT_CHANGE_EST_FFO_SHARE_12MONTHS_CIQ" hidden="1">"c3769"</definedName>
    <definedName name="IQ_PERCENT_CHANGE_EST_FFO_SHARE_12MONTHS_THOM" hidden="1">"c5248"</definedName>
    <definedName name="IQ_PERCENT_CHANGE_EST_FFO_SHARE_18MONTHS" hidden="1">"c1829"</definedName>
    <definedName name="IQ_PERCENT_CHANGE_EST_FFO_SHARE_18MONTHS_CIQ" hidden="1">"c3770"</definedName>
    <definedName name="IQ_PERCENT_CHANGE_EST_FFO_SHARE_18MONTHS_THOM" hidden="1">"c5249"</definedName>
    <definedName name="IQ_PERCENT_CHANGE_EST_FFO_SHARE_3MONTHS" hidden="1">"c1825"</definedName>
    <definedName name="IQ_PERCENT_CHANGE_EST_FFO_SHARE_3MONTHS_CIQ" hidden="1">"c3766"</definedName>
    <definedName name="IQ_PERCENT_CHANGE_EST_FFO_SHARE_3MONTHS_THOM" hidden="1">"c5245"</definedName>
    <definedName name="IQ_PERCENT_CHANGE_EST_FFO_SHARE_6MONTHS" hidden="1">"c1826"</definedName>
    <definedName name="IQ_PERCENT_CHANGE_EST_FFO_SHARE_6MONTHS_CIQ" hidden="1">"c3767"</definedName>
    <definedName name="IQ_PERCENT_CHANGE_EST_FFO_SHARE_6MONTHS_THOM" hidden="1">"c5246"</definedName>
    <definedName name="IQ_PERCENT_CHANGE_EST_FFO_SHARE_9MONTHS" hidden="1">"c1827"</definedName>
    <definedName name="IQ_PERCENT_CHANGE_EST_FFO_SHARE_9MONTHS_CIQ" hidden="1">"c3768"</definedName>
    <definedName name="IQ_PERCENT_CHANGE_EST_FFO_SHARE_9MONTHS_THOM" hidden="1">"c5247"</definedName>
    <definedName name="IQ_PERCENT_CHANGE_EST_FFO_SHARE_DAY" hidden="1">"c1822"</definedName>
    <definedName name="IQ_PERCENT_CHANGE_EST_FFO_SHARE_DAY_CIQ" hidden="1">"c3764"</definedName>
    <definedName name="IQ_PERCENT_CHANGE_EST_FFO_SHARE_DAY_THOM" hidden="1">"c5243"</definedName>
    <definedName name="IQ_PERCENT_CHANGE_EST_FFO_SHARE_MONTH" hidden="1">"c1824"</definedName>
    <definedName name="IQ_PERCENT_CHANGE_EST_FFO_SHARE_MONTH_CIQ" hidden="1">"c3765"</definedName>
    <definedName name="IQ_PERCENT_CHANGE_EST_FFO_SHARE_MONTH_THOM" hidden="1">"c5244"</definedName>
    <definedName name="IQ_PERCENT_CHANGE_EST_FFO_SHARE_SHARE_12MONTHS" hidden="1">"c1828"</definedName>
    <definedName name="IQ_PERCENT_CHANGE_EST_FFO_SHARE_SHARE_12MONTHS_REUT" hidden="1">"c3938"</definedName>
    <definedName name="IQ_PERCENT_CHANGE_EST_FFO_SHARE_SHARE_12MONTHS_THOM" hidden="1">"c5248"</definedName>
    <definedName name="IQ_PERCENT_CHANGE_EST_FFO_SHARE_SHARE_18MONTHS" hidden="1">"c1829"</definedName>
    <definedName name="IQ_PERCENT_CHANGE_EST_FFO_SHARE_SHARE_18MONTHS_REUT" hidden="1">"c3939"</definedName>
    <definedName name="IQ_PERCENT_CHANGE_EST_FFO_SHARE_SHARE_18MONTHS_THOM" hidden="1">"c5249"</definedName>
    <definedName name="IQ_PERCENT_CHANGE_EST_FFO_SHARE_SHARE_3MONTHS" hidden="1">"c1825"</definedName>
    <definedName name="IQ_PERCENT_CHANGE_EST_FFO_SHARE_SHARE_3MONTHS_REUT" hidden="1">"c3935"</definedName>
    <definedName name="IQ_PERCENT_CHANGE_EST_FFO_SHARE_SHARE_3MONTHS_THOM" hidden="1">"c5245"</definedName>
    <definedName name="IQ_PERCENT_CHANGE_EST_FFO_SHARE_SHARE_6MONTHS" hidden="1">"c1826"</definedName>
    <definedName name="IQ_PERCENT_CHANGE_EST_FFO_SHARE_SHARE_6MONTHS_REUT" hidden="1">"c3936"</definedName>
    <definedName name="IQ_PERCENT_CHANGE_EST_FFO_SHARE_SHARE_6MONTHS_THOM" hidden="1">"c5246"</definedName>
    <definedName name="IQ_PERCENT_CHANGE_EST_FFO_SHARE_SHARE_9MONTHS" hidden="1">"c1827"</definedName>
    <definedName name="IQ_PERCENT_CHANGE_EST_FFO_SHARE_SHARE_9MONTHS_REUT" hidden="1">"c3937"</definedName>
    <definedName name="IQ_PERCENT_CHANGE_EST_FFO_SHARE_SHARE_9MONTHS_THOM" hidden="1">"c5247"</definedName>
    <definedName name="IQ_PERCENT_CHANGE_EST_FFO_SHARE_SHARE_DAY" hidden="1">"c1822"</definedName>
    <definedName name="IQ_PERCENT_CHANGE_EST_FFO_SHARE_SHARE_DAY_REUT" hidden="1">"c3933"</definedName>
    <definedName name="IQ_PERCENT_CHANGE_EST_FFO_SHARE_SHARE_DAY_THOM" hidden="1">"c5243"</definedName>
    <definedName name="IQ_PERCENT_CHANGE_EST_FFO_SHARE_SHARE_MONTH" hidden="1">"c1824"</definedName>
    <definedName name="IQ_PERCENT_CHANGE_EST_FFO_SHARE_SHARE_MONTH_REUT" hidden="1">"c3934"</definedName>
    <definedName name="IQ_PERCENT_CHANGE_EST_FFO_SHARE_SHARE_MONTH_THOM" hidden="1">"c5244"</definedName>
    <definedName name="IQ_PERCENT_CHANGE_EST_FFO_SHARE_SHARE_WEEK" hidden="1">"c1823"</definedName>
    <definedName name="IQ_PERCENT_CHANGE_EST_FFO_SHARE_SHARE_WEEK_REUT" hidden="1">"c3964"</definedName>
    <definedName name="IQ_PERCENT_CHANGE_EST_FFO_SHARE_SHARE_WEEK_THOM" hidden="1">"c5274"</definedName>
    <definedName name="IQ_PERCENT_CHANGE_EST_FFO_SHARE_WEEK" hidden="1">"c1823"</definedName>
    <definedName name="IQ_PERCENT_CHANGE_EST_FFO_SHARE_WEEK_CIQ" hidden="1">"c3795"</definedName>
    <definedName name="IQ_PERCENT_CHANGE_EST_FFO_SHARE_WEEK_THOM" hidden="1">"c5274"</definedName>
    <definedName name="IQ_PERCENT_CHANGE_EST_FFO_WEEK" hidden="1">"c1823"</definedName>
    <definedName name="IQ_PERCENT_CHANGE_EST_FFO_WEEK_CIQ" hidden="1">"c3795"</definedName>
    <definedName name="IQ_PERCENT_CHANGE_EST_FFO_WEEK_REUT" hidden="1">"c3964"</definedName>
    <definedName name="IQ_PERCENT_CHANGE_EST_FFO_WEEK_THOM" hidden="1">"c5274"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2MONTHS_REUT" hidden="1">"c3952"</definedName>
    <definedName name="IQ_PERCENT_CHANGE_EST_PRICE_TARGET_12MONTHS_THOM" hidden="1">"c5262"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18MONTHS_REUT" hidden="1">"c3953"</definedName>
    <definedName name="IQ_PERCENT_CHANGE_EST_PRICE_TARGET_18MONTHS_THOM" hidden="1">"c5263"</definedName>
    <definedName name="IQ_PERCENT_CHANGE_EST_PRICE_TARGET_3MONTHS" hidden="1">"c1841"</definedName>
    <definedName name="IQ_PERCENT_CHANGE_EST_PRICE_TARGET_3MONTHS_CIQ" hidden="1">"c3780"</definedName>
    <definedName name="IQ_PERCENT_CHANGE_EST_PRICE_TARGET_3MONTHS_REUT" hidden="1">"c3949"</definedName>
    <definedName name="IQ_PERCENT_CHANGE_EST_PRICE_TARGET_3MONTHS_THOM" hidden="1">"c5259"</definedName>
    <definedName name="IQ_PERCENT_CHANGE_EST_PRICE_TARGET_6MONTHS" hidden="1">"c1842"</definedName>
    <definedName name="IQ_PERCENT_CHANGE_EST_PRICE_TARGET_6MONTHS_CIQ" hidden="1">"c3781"</definedName>
    <definedName name="IQ_PERCENT_CHANGE_EST_PRICE_TARGET_6MONTHS_REUT" hidden="1">"c3950"</definedName>
    <definedName name="IQ_PERCENT_CHANGE_EST_PRICE_TARGET_6MONTHS_THOM" hidden="1">"c5260"</definedName>
    <definedName name="IQ_PERCENT_CHANGE_EST_PRICE_TARGET_9MONTHS" hidden="1">"c1843"</definedName>
    <definedName name="IQ_PERCENT_CHANGE_EST_PRICE_TARGET_9MONTHS_CIQ" hidden="1">"c3782"</definedName>
    <definedName name="IQ_PERCENT_CHANGE_EST_PRICE_TARGET_9MONTHS_REUT" hidden="1">"c3951"</definedName>
    <definedName name="IQ_PERCENT_CHANGE_EST_PRICE_TARGET_9MONTHS_THOM" hidden="1">"c5261"</definedName>
    <definedName name="IQ_PERCENT_CHANGE_EST_PRICE_TARGET_DAY" hidden="1">"c1838"</definedName>
    <definedName name="IQ_PERCENT_CHANGE_EST_PRICE_TARGET_DAY_CIQ" hidden="1">"c3778"</definedName>
    <definedName name="IQ_PERCENT_CHANGE_EST_PRICE_TARGET_DAY_REUT" hidden="1">"c3947"</definedName>
    <definedName name="IQ_PERCENT_CHANGE_EST_PRICE_TARGET_DAY_THOM" hidden="1">"c5257"</definedName>
    <definedName name="IQ_PERCENT_CHANGE_EST_PRICE_TARGET_MONTH" hidden="1">"c1840"</definedName>
    <definedName name="IQ_PERCENT_CHANGE_EST_PRICE_TARGET_MONTH_CIQ" hidden="1">"c3779"</definedName>
    <definedName name="IQ_PERCENT_CHANGE_EST_PRICE_TARGET_MONTH_REUT" hidden="1">"c3948"</definedName>
    <definedName name="IQ_PERCENT_CHANGE_EST_PRICE_TARGET_MONTH_THOM" hidden="1">"c5258"</definedName>
    <definedName name="IQ_PERCENT_CHANGE_EST_PRICE_TARGET_WEEK" hidden="1">"c1839"</definedName>
    <definedName name="IQ_PERCENT_CHANGE_EST_PRICE_TARGET_WEEK_CIQ" hidden="1">"c3798"</definedName>
    <definedName name="IQ_PERCENT_CHANGE_EST_PRICE_TARGET_WEEK_REUT" hidden="1">"c3967"</definedName>
    <definedName name="IQ_PERCENT_CHANGE_EST_PRICE_TARGET_WEEK_THOM" hidden="1">"c5276"</definedName>
    <definedName name="IQ_PERCENT_CHANGE_EST_RECO_12MONTHS" hidden="1">"c1836"</definedName>
    <definedName name="IQ_PERCENT_CHANGE_EST_RECO_12MONTHS_CIQ" hidden="1">"c3776"</definedName>
    <definedName name="IQ_PERCENT_CHANGE_EST_RECO_12MONTHS_REUT" hidden="1">"c3945"</definedName>
    <definedName name="IQ_PERCENT_CHANGE_EST_RECO_12MONTHS_THOM" hidden="1">"c5255"</definedName>
    <definedName name="IQ_PERCENT_CHANGE_EST_RECO_18MONTHS" hidden="1">"c1837"</definedName>
    <definedName name="IQ_PERCENT_CHANGE_EST_RECO_18MONTHS_CIQ" hidden="1">"c3777"</definedName>
    <definedName name="IQ_PERCENT_CHANGE_EST_RECO_18MONTHS_REUT" hidden="1">"c3946"</definedName>
    <definedName name="IQ_PERCENT_CHANGE_EST_RECO_18MONTHS_THOM" hidden="1">"c5256"</definedName>
    <definedName name="IQ_PERCENT_CHANGE_EST_RECO_3MONTHS" hidden="1">"c1833"</definedName>
    <definedName name="IQ_PERCENT_CHANGE_EST_RECO_3MONTHS_CIQ" hidden="1">"c3773"</definedName>
    <definedName name="IQ_PERCENT_CHANGE_EST_RECO_3MONTHS_REUT" hidden="1">"c3942"</definedName>
    <definedName name="IQ_PERCENT_CHANGE_EST_RECO_3MONTHS_THOM" hidden="1">"c5252"</definedName>
    <definedName name="IQ_PERCENT_CHANGE_EST_RECO_6MONTHS" hidden="1">"c1834"</definedName>
    <definedName name="IQ_PERCENT_CHANGE_EST_RECO_6MONTHS_CIQ" hidden="1">"c3774"</definedName>
    <definedName name="IQ_PERCENT_CHANGE_EST_RECO_6MONTHS_REUT" hidden="1">"c3943"</definedName>
    <definedName name="IQ_PERCENT_CHANGE_EST_RECO_6MONTHS_THOM" hidden="1">"c5253"</definedName>
    <definedName name="IQ_PERCENT_CHANGE_EST_RECO_9MONTHS" hidden="1">"c1835"</definedName>
    <definedName name="IQ_PERCENT_CHANGE_EST_RECO_9MONTHS_CIQ" hidden="1">"c3775"</definedName>
    <definedName name="IQ_PERCENT_CHANGE_EST_RECO_9MONTHS_REUT" hidden="1">"c3944"</definedName>
    <definedName name="IQ_PERCENT_CHANGE_EST_RECO_9MONTHS_THOM" hidden="1">"c5254"</definedName>
    <definedName name="IQ_PERCENT_CHANGE_EST_RECO_DAY" hidden="1">"c1830"</definedName>
    <definedName name="IQ_PERCENT_CHANGE_EST_RECO_DAY_CIQ" hidden="1">"c3771"</definedName>
    <definedName name="IQ_PERCENT_CHANGE_EST_RECO_DAY_REUT" hidden="1">"c3940"</definedName>
    <definedName name="IQ_PERCENT_CHANGE_EST_RECO_DAY_THOM" hidden="1">"c5250"</definedName>
    <definedName name="IQ_PERCENT_CHANGE_EST_RECO_MONTH" hidden="1">"c1832"</definedName>
    <definedName name="IQ_PERCENT_CHANGE_EST_RECO_MONTH_CIQ" hidden="1">"c3772"</definedName>
    <definedName name="IQ_PERCENT_CHANGE_EST_RECO_MONTH_REUT" hidden="1">"c3941"</definedName>
    <definedName name="IQ_PERCENT_CHANGE_EST_RECO_MONTH_THOM" hidden="1">"c5251"</definedName>
    <definedName name="IQ_PERCENT_CHANGE_EST_RECO_WEEK" hidden="1">"c1831"</definedName>
    <definedName name="IQ_PERCENT_CHANGE_EST_RECO_WEEK_CIQ" hidden="1">"c3796"</definedName>
    <definedName name="IQ_PERCENT_CHANGE_EST_RECO_WEEK_REUT" hidden="1">"c3966"</definedName>
    <definedName name="IQ_PERCENT_CHANGE_EST_RECO_WEEK_THOM" hidden="1">"c5275"</definedName>
    <definedName name="IQ_PERCENT_CHANGE_EST_REV_12MONTHS" hidden="1">"c1796"</definedName>
    <definedName name="IQ_PERCENT_CHANGE_EST_REV_12MONTHS_CIQ" hidden="1">"c3741"</definedName>
    <definedName name="IQ_PERCENT_CHANGE_EST_REV_12MONTHS_REUT" hidden="1">"c3910"</definedName>
    <definedName name="IQ_PERCENT_CHANGE_EST_REV_12MONTHS_THOM" hidden="1">"c5220"</definedName>
    <definedName name="IQ_PERCENT_CHANGE_EST_REV_18MONTHS" hidden="1">"c1797"</definedName>
    <definedName name="IQ_PERCENT_CHANGE_EST_REV_18MONTHS_CIQ" hidden="1">"c3742"</definedName>
    <definedName name="IQ_PERCENT_CHANGE_EST_REV_18MONTHS_REUT" hidden="1">"c3911"</definedName>
    <definedName name="IQ_PERCENT_CHANGE_EST_REV_18MONTHS_THOM" hidden="1">"c5221"</definedName>
    <definedName name="IQ_PERCENT_CHANGE_EST_REV_3MONTHS" hidden="1">"c1793"</definedName>
    <definedName name="IQ_PERCENT_CHANGE_EST_REV_3MONTHS_CIQ" hidden="1">"c3738"</definedName>
    <definedName name="IQ_PERCENT_CHANGE_EST_REV_3MONTHS_REUT" hidden="1">"c3907"</definedName>
    <definedName name="IQ_PERCENT_CHANGE_EST_REV_3MONTHS_THOM" hidden="1">"c5217"</definedName>
    <definedName name="IQ_PERCENT_CHANGE_EST_REV_6MONTHS" hidden="1">"c1794"</definedName>
    <definedName name="IQ_PERCENT_CHANGE_EST_REV_6MONTHS_CIQ" hidden="1">"c3739"</definedName>
    <definedName name="IQ_PERCENT_CHANGE_EST_REV_6MONTHS_REUT" hidden="1">"c3908"</definedName>
    <definedName name="IQ_PERCENT_CHANGE_EST_REV_6MONTHS_THOM" hidden="1">"c5218"</definedName>
    <definedName name="IQ_PERCENT_CHANGE_EST_REV_9MONTHS" hidden="1">"c1795"</definedName>
    <definedName name="IQ_PERCENT_CHANGE_EST_REV_9MONTHS_CIQ" hidden="1">"c3740"</definedName>
    <definedName name="IQ_PERCENT_CHANGE_EST_REV_9MONTHS_REUT" hidden="1">"c3909"</definedName>
    <definedName name="IQ_PERCENT_CHANGE_EST_REV_9MONTHS_THOM" hidden="1">"c5219"</definedName>
    <definedName name="IQ_PERCENT_CHANGE_EST_REV_DAY" hidden="1">"c1790"</definedName>
    <definedName name="IQ_PERCENT_CHANGE_EST_REV_DAY_CIQ" hidden="1">"c3735"</definedName>
    <definedName name="IQ_PERCENT_CHANGE_EST_REV_DAY_REUT" hidden="1">"c3904"</definedName>
    <definedName name="IQ_PERCENT_CHANGE_EST_REV_DAY_THOM" hidden="1">"c5214"</definedName>
    <definedName name="IQ_PERCENT_CHANGE_EST_REV_MONTH" hidden="1">"c1792"</definedName>
    <definedName name="IQ_PERCENT_CHANGE_EST_REV_MONTH_CIQ" hidden="1">"c3737"</definedName>
    <definedName name="IQ_PERCENT_CHANGE_EST_REV_MONTH_REUT" hidden="1">"c3906"</definedName>
    <definedName name="IQ_PERCENT_CHANGE_EST_REV_MONTH_THOM" hidden="1">"c5216"</definedName>
    <definedName name="IQ_PERCENT_CHANGE_EST_REV_WEEK" hidden="1">"c1791"</definedName>
    <definedName name="IQ_PERCENT_CHANGE_EST_REV_WEEK_CIQ" hidden="1">"c3736"</definedName>
    <definedName name="IQ_PERCENT_CHANGE_EST_REV_WEEK_REUT" hidden="1">"c3905"</definedName>
    <definedName name="IQ_PERCENT_CHANGE_EST_REV_WEEK_THOM" hidden="1">"c5215"</definedName>
    <definedName name="IQ_PERCENT_FLOAT" hidden="1">"c227"</definedName>
    <definedName name="IQ_PERCENT_INSURED_FDIC" hidden="1">"c6374"</definedName>
    <definedName name="IQ_PERCENTAGE_RENT" hidden="1">"c16018"</definedName>
    <definedName name="IQ_PERCENTAGE_RENT_RENTAL_REVENUE" hidden="1">"c16063"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DIC" hidden="1">"c13646"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RTFOLIO_SHARES" hidden="1">"c19116"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OTENTIAL_UPSIDE_REUT" hidden="1">"c3968"</definedName>
    <definedName name="IQ_POTENTIAL_UPSIDE_THOM" hidden="1">"c5279"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CIQ" hidden="1">"c5064"</definedName>
    <definedName name="IQ_PRE_TAX_ACT_OR_EST_CIQ_COL" hidden="1">"c11711"</definedName>
    <definedName name="IQ_PRE_TAX_ACT_OR_EST_REUT" hidden="1">"c5467"</definedName>
    <definedName name="IQ_PRE_TAX_ACT_OR_EST_THOM" hidden="1">"c5305"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FDIC" hidden="1">"c6349"</definedName>
    <definedName name="IQ_PREFERRED_LIST" hidden="1">"c13506"</definedName>
    <definedName name="IQ_PREMISES_EQUIPMENT_FDIC" hidden="1">"c6577"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SIDENT_ID" hidden="1">"c15216"</definedName>
    <definedName name="IQ_PRESIDENT_NAME" hidden="1">"c15215"</definedName>
    <definedName name="IQ_PRETAX_GW_INC_DET_EST_NOTE" hidden="1">"c17536"</definedName>
    <definedName name="IQ_PRETAX_GW_INC_EST" hidden="1">"c1702"</definedName>
    <definedName name="IQ_PRETAX_GW_INC_EST_CIQ" hidden="1">"c4688"</definedName>
    <definedName name="IQ_PRETAX_GW_INC_EST_DOWN_2MONTH" hidden="1">"c16417"</definedName>
    <definedName name="IQ_PRETAX_GW_INC_EST_DOWN_3MONTH" hidden="1">"c16421"</definedName>
    <definedName name="IQ_PRETAX_GW_INC_EST_DOWN_MONTH" hidden="1">"c16413"</definedName>
    <definedName name="IQ_PRETAX_GW_INC_EST_NUM_ANALYSTS_2MONTH" hidden="1">"c16415"</definedName>
    <definedName name="IQ_PRETAX_GW_INC_EST_NUM_ANALYSTS_3MONTH" hidden="1">"c16419"</definedName>
    <definedName name="IQ_PRETAX_GW_INC_EST_NUM_ANALYSTS_MONTH" hidden="1">"c16411"</definedName>
    <definedName name="IQ_PRETAX_GW_INC_EST_REUT" hidden="1">"c5354"</definedName>
    <definedName name="IQ_PRETAX_GW_INC_EST_TOTAL_REVISED_2MONTH" hidden="1">"c16418"</definedName>
    <definedName name="IQ_PRETAX_GW_INC_EST_TOTAL_REVISED_3MONTH" hidden="1">"c16422"</definedName>
    <definedName name="IQ_PRETAX_GW_INC_EST_TOTAL_REVISED_MONTH" hidden="1">"c16414"</definedName>
    <definedName name="IQ_PRETAX_GW_INC_EST_UP_2MONTH" hidden="1">"c16416"</definedName>
    <definedName name="IQ_PRETAX_GW_INC_EST_UP_3MONTH" hidden="1">"c16420"</definedName>
    <definedName name="IQ_PRETAX_GW_INC_EST_UP_MONTH" hidden="1">"c16412"</definedName>
    <definedName name="IQ_PRETAX_GW_INC_HIGH_EST" hidden="1">"c1704"</definedName>
    <definedName name="IQ_PRETAX_GW_INC_HIGH_EST_CIQ" hidden="1">"c4690"</definedName>
    <definedName name="IQ_PRETAX_GW_INC_HIGH_EST_REUT" hidden="1">"c5356"</definedName>
    <definedName name="IQ_PRETAX_GW_INC_LOW_EST" hidden="1">"c1705"</definedName>
    <definedName name="IQ_PRETAX_GW_INC_LOW_EST_CIQ" hidden="1">"c4691"</definedName>
    <definedName name="IQ_PRETAX_GW_INC_LOW_EST_REUT" hidden="1">"c5357"</definedName>
    <definedName name="IQ_PRETAX_GW_INC_MEDIAN_EST" hidden="1">"c1703"</definedName>
    <definedName name="IQ_PRETAX_GW_INC_MEDIAN_EST_CIQ" hidden="1">"c4689"</definedName>
    <definedName name="IQ_PRETAX_GW_INC_MEDIAN_EST_REUT" hidden="1">"c5355"</definedName>
    <definedName name="IQ_PRETAX_GW_INC_NUM_EST" hidden="1">"c1706"</definedName>
    <definedName name="IQ_PRETAX_GW_INC_NUM_EST_CIQ" hidden="1">"c4692"</definedName>
    <definedName name="IQ_PRETAX_GW_INC_NUM_EST_REUT" hidden="1">"c5358"</definedName>
    <definedName name="IQ_PRETAX_GW_INC_STDDEV_EST" hidden="1">"c1707"</definedName>
    <definedName name="IQ_PRETAX_GW_INC_STDDEV_EST_CIQ" hidden="1">"c4693"</definedName>
    <definedName name="IQ_PRETAX_GW_INC_STDDEV_EST_REUT" hidden="1">"c5359"</definedName>
    <definedName name="IQ_PRETAX_INC" hidden="1">"IQ_PRETAX_INC"</definedName>
    <definedName name="IQ_PRETAX_INC_10K" hidden="1">"PRETAX_INC_10K"</definedName>
    <definedName name="IQ_PRETAX_INC_10Q" hidden="1">"PRETAX_INC_10Q"</definedName>
    <definedName name="IQ_PRETAX_INC_10Q1" hidden="1">"PRETAX_INC_10Q1"</definedName>
    <definedName name="IQ_PRETAX_INC_AFTER_CAP_ALLOCATION_FOREIGN_FFIEC" hidden="1">"c15390"</definedName>
    <definedName name="IQ_PRETAX_INC_BEFORE_CAP_ALLOCATION_FOREIGN_FFIEC" hidden="1">"c15388"</definedName>
    <definedName name="IQ_PRETAX_INC_DET_EST" hidden="1">"c12055"</definedName>
    <definedName name="IQ_PRETAX_INC_DET_EST_CURRENCY" hidden="1">"c12462"</definedName>
    <definedName name="IQ_PRETAX_INC_DET_EST_CURRENCY_THOM" hidden="1">"c12483"</definedName>
    <definedName name="IQ_PRETAX_INC_DET_EST_DATE" hidden="1">"c12208"</definedName>
    <definedName name="IQ_PRETAX_INC_DET_EST_DATE_THOM" hidden="1">"c12234"</definedName>
    <definedName name="IQ_PRETAX_INC_DET_EST_INCL" hidden="1">"c12345"</definedName>
    <definedName name="IQ_PRETAX_INC_DET_EST_INCL_THOM" hidden="1">"c12366"</definedName>
    <definedName name="IQ_PRETAX_INC_DET_EST_NOTE" hidden="1">"c17534"</definedName>
    <definedName name="IQ_PRETAX_INC_DET_EST_NOTE_THOM" hidden="1">"c17586"</definedName>
    <definedName name="IQ_PRETAX_INC_DET_EST_ORIGIN" hidden="1">"c12771"</definedName>
    <definedName name="IQ_PRETAX_INC_DET_EST_ORIGIN_THOM" hidden="1">"c12604"</definedName>
    <definedName name="IQ_PRETAX_INC_DET_EST_THOM" hidden="1">"c12084"</definedName>
    <definedName name="IQ_PRETAX_INC_EST" hidden="1">"c1695"</definedName>
    <definedName name="IQ_PRETAX_INC_EST_CIQ" hidden="1">"c4681"</definedName>
    <definedName name="IQ_PRETAX_INC_EST_DOWN_2MONTH" hidden="1">"c16393"</definedName>
    <definedName name="IQ_PRETAX_INC_EST_DOWN_2MONTH_THOM" hidden="1">"c17257"</definedName>
    <definedName name="IQ_PRETAX_INC_EST_DOWN_3MONTH" hidden="1">"c16397"</definedName>
    <definedName name="IQ_PRETAX_INC_EST_DOWN_3MONTH_THOM" hidden="1">"c17261"</definedName>
    <definedName name="IQ_PRETAX_INC_EST_DOWN_MONTH" hidden="1">"c16389"</definedName>
    <definedName name="IQ_PRETAX_INC_EST_DOWN_MONTH_THOM" hidden="1">"c17253"</definedName>
    <definedName name="IQ_PRETAX_INC_EST_NUM_ANALYSTS_2MONTH" hidden="1">"c16391"</definedName>
    <definedName name="IQ_PRETAX_INC_EST_NUM_ANALYSTS_2MONTH_THOM" hidden="1">"c17255"</definedName>
    <definedName name="IQ_PRETAX_INC_EST_NUM_ANALYSTS_3MONTH" hidden="1">"c16395"</definedName>
    <definedName name="IQ_PRETAX_INC_EST_NUM_ANALYSTS_3MONTH_THOM" hidden="1">"c17259"</definedName>
    <definedName name="IQ_PRETAX_INC_EST_NUM_ANALYSTS_MONTH" hidden="1">"c16387"</definedName>
    <definedName name="IQ_PRETAX_INC_EST_NUM_ANALYSTS_MONTH_THOM" hidden="1">"c17251"</definedName>
    <definedName name="IQ_PRETAX_INC_EST_REUT" hidden="1">"c5347"</definedName>
    <definedName name="IQ_PRETAX_INC_EST_THOM" hidden="1">"c5119"</definedName>
    <definedName name="IQ_PRETAX_INC_EST_TOTAL_REVISED_2MONTH" hidden="1">"c16394"</definedName>
    <definedName name="IQ_PRETAX_INC_EST_TOTAL_REVISED_2MONTH_THOM" hidden="1">"c17258"</definedName>
    <definedName name="IQ_PRETAX_INC_EST_TOTAL_REVISED_3MONTH" hidden="1">"c16398"</definedName>
    <definedName name="IQ_PRETAX_INC_EST_TOTAL_REVISED_3MONTH_THOM" hidden="1">"c17262"</definedName>
    <definedName name="IQ_PRETAX_INC_EST_TOTAL_REVISED_MONTH" hidden="1">"c16390"</definedName>
    <definedName name="IQ_PRETAX_INC_EST_TOTAL_REVISED_MONTH_THOM" hidden="1">"c17254"</definedName>
    <definedName name="IQ_PRETAX_INC_EST_UP_2MONTH" hidden="1">"c16392"</definedName>
    <definedName name="IQ_PRETAX_INC_EST_UP_2MONTH_THOM" hidden="1">"c17256"</definedName>
    <definedName name="IQ_PRETAX_INC_EST_UP_3MONTH" hidden="1">"c16396"</definedName>
    <definedName name="IQ_PRETAX_INC_EST_UP_3MONTH_THOM" hidden="1">"c17260"</definedName>
    <definedName name="IQ_PRETAX_INC_EST_UP_MONTH" hidden="1">"c16388"</definedName>
    <definedName name="IQ_PRETAX_INC_EST_UP_MONTH_THOM" hidden="1">"c17252"</definedName>
    <definedName name="IQ_PRETAX_INC_HIGH_EST" hidden="1">"c1697"</definedName>
    <definedName name="IQ_PRETAX_INC_HIGH_EST_CIQ" hidden="1">"c4683"</definedName>
    <definedName name="IQ_PRETAX_INC_HIGH_EST_REUT" hidden="1">"c5349"</definedName>
    <definedName name="IQ_PRETAX_INC_HIGH_EST_THOM" hidden="1">"c5121"</definedName>
    <definedName name="IQ_PRETAX_INC_LOW_EST" hidden="1">"c1698"</definedName>
    <definedName name="IQ_PRETAX_INC_LOW_EST_CIQ" hidden="1">"c4684"</definedName>
    <definedName name="IQ_PRETAX_INC_LOW_EST_REUT" hidden="1">"c5350"</definedName>
    <definedName name="IQ_PRETAX_INC_LOW_EST_THOM" hidden="1">"c5122"</definedName>
    <definedName name="IQ_PRETAX_INC_MEDIAN_EST" hidden="1">"c1696"</definedName>
    <definedName name="IQ_PRETAX_INC_MEDIAN_EST_CIQ" hidden="1">"c4682"</definedName>
    <definedName name="IQ_PRETAX_INC_MEDIAN_EST_REUT" hidden="1">"c5348"</definedName>
    <definedName name="IQ_PRETAX_INC_MEDIAN_EST_THOM" hidden="1">"c5120"</definedName>
    <definedName name="IQ_PRETAX_INC_NUM_EST" hidden="1">"c1699"</definedName>
    <definedName name="IQ_PRETAX_INC_NUM_EST_CIQ" hidden="1">"c4685"</definedName>
    <definedName name="IQ_PRETAX_INC_NUM_EST_REUT" hidden="1">"c5351"</definedName>
    <definedName name="IQ_PRETAX_INC_NUM_EST_THOM" hidden="1">"c5123"</definedName>
    <definedName name="IQ_PRETAX_INC_STDDEV_EST" hidden="1">"c1700"</definedName>
    <definedName name="IQ_PRETAX_INC_STDDEV_EST_CIQ" hidden="1">"c4686"</definedName>
    <definedName name="IQ_PRETAX_INC_STDDEV_EST_REUT" hidden="1">"c5352"</definedName>
    <definedName name="IQ_PRETAX_INC_STDDEV_EST_THOM" hidden="1">"c5124"</definedName>
    <definedName name="IQ_PRETAX_OPERATING_INC_AVG_ASSETS_FFIEC" hidden="1">"c13365"</definedName>
    <definedName name="IQ_PRETAX_REPORT_INC_DET_EST_NOTE" hidden="1">"c17535"</definedName>
    <definedName name="IQ_PRETAX_REPORT_INC_EST" hidden="1">"c1709"</definedName>
    <definedName name="IQ_PRETAX_REPORT_INC_EST_CIQ" hidden="1">"c4695"</definedName>
    <definedName name="IQ_PRETAX_REPORT_INC_EST_DOWN_2MONTH" hidden="1">"c16405"</definedName>
    <definedName name="IQ_PRETAX_REPORT_INC_EST_DOWN_3MONTH" hidden="1">"c16409"</definedName>
    <definedName name="IQ_PRETAX_REPORT_INC_EST_DOWN_MONTH" hidden="1">"c16401"</definedName>
    <definedName name="IQ_PRETAX_REPORT_INC_EST_NUM_ANALYSTS_2MONTH" hidden="1">"c16403"</definedName>
    <definedName name="IQ_PRETAX_REPORT_INC_EST_NUM_ANALYSTS_3MONTH" hidden="1">"c16407"</definedName>
    <definedName name="IQ_PRETAX_REPORT_INC_EST_NUM_ANALYSTS_MONTH" hidden="1">"c16399"</definedName>
    <definedName name="IQ_PRETAX_REPORT_INC_EST_REUT" hidden="1">"c5361"</definedName>
    <definedName name="IQ_PRETAX_REPORT_INC_EST_TOTAL_REVISED_2MONTH" hidden="1">"c16406"</definedName>
    <definedName name="IQ_PRETAX_REPORT_INC_EST_TOTAL_REVISED_3MONTH" hidden="1">"c16410"</definedName>
    <definedName name="IQ_PRETAX_REPORT_INC_EST_TOTAL_REVISED_MONTH" hidden="1">"c16402"</definedName>
    <definedName name="IQ_PRETAX_REPORT_INC_EST_UP_2MONTH" hidden="1">"c16404"</definedName>
    <definedName name="IQ_PRETAX_REPORT_INC_EST_UP_3MONTH" hidden="1">"c16408"</definedName>
    <definedName name="IQ_PRETAX_REPORT_INC_EST_UP_MONTH" hidden="1">"c16400"</definedName>
    <definedName name="IQ_PRETAX_REPORT_INC_HIGH_EST" hidden="1">"c1711"</definedName>
    <definedName name="IQ_PRETAX_REPORT_INC_HIGH_EST_CIQ" hidden="1">"c4697"</definedName>
    <definedName name="IQ_PRETAX_REPORT_INC_HIGH_EST_REUT" hidden="1">"c5363"</definedName>
    <definedName name="IQ_PRETAX_REPORT_INC_LOW_EST" hidden="1">"c1712"</definedName>
    <definedName name="IQ_PRETAX_REPORT_INC_LOW_EST_CIQ" hidden="1">"c4698"</definedName>
    <definedName name="IQ_PRETAX_REPORT_INC_LOW_EST_REUT" hidden="1">"c5364"</definedName>
    <definedName name="IQ_PRETAX_REPORT_INC_MEDIAN_EST" hidden="1">"c1710"</definedName>
    <definedName name="IQ_PRETAX_REPORT_INC_MEDIAN_EST_CIQ" hidden="1">"c4696"</definedName>
    <definedName name="IQ_PRETAX_REPORT_INC_MEDIAN_EST_REUT" hidden="1">"c5362"</definedName>
    <definedName name="IQ_PRETAX_REPORT_INC_NUM_EST" hidden="1">"c1713"</definedName>
    <definedName name="IQ_PRETAX_REPORT_INC_NUM_EST_CIQ" hidden="1">"c4699"</definedName>
    <definedName name="IQ_PRETAX_REPORT_INC_NUM_EST_REUT" hidden="1">"c5365"</definedName>
    <definedName name="IQ_PRETAX_REPORT_INC_STDDEV_EST" hidden="1">"c1714"</definedName>
    <definedName name="IQ_PRETAX_REPORT_INC_STDDEV_EST_CIQ" hidden="1">"c4700"</definedName>
    <definedName name="IQ_PRETAX_REPORT_INC_STDDEV_EST_REUT" hidden="1">"c5366"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EVIOUS_TIME_RT" hidden="1">"PREVIOUSLASTTIME"</definedName>
    <definedName name="IQ_PRICE_CFPS_FWD" hidden="1">"c2237"</definedName>
    <definedName name="IQ_PRICE_CFPS_FWD_CIQ" hidden="1">"c4046"</definedName>
    <definedName name="IQ_PRICE_CFPS_FWD_REUT" hidden="1">"c4053"</definedName>
    <definedName name="IQ_PRICE_CFPS_FWD_THOM" hidden="1">"c4060"</definedName>
    <definedName name="IQ_PRICE_OVER_BVPS" hidden="1">"c1412"</definedName>
    <definedName name="IQ_PRICE_OVER_EPS_EST" hidden="1">"IQ_PRICE_OVER_EPS_EST"</definedName>
    <definedName name="IQ_PRICE_OVER_EPS_EST_1" hidden="1">"IQ_PRICE_OVER_EPS_EST_1"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SALES" hidden="1">"c17552"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BOTTOM_UP_REUT" hidden="1">"c5494"</definedName>
    <definedName name="IQ_PRICE_TARGET_CIQ" hidden="1">"c3613"</definedName>
    <definedName name="IQ_PRICE_TARGET_REUT" hidden="1">"c3631"</definedName>
    <definedName name="IQ_PRICE_TARGET_THOM" hidden="1">"c3649"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" hidden="1">"c4492"</definedName>
    <definedName name="IQ_PRICE_VOLATILITY_EST_CIQ" hidden="1">"c5030"</definedName>
    <definedName name="IQ_PRICE_VOLATILITY_EST_CIQ_COL" hidden="1">"c11677"</definedName>
    <definedName name="IQ_PRICE_VOLATILITY_HIGH" hidden="1">"c4493"</definedName>
    <definedName name="IQ_PRICE_VOLATILITY_HIGH_CIQ" hidden="1">"c5031"</definedName>
    <definedName name="IQ_PRICE_VOLATILITY_HIGH_CIQ_COL" hidden="1">"c11678"</definedName>
    <definedName name="IQ_PRICE_VOLATILITY_LOW" hidden="1">"c4494"</definedName>
    <definedName name="IQ_PRICE_VOLATILITY_LOW_CIQ" hidden="1">"c5032"</definedName>
    <definedName name="IQ_PRICE_VOLATILITY_LOW_CIQ_COL" hidden="1">"c11679"</definedName>
    <definedName name="IQ_PRICE_VOLATILITY_MEDIAN" hidden="1">"c4495"</definedName>
    <definedName name="IQ_PRICE_VOLATILITY_MEDIAN_CIQ" hidden="1">"c5033"</definedName>
    <definedName name="IQ_PRICE_VOLATILITY_MEDIAN_CIQ_COL" hidden="1">"c11680"</definedName>
    <definedName name="IQ_PRICE_VOLATILITY_NUM" hidden="1">"c4496"</definedName>
    <definedName name="IQ_PRICE_VOLATILITY_NUM_CIQ" hidden="1">"c5034"</definedName>
    <definedName name="IQ_PRICE_VOLATILITY_NUM_CIQ_COL" hidden="1">"c11681"</definedName>
    <definedName name="IQ_PRICE_VOLATILITY_STDDEV" hidden="1">"c4497"</definedName>
    <definedName name="IQ_PRICE_VOLATILITY_STDDEV_CIQ" hidden="1">"c5035"</definedName>
    <definedName name="IQ_PRICE_VOLATILITY_STDDEV_CIQ_COL" hidden="1">"c11682"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PS_TYPE_REUT" hidden="1">"c5481"</definedName>
    <definedName name="IQ_PRIMARY_EPS_TYPE_THOM" hidden="1">"c5297"</definedName>
    <definedName name="IQ_PRIMARY_EST_CONSOLIDATION" hidden="1">"c16246"</definedName>
    <definedName name="IQ_PRIMARY_EST_CONSOLIDATION_CIQ" hidden="1">"c16247"</definedName>
    <definedName name="IQ_PRIMARY_EST_CONSOLIDATION_THOM" hidden="1">"c16248"</definedName>
    <definedName name="IQ_PRIMARY_INDUSTRY" hidden="1">"c1070"</definedName>
    <definedName name="IQ_PRIMARY_SIC_CODE" hidden="1">"c16218"</definedName>
    <definedName name="IQ_PRIMARY_SIC_INDUSTRY" hidden="1">"c16217"</definedName>
    <definedName name="IQ_PRINCIPAL_AMT" hidden="1">"c2157"</definedName>
    <definedName name="IQ_PRIVATE_CONST_TOTAL_APR_FC_UNUSED" hidden="1">"c8559"</definedName>
    <definedName name="IQ_PRIVATE_CONST_TOTAL_APR_FC_UNUSED_UNUSED_UNUSED" hidden="1">"c8559"</definedName>
    <definedName name="IQ_PRIVATE_CONST_TOTAL_APR_UNUSED" hidden="1">"c7679"</definedName>
    <definedName name="IQ_PRIVATE_CONST_TOTAL_APR_UNUSED_UNUSED_UNUSED" hidden="1">"c7679"</definedName>
    <definedName name="IQ_PRIVATE_CONST_TOTAL_FC_UNUSED" hidden="1">"c7899"</definedName>
    <definedName name="IQ_PRIVATE_CONST_TOTAL_FC_UNUSED_UNUSED_UNUSED" hidden="1">"c7899"</definedName>
    <definedName name="IQ_PRIVATE_CONST_TOTAL_POP_FC_UNUSED" hidden="1">"c8119"</definedName>
    <definedName name="IQ_PRIVATE_CONST_TOTAL_POP_FC_UNUSED_UNUSED_UNUSED" hidden="1">"c8119"</definedName>
    <definedName name="IQ_PRIVATE_CONST_TOTAL_POP_UNUSED" hidden="1">"c7239"</definedName>
    <definedName name="IQ_PRIVATE_CONST_TOTAL_POP_UNUSED_UNUSED_UNUSED" hidden="1">"c7239"</definedName>
    <definedName name="IQ_PRIVATE_CONST_TOTAL_UNUSED" hidden="1">"c7019"</definedName>
    <definedName name="IQ_PRIVATE_CONST_TOTAL_UNUSED_UNUSED_UNUSED" hidden="1">"c7019"</definedName>
    <definedName name="IQ_PRIVATE_CONST_TOTAL_YOY_FC_UNUSED" hidden="1">"c8339"</definedName>
    <definedName name="IQ_PRIVATE_CONST_TOTAL_YOY_FC_UNUSED_UNUSED_UNUSED" hidden="1">"c8339"</definedName>
    <definedName name="IQ_PRIVATE_CONST_TOTAL_YOY_UNUSED" hidden="1">"c7459"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FC_UNUSED_UNUSED_UNUSED" hidden="1">"c8535"</definedName>
    <definedName name="IQ_PRIVATE_RES_CONST_REAL_APR_UNUSED" hidden="1">"c7655"</definedName>
    <definedName name="IQ_PRIVATE_RES_CONST_REAL_APR_UNUSED_UNUSED_UNUSED" hidden="1">"c7655"</definedName>
    <definedName name="IQ_PRIVATE_RES_CONST_REAL_FC_UNUSED" hidden="1">"c7875"</definedName>
    <definedName name="IQ_PRIVATE_RES_CONST_REAL_FC_UNUSED_UNUSED_UNUSED" hidden="1">"c7875"</definedName>
    <definedName name="IQ_PRIVATE_RES_CONST_REAL_POP_FC_UNUSED" hidden="1">"c8095"</definedName>
    <definedName name="IQ_PRIVATE_RES_CONST_REAL_POP_FC_UNUSED_UNUSED_UNUSED" hidden="1">"c8095"</definedName>
    <definedName name="IQ_PRIVATE_RES_CONST_REAL_POP_UNUSED" hidden="1">"c7215"</definedName>
    <definedName name="IQ_PRIVATE_RES_CONST_REAL_POP_UNUSED_UNUSED_UNUSED" hidden="1">"c7215"</definedName>
    <definedName name="IQ_PRIVATE_RES_CONST_REAL_UNUSED" hidden="1">"c6995"</definedName>
    <definedName name="IQ_PRIVATE_RES_CONST_REAL_UNUSED_UNUSED_UNUSED" hidden="1">"c6995"</definedName>
    <definedName name="IQ_PRIVATE_RES_CONST_REAL_YOY_FC_UNUSED" hidden="1">"c8315"</definedName>
    <definedName name="IQ_PRIVATE_RES_CONST_REAL_YOY_FC_UNUSED_UNUSED_UNUSED" hidden="1">"c8315"</definedName>
    <definedName name="IQ_PRIVATE_RES_CONST_REAL_YOY_UNUSED" hidden="1">"c7435"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BABLE_RESERVES_TO_TOTAL_RESERVES_COAL" hidden="1">"c15953"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DUCTION_TO_SOLD_COAL" hidden="1">"c15945"</definedName>
    <definedName name="IQ_PROFESSIONAL" hidden="1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_FAX" hidden="1">"c15166"</definedName>
    <definedName name="IQ_PROFESSIONAL_DIRECT_PHONE" hidden="1">"c15165"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MAIL" hidden="1">"c15167"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ID" hidden="1">"c13755"</definedName>
    <definedName name="IQ_PROFESSIONAL_LT_INCENTIVE" hidden="1">"c18943"</definedName>
    <definedName name="IQ_PROFESSIONAL_MAIN_FAX" hidden="1">"c15164"</definedName>
    <definedName name="IQ_PROFESSIONAL_MAIN_PHONE" hidden="1">"c15163"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FFICE_ADDRESS" hidden="1">"c15162"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 hidden="1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FIT_AFTER_COST_CAPITAL_NEW_BUSINESS" hidden="1">"c9969"</definedName>
    <definedName name="IQ_PROFIT_BEFORE_COST_CAPITAL_NEW_BUSINESS" hidden="1">"c9967"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L_FFIEC" hidden="1">"c13019"</definedName>
    <definedName name="IQ_PROVISION_LOAN_LOSS_AVG_ASSETS_FFIEC" hidden="1">"c18879"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SGR_REV" hidden="1">"c19125"</definedName>
    <definedName name="IQ_PTBV" hidden="1">"c1084"</definedName>
    <definedName name="IQ_PTBV_AVG" hidden="1">"c1085"</definedName>
    <definedName name="IQ_PURCHASE_FOREIGN_CURRENCIES_FDIC" hidden="1">"c6513"</definedName>
    <definedName name="IQ_PURCHASE_TREASURY_FFIEC" hidden="1">"c12966"</definedName>
    <definedName name="IQ_PURCHASED_COAL" hidden="1">"c15934"</definedName>
    <definedName name="IQ_PURCHASED_CREDIT_RELS_SERVICING_ASSETS_FFIEC" hidden="1">"c12839"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" hidden="1">"c8491"</definedName>
    <definedName name="IQ_PURCHASES_EQUIP_NONRES_SAAR_APR_FC_UNUSED_UNUSED_UNUSED" hidden="1">"c8491"</definedName>
    <definedName name="IQ_PURCHASES_EQUIP_NONRES_SAAR_APR_UNUSED" hidden="1">"c7611"</definedName>
    <definedName name="IQ_PURCHASES_EQUIP_NONRES_SAAR_APR_UNUSED_UNUSED_UNUSED" hidden="1">"c7611"</definedName>
    <definedName name="IQ_PURCHASES_EQUIP_NONRES_SAAR_FC_UNUSED" hidden="1">"c7831"</definedName>
    <definedName name="IQ_PURCHASES_EQUIP_NONRES_SAAR_FC_UNUSED_UNUSED_UNUSED" hidden="1">"c7831"</definedName>
    <definedName name="IQ_PURCHASES_EQUIP_NONRES_SAAR_POP_FC_UNUSED" hidden="1">"c8051"</definedName>
    <definedName name="IQ_PURCHASES_EQUIP_NONRES_SAAR_POP_FC_UNUSED_UNUSED_UNUSED" hidden="1">"c8051"</definedName>
    <definedName name="IQ_PURCHASES_EQUIP_NONRES_SAAR_POP_UNUSED" hidden="1">"c7171"</definedName>
    <definedName name="IQ_PURCHASES_EQUIP_NONRES_SAAR_POP_UNUSED_UNUSED_UNUSED" hidden="1">"c7171"</definedName>
    <definedName name="IQ_PURCHASES_EQUIP_NONRES_SAAR_UNUSED" hidden="1">"c6951"</definedName>
    <definedName name="IQ_PURCHASES_EQUIP_NONRES_SAAR_UNUSED_UNUSED_UNUSED" hidden="1">"c6951"</definedName>
    <definedName name="IQ_PURCHASES_EQUIP_NONRES_SAAR_YOY_FC_UNUSED" hidden="1">"c8271"</definedName>
    <definedName name="IQ_PURCHASES_EQUIP_NONRES_SAAR_YOY_FC_UNUSED_UNUSED_UNUSED" hidden="1">"c8271"</definedName>
    <definedName name="IQ_PURCHASES_EQUIP_NONRES_SAAR_YOY_UNUSED" hidden="1">"c7391"</definedName>
    <definedName name="IQ_PURCHASES_EQUIP_NONRES_SAAR_YOY_UNUSED_UNUSED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TE_COUNTRY" hidden="1">"c19247"</definedName>
    <definedName name="IQ_RATE_LEVEL" hidden="1">"c19251"</definedName>
    <definedName name="IQ_RATE_NAME" hidden="1">"c19249"</definedName>
    <definedName name="IQ_RATE_TERM" hidden="1">"c19248"</definedName>
    <definedName name="IQ_RATE_TYPE" hidden="1">"c19246"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DEPR_AMORT" hidden="1">"c8750"</definedName>
    <definedName name="IQ_RE_DEPRECIATION" hidden="1">"c16045"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FOREIGN_FFIEC" hidden="1">"c13479"</definedName>
    <definedName name="IQ_RE_GAIN_LOSS_SALE_ASSETS" hidden="1">"c8751"</definedName>
    <definedName name="IQ_RE_INVEST_FDIC" hidden="1">"c6331"</definedName>
    <definedName name="IQ_RE_LOANS_1_4_GROSS_LOANS_FFIEC" hidden="1">"c13397"</definedName>
    <definedName name="IQ_RE_LOANS_DOM_QUARTERLY_AVG_FFIEC" hidden="1">"c15476"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ENTAL_EXPENSE" hidden="1">"c16036"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ENT_FUNDS" hidden="1">"c18908"</definedName>
    <definedName name="IQ_RECENT_FUNDS_ID" hidden="1">"c18909"</definedName>
    <definedName name="IQ_RECOVERIES_1_4_FAMILY_LOANS_FDIC" hidden="1">"c6707"</definedName>
    <definedName name="IQ_RECOVERIES_AUTO_LOANS_FDIC" hidden="1">"c6701"</definedName>
    <definedName name="IQ_RECOVERIES_AVG_LOANS_FFIEC" hidden="1">"c13476"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ACT_OR_EST_CIQ_COL" hidden="1">"c11692"</definedName>
    <definedName name="IQ_RECURRING_PROFIT_EST" hidden="1">"c4499"</definedName>
    <definedName name="IQ_RECURRING_PROFIT_EST_CIQ" hidden="1">"c5037"</definedName>
    <definedName name="IQ_RECURRING_PROFIT_GUIDANCE" hidden="1">"c4500"</definedName>
    <definedName name="IQ_RECURRING_PROFIT_GUIDANCE_CIQ" hidden="1">"c5038"</definedName>
    <definedName name="IQ_RECURRING_PROFIT_GUIDANCE_CIQ_COL" hidden="1">"c11685"</definedName>
    <definedName name="IQ_RECURRING_PROFIT_HIGH_EST" hidden="1">"c4501"</definedName>
    <definedName name="IQ_RECURRING_PROFIT_HIGH_EST_CIQ" hidden="1">"c5039"</definedName>
    <definedName name="IQ_RECURRING_PROFIT_HIGH_GUIDANCE" hidden="1">"c4179"</definedName>
    <definedName name="IQ_RECURRING_PROFIT_HIGH_GUIDANCE_CIQ" hidden="1">"c4591"</definedName>
    <definedName name="IQ_RECURRING_PROFIT_HIGH_GUIDANCE_CIQ_COL" hidden="1">"c11240"</definedName>
    <definedName name="IQ_RECURRING_PROFIT_LOW_EST" hidden="1">"c4502"</definedName>
    <definedName name="IQ_RECURRING_PROFIT_LOW_EST_CIQ" hidden="1">"c5040"</definedName>
    <definedName name="IQ_RECURRING_PROFIT_LOW_GUIDANCE" hidden="1">"c4219"</definedName>
    <definedName name="IQ_RECURRING_PROFIT_LOW_GUIDANCE_CIQ" hidden="1">"c4631"</definedName>
    <definedName name="IQ_RECURRING_PROFIT_LOW_GUIDANCE_CIQ_COL" hidden="1">"c11280"</definedName>
    <definedName name="IQ_RECURRING_PROFIT_MEDIAN_EST" hidden="1">"c4503"</definedName>
    <definedName name="IQ_RECURRING_PROFIT_MEDIAN_EST_CIQ" hidden="1">"c5041"</definedName>
    <definedName name="IQ_RECURRING_PROFIT_NUM_EST" hidden="1">"c4504"</definedName>
    <definedName name="IQ_RECURRING_PROFIT_NUM_EST_CIQ" hidden="1">"c5042"</definedName>
    <definedName name="IQ_RECURRING_PROFIT_SHARE_ACT_OR_EST" hidden="1">"c4508"</definedName>
    <definedName name="IQ_RECURRING_PROFIT_SHARE_ACT_OR_EST_CIQ" hidden="1">"c5046"</definedName>
    <definedName name="IQ_RECURRING_PROFIT_SHARE_ACT_OR_EST_CIQ_COL" hidden="1">"c11693"</definedName>
    <definedName name="IQ_RECURRING_PROFIT_SHARE_EST" hidden="1">"c4506"</definedName>
    <definedName name="IQ_RECURRING_PROFIT_SHARE_EST_CIQ" hidden="1">"c5044"</definedName>
    <definedName name="IQ_RECURRING_PROFIT_SHARE_GUIDANCE" hidden="1">"c4509"</definedName>
    <definedName name="IQ_RECURRING_PROFIT_SHARE_GUIDANCE_CIQ" hidden="1">"c5047"</definedName>
    <definedName name="IQ_RECURRING_PROFIT_SHARE_GUIDANCE_CIQ_COL" hidden="1">"c11694"</definedName>
    <definedName name="IQ_RECURRING_PROFIT_SHARE_HIGH_EST" hidden="1">"c4510"</definedName>
    <definedName name="IQ_RECURRING_PROFIT_SHARE_HIGH_EST_CIQ" hidden="1">"c5048"</definedName>
    <definedName name="IQ_RECURRING_PROFIT_SHARE_HIGH_GUIDANCE" hidden="1">"c4200"</definedName>
    <definedName name="IQ_RECURRING_PROFIT_SHARE_HIGH_GUIDANCE_CIQ" hidden="1">"c4612"</definedName>
    <definedName name="IQ_RECURRING_PROFIT_SHARE_HIGH_GUIDANCE_CIQ_COL" hidden="1">"c11261"</definedName>
    <definedName name="IQ_RECURRING_PROFIT_SHARE_LOW_EST" hidden="1">"c4511"</definedName>
    <definedName name="IQ_RECURRING_PROFIT_SHARE_LOW_EST_CIQ" hidden="1">"c5049"</definedName>
    <definedName name="IQ_RECURRING_PROFIT_SHARE_LOW_GUIDANCE" hidden="1">"c4240"</definedName>
    <definedName name="IQ_RECURRING_PROFIT_SHARE_LOW_GUIDANCE_CIQ" hidden="1">"c4652"</definedName>
    <definedName name="IQ_RECURRING_PROFIT_SHARE_LOW_GUIDANCE_CIQ_COL" hidden="1">"c11301"</definedName>
    <definedName name="IQ_RECURRING_PROFIT_SHARE_MEDIAN_EST" hidden="1">"c4512"</definedName>
    <definedName name="IQ_RECURRING_PROFIT_SHARE_MEDIAN_EST_CIQ" hidden="1">"c5050"</definedName>
    <definedName name="IQ_RECURRING_PROFIT_SHARE_NUM_EST" hidden="1">"c4513"</definedName>
    <definedName name="IQ_RECURRING_PROFIT_SHARE_NUM_EST_CIQ" hidden="1">"c5051"</definedName>
    <definedName name="IQ_RECURRING_PROFIT_SHARE_STDDEV_EST" hidden="1">"c4514"</definedName>
    <definedName name="IQ_RECURRING_PROFIT_SHARE_STDDEV_EST_CIQ" hidden="1">"c5052"</definedName>
    <definedName name="IQ_RECURRING_PROFIT_STDDEV_EST" hidden="1">"c4516"</definedName>
    <definedName name="IQ_RECURRING_PROFIT_STDDEV_EST_CIQ" hidden="1">"c5054"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TATED" hidden="1">"c16221"</definedName>
    <definedName name="IQ_REINSTATEMENT_DATE" hidden="1">"c16222"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LATED_PLANS_FDIC" hidden="1">"c6320"</definedName>
    <definedName name="IQ_RENT_AVG_PROP" hidden="1">"c16056"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O" hidden="1">"c19133"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FC_UNUSED_UNUSED_UNUSED" hidden="1">"c8536"</definedName>
    <definedName name="IQ_RES_CONST_REAL_APR_UNUSED" hidden="1">"c7656"</definedName>
    <definedName name="IQ_RES_CONST_REAL_APR_UNUSED_UNUSED_UNUSED" hidden="1">"c7656"</definedName>
    <definedName name="IQ_RES_CONST_REAL_FC_UNUSED" hidden="1">"c7876"</definedName>
    <definedName name="IQ_RES_CONST_REAL_FC_UNUSED_UNUSED_UNUSED" hidden="1">"c7876"</definedName>
    <definedName name="IQ_RES_CONST_REAL_POP_FC_UNUSED" hidden="1">"c8096"</definedName>
    <definedName name="IQ_RES_CONST_REAL_POP_FC_UNUSED_UNUSED_UNUSED" hidden="1">"c8096"</definedName>
    <definedName name="IQ_RES_CONST_REAL_POP_UNUSED" hidden="1">"c7216"</definedName>
    <definedName name="IQ_RES_CONST_REAL_POP_UNUSED_UNUSED_UNUSED" hidden="1">"c7216"</definedName>
    <definedName name="IQ_RES_CONST_REAL_SAAR_APR_FC_UNUSED" hidden="1">"c8537"</definedName>
    <definedName name="IQ_RES_CONST_REAL_SAAR_APR_FC_UNUSED_UNUSED_UNUSED" hidden="1">"c8537"</definedName>
    <definedName name="IQ_RES_CONST_REAL_SAAR_APR_UNUSED" hidden="1">"c7657"</definedName>
    <definedName name="IQ_RES_CONST_REAL_SAAR_APR_UNUSED_UNUSED_UNUSED" hidden="1">"c7657"</definedName>
    <definedName name="IQ_RES_CONST_REAL_SAAR_FC_UNUSED" hidden="1">"c7877"</definedName>
    <definedName name="IQ_RES_CONST_REAL_SAAR_FC_UNUSED_UNUSED_UNUSED" hidden="1">"c7877"</definedName>
    <definedName name="IQ_RES_CONST_REAL_SAAR_POP_FC_UNUSED" hidden="1">"c8097"</definedName>
    <definedName name="IQ_RES_CONST_REAL_SAAR_POP_FC_UNUSED_UNUSED_UNUSED" hidden="1">"c8097"</definedName>
    <definedName name="IQ_RES_CONST_REAL_SAAR_POP_UNUSED" hidden="1">"c7217"</definedName>
    <definedName name="IQ_RES_CONST_REAL_SAAR_POP_UNUSED_UNUSED_UNUSED" hidden="1">"c7217"</definedName>
    <definedName name="IQ_RES_CONST_REAL_SAAR_UNUSED" hidden="1">"c6997"</definedName>
    <definedName name="IQ_RES_CONST_REAL_SAAR_UNUSED_UNUSED_UNUSED" hidden="1">"c6997"</definedName>
    <definedName name="IQ_RES_CONST_REAL_SAAR_YOY_FC_UNUSED" hidden="1">"c8317"</definedName>
    <definedName name="IQ_RES_CONST_REAL_SAAR_YOY_FC_UNUSED_UNUSED_UNUSED" hidden="1">"c8317"</definedName>
    <definedName name="IQ_RES_CONST_REAL_SAAR_YOY_UNUSED" hidden="1">"c7437"</definedName>
    <definedName name="IQ_RES_CONST_REAL_SAAR_YOY_UNUSED_UNUSED_UNUSED" hidden="1">"c7437"</definedName>
    <definedName name="IQ_RES_CONST_REAL_UNUSED" hidden="1">"c6996"</definedName>
    <definedName name="IQ_RES_CONST_REAL_UNUSED_UNUSED_UNUSED" hidden="1">"c6996"</definedName>
    <definedName name="IQ_RES_CONST_REAL_YOY_FC_UNUSED" hidden="1">"c8316"</definedName>
    <definedName name="IQ_RES_CONST_REAL_YOY_FC_UNUSED_UNUSED_UNUSED" hidden="1">"c8316"</definedName>
    <definedName name="IQ_RES_CONST_REAL_YOY_UNUSED" hidden="1">"c7436"</definedName>
    <definedName name="IQ_RES_CONST_REAL_YOY_UNUSED_UNUSED_UNUSED" hidden="1">"c7436"</definedName>
    <definedName name="IQ_RES_CONST_SAAR_APR_FC_UNUSED" hidden="1">"c8540"</definedName>
    <definedName name="IQ_RES_CONST_SAAR_APR_FC_UNUSED_UNUSED_UNUSED" hidden="1">"c8540"</definedName>
    <definedName name="IQ_RES_CONST_SAAR_APR_UNUSED" hidden="1">"c7660"</definedName>
    <definedName name="IQ_RES_CONST_SAAR_APR_UNUSED_UNUSED_UNUSED" hidden="1">"c7660"</definedName>
    <definedName name="IQ_RES_CONST_SAAR_FC_UNUSED" hidden="1">"c7880"</definedName>
    <definedName name="IQ_RES_CONST_SAAR_FC_UNUSED_UNUSED_UNUSED" hidden="1">"c7880"</definedName>
    <definedName name="IQ_RES_CONST_SAAR_POP_FC_UNUSED" hidden="1">"c8100"</definedName>
    <definedName name="IQ_RES_CONST_SAAR_POP_FC_UNUSED_UNUSED_UNUSED" hidden="1">"c8100"</definedName>
    <definedName name="IQ_RES_CONST_SAAR_POP_UNUSED" hidden="1">"c7220"</definedName>
    <definedName name="IQ_RES_CONST_SAAR_POP_UNUSED_UNUSED_UNUSED" hidden="1">"c7220"</definedName>
    <definedName name="IQ_RES_CONST_SAAR_UNUSED" hidden="1">"c7000"</definedName>
    <definedName name="IQ_RES_CONST_SAAR_UNUSED_UNUSED_UNUSED" hidden="1">"c7000"</definedName>
    <definedName name="IQ_RES_CONST_SAAR_YOY_FC_UNUSED" hidden="1">"c8320"</definedName>
    <definedName name="IQ_RES_CONST_SAAR_YOY_FC_UNUSED_UNUSED_UNUSED" hidden="1">"c8320"</definedName>
    <definedName name="IQ_RES_CONST_SAAR_YOY_UNUSED" hidden="1">"c7440"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NLINE_REVENUES" hidden="1">"c9904"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REVENUES" hidden="1">"c9902"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AVERAGE_EQUITY_FDIC" hidden="1">"c6733"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ACT_OR_EST" hidden="1">"c3585"</definedName>
    <definedName name="IQ_RETURN_ASSETS_ACT_OR_EST_CIQ" hidden="1">"c12020"</definedName>
    <definedName name="IQ_RETURN_ASSETS_ACT_OR_EST_REUT" hidden="1">"c5475"</definedName>
    <definedName name="IQ_RETURN_ASSETS_ACT_OR_EST_THOM" hidden="1">"c5310"</definedName>
    <definedName name="IQ_RETURN_ASSETS_BANK" hidden="1">"c1114"</definedName>
    <definedName name="IQ_RETURN_ASSETS_BROK" hidden="1">"c1115"</definedName>
    <definedName name="IQ_RETURN_ASSETS_DET_EST" hidden="1">"c12066"</definedName>
    <definedName name="IQ_RETURN_ASSETS_DET_EST_DATE" hidden="1">"c12219"</definedName>
    <definedName name="IQ_RETURN_ASSETS_DET_EST_DATE_THOM" hidden="1">"c12247"</definedName>
    <definedName name="IQ_RETURN_ASSETS_DET_EST_INCL" hidden="1">"c12356"</definedName>
    <definedName name="IQ_RETURN_ASSETS_DET_EST_INCL_THOM" hidden="1">"c12379"</definedName>
    <definedName name="IQ_RETURN_ASSETS_DET_EST_NOTE" hidden="1">"c17543"</definedName>
    <definedName name="IQ_RETURN_ASSETS_DET_EST_NOTE_THOM" hidden="1">"c17591"</definedName>
    <definedName name="IQ_RETURN_ASSETS_DET_EST_ORIGIN" hidden="1">"c12591"</definedName>
    <definedName name="IQ_RETURN_ASSETS_DET_EST_ORIGIN_THOM" hidden="1">"c12617"</definedName>
    <definedName name="IQ_RETURN_ASSETS_DET_EST_THOM" hidden="1">"c12097"</definedName>
    <definedName name="IQ_RETURN_ASSETS_EST" hidden="1">"c3529"</definedName>
    <definedName name="IQ_RETURN_ASSETS_EST_CIQ" hidden="1">"c3828"</definedName>
    <definedName name="IQ_RETURN_ASSETS_EST_DOWN_2MONTH" hidden="1">"c16537"</definedName>
    <definedName name="IQ_RETURN_ASSETS_EST_DOWN_2MONTH_THOM" hidden="1">"c17365"</definedName>
    <definedName name="IQ_RETURN_ASSETS_EST_DOWN_3MONTH" hidden="1">"c16541"</definedName>
    <definedName name="IQ_RETURN_ASSETS_EST_DOWN_3MONTH_THOM" hidden="1">"c17369"</definedName>
    <definedName name="IQ_RETURN_ASSETS_EST_DOWN_MONTH" hidden="1">"c16533"</definedName>
    <definedName name="IQ_RETURN_ASSETS_EST_DOWN_MONTH_THOM" hidden="1">"c17361"</definedName>
    <definedName name="IQ_RETURN_ASSETS_EST_NUM_ANALYSTS_2MONTH" hidden="1">"c16535"</definedName>
    <definedName name="IQ_RETURN_ASSETS_EST_NUM_ANALYSTS_2MONTH_THOM" hidden="1">"c17363"</definedName>
    <definedName name="IQ_RETURN_ASSETS_EST_NUM_ANALYSTS_3MONTH" hidden="1">"c16539"</definedName>
    <definedName name="IQ_RETURN_ASSETS_EST_NUM_ANALYSTS_3MONTH_THOM" hidden="1">"c17367"</definedName>
    <definedName name="IQ_RETURN_ASSETS_EST_NUM_ANALYSTS_MONTH" hidden="1">"c16531"</definedName>
    <definedName name="IQ_RETURN_ASSETS_EST_NUM_ANALYSTS_MONTH_THOM" hidden="1">"c17359"</definedName>
    <definedName name="IQ_RETURN_ASSETS_EST_REUT" hidden="1">"c3990"</definedName>
    <definedName name="IQ_RETURN_ASSETS_EST_THOM" hidden="1">"c4034"</definedName>
    <definedName name="IQ_RETURN_ASSETS_EST_TOTAL_REVISED_2MONTH" hidden="1">"c16538"</definedName>
    <definedName name="IQ_RETURN_ASSETS_EST_TOTAL_REVISED_2MONTH_THOM" hidden="1">"c17366"</definedName>
    <definedName name="IQ_RETURN_ASSETS_EST_TOTAL_REVISED_3MONTH" hidden="1">"c16542"</definedName>
    <definedName name="IQ_RETURN_ASSETS_EST_TOTAL_REVISED_3MONTH_THOM" hidden="1">"c17370"</definedName>
    <definedName name="IQ_RETURN_ASSETS_EST_TOTAL_REVISED_MONTH" hidden="1">"c16534"</definedName>
    <definedName name="IQ_RETURN_ASSETS_EST_TOTAL_REVISED_MONTH_THOM" hidden="1">"c17362"</definedName>
    <definedName name="IQ_RETURN_ASSETS_EST_UP_2MONTH" hidden="1">"c16536"</definedName>
    <definedName name="IQ_RETURN_ASSETS_EST_UP_2MONTH_THOM" hidden="1">"c17364"</definedName>
    <definedName name="IQ_RETURN_ASSETS_EST_UP_3MONTH" hidden="1">"c16540"</definedName>
    <definedName name="IQ_RETURN_ASSETS_EST_UP_3MONTH_THOM" hidden="1">"c17368"</definedName>
    <definedName name="IQ_RETURN_ASSETS_EST_UP_MONTH" hidden="1">"c16532"</definedName>
    <definedName name="IQ_RETURN_ASSETS_EST_UP_MONTH_THOM" hidden="1">"c17360"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GUIDANCE_CIQ" hidden="1">"c5055"</definedName>
    <definedName name="IQ_RETURN_ASSETS_GUIDANCE_CIQ_COL" hidden="1">"c11702"</definedName>
    <definedName name="IQ_RETURN_ASSETS_HIGH_EST" hidden="1">"c3530"</definedName>
    <definedName name="IQ_RETURN_ASSETS_HIGH_EST_CIQ" hidden="1">"c3830"</definedName>
    <definedName name="IQ_RETURN_ASSETS_HIGH_EST_REUT" hidden="1">"c3992"</definedName>
    <definedName name="IQ_RETURN_ASSETS_HIGH_EST_THOM" hidden="1">"c4036"</definedName>
    <definedName name="IQ_RETURN_ASSETS_HIGH_GUIDANCE" hidden="1">"c4183"</definedName>
    <definedName name="IQ_RETURN_ASSETS_HIGH_GUIDANCE_CIQ" hidden="1">"c4595"</definedName>
    <definedName name="IQ_RETURN_ASSETS_HIGH_GUIDANCE_CIQ_COL" hidden="1">"c11244"</definedName>
    <definedName name="IQ_RETURN_ASSETS_LOW_EST" hidden="1">"c3531"</definedName>
    <definedName name="IQ_RETURN_ASSETS_LOW_EST_CIQ" hidden="1">"c3831"</definedName>
    <definedName name="IQ_RETURN_ASSETS_LOW_EST_REUT" hidden="1">"c3993"</definedName>
    <definedName name="IQ_RETURN_ASSETS_LOW_EST_THOM" hidden="1">"c4037"</definedName>
    <definedName name="IQ_RETURN_ASSETS_LOW_GUIDANCE" hidden="1">"c4223"</definedName>
    <definedName name="IQ_RETURN_ASSETS_LOW_GUIDANCE_CIQ" hidden="1">"c4635"</definedName>
    <definedName name="IQ_RETURN_ASSETS_LOW_GUIDANCE_CIQ_COL" hidden="1">"c11284"</definedName>
    <definedName name="IQ_RETURN_ASSETS_MEDIAN_EST" hidden="1">"c3532"</definedName>
    <definedName name="IQ_RETURN_ASSETS_MEDIAN_EST_CIQ" hidden="1">"c3829"</definedName>
    <definedName name="IQ_RETURN_ASSETS_MEDIAN_EST_REUT" hidden="1">"c3991"</definedName>
    <definedName name="IQ_RETURN_ASSETS_MEDIAN_EST_THOM" hidden="1">"c4035"</definedName>
    <definedName name="IQ_RETURN_ASSETS_NUM_EST" hidden="1">"c3527"</definedName>
    <definedName name="IQ_RETURN_ASSETS_NUM_EST_CIQ" hidden="1">"c3832"</definedName>
    <definedName name="IQ_RETURN_ASSETS_NUM_EST_REUT" hidden="1">"c3994"</definedName>
    <definedName name="IQ_RETURN_ASSETS_NUM_EST_THOM" hidden="1">"c4038"</definedName>
    <definedName name="IQ_RETURN_ASSETS_STDDEV_EST" hidden="1">"c3528"</definedName>
    <definedName name="IQ_RETURN_ASSETS_STDDEV_EST_CIQ" hidden="1">"c3833"</definedName>
    <definedName name="IQ_RETURN_ASSETS_STDDEV_EST_REUT" hidden="1">"c3995"</definedName>
    <definedName name="IQ_RETURN_ASSETS_STDDEV_EST_THOM" hidden="1">"c4039"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CIQ" hidden="1">"c12021"</definedName>
    <definedName name="IQ_RETURN_EQUITY_ACT_OR_EST_REUT" hidden="1">"c5476"</definedName>
    <definedName name="IQ_RETURN_EQUITY_ACT_OR_EST_THOM" hidden="1">"c5311"</definedName>
    <definedName name="IQ_RETURN_EQUITY_BANK" hidden="1">"c1119"</definedName>
    <definedName name="IQ_RETURN_EQUITY_BROK" hidden="1">"c1120"</definedName>
    <definedName name="IQ_RETURN_EQUITY_DET_EST" hidden="1">"c12067"</definedName>
    <definedName name="IQ_RETURN_EQUITY_DET_EST_DATE" hidden="1">"c12220"</definedName>
    <definedName name="IQ_RETURN_EQUITY_DET_EST_DATE_THOM" hidden="1">"c12248"</definedName>
    <definedName name="IQ_RETURN_EQUITY_DET_EST_INCL" hidden="1">"c12357"</definedName>
    <definedName name="IQ_RETURN_EQUITY_DET_EST_INCL_THOM" hidden="1">"c12380"</definedName>
    <definedName name="IQ_RETURN_EQUITY_DET_EST_NOTE" hidden="1">"c17544"</definedName>
    <definedName name="IQ_RETURN_EQUITY_DET_EST_NOTE_THOM" hidden="1">"c17592"</definedName>
    <definedName name="IQ_RETURN_EQUITY_DET_EST_ORIGIN" hidden="1">"c12592"</definedName>
    <definedName name="IQ_RETURN_EQUITY_DET_EST_ORIGIN_THOM" hidden="1">"c12618"</definedName>
    <definedName name="IQ_RETURN_EQUITY_DET_EST_THOM" hidden="1">"c12098"</definedName>
    <definedName name="IQ_RETURN_EQUITY_EST" hidden="1">"c3535"</definedName>
    <definedName name="IQ_RETURN_EQUITY_EST_CIQ" hidden="1">"c3821"</definedName>
    <definedName name="IQ_RETURN_EQUITY_EST_DOWN_2MONTH" hidden="1">"c16549"</definedName>
    <definedName name="IQ_RETURN_EQUITY_EST_DOWN_2MONTH_THOM" hidden="1">"c17377"</definedName>
    <definedName name="IQ_RETURN_EQUITY_EST_DOWN_3MONTH" hidden="1">"c16553"</definedName>
    <definedName name="IQ_RETURN_EQUITY_EST_DOWN_3MONTH_THOM" hidden="1">"c17381"</definedName>
    <definedName name="IQ_RETURN_EQUITY_EST_DOWN_MONTH" hidden="1">"c16545"</definedName>
    <definedName name="IQ_RETURN_EQUITY_EST_DOWN_MONTH_THOM" hidden="1">"c17373"</definedName>
    <definedName name="IQ_RETURN_EQUITY_EST_NUM_ANALYSTS_2MONTH" hidden="1">"c16547"</definedName>
    <definedName name="IQ_RETURN_EQUITY_EST_NUM_ANALYSTS_2MONTH_THOM" hidden="1">"c17375"</definedName>
    <definedName name="IQ_RETURN_EQUITY_EST_NUM_ANALYSTS_3MONTH" hidden="1">"c16551"</definedName>
    <definedName name="IQ_RETURN_EQUITY_EST_NUM_ANALYSTS_3MONTH_THOM" hidden="1">"c17379"</definedName>
    <definedName name="IQ_RETURN_EQUITY_EST_NUM_ANALYSTS_MONTH" hidden="1">"c16543"</definedName>
    <definedName name="IQ_RETURN_EQUITY_EST_NUM_ANALYSTS_MONTH_THOM" hidden="1">"c17371"</definedName>
    <definedName name="IQ_RETURN_EQUITY_EST_REUT" hidden="1">"c3983"</definedName>
    <definedName name="IQ_RETURN_EQUITY_EST_THOM" hidden="1">"c5479"</definedName>
    <definedName name="IQ_RETURN_EQUITY_EST_TOTAL_REVISED_2MONTH" hidden="1">"c16550"</definedName>
    <definedName name="IQ_RETURN_EQUITY_EST_TOTAL_REVISED_2MONTH_THOM" hidden="1">"c17378"</definedName>
    <definedName name="IQ_RETURN_EQUITY_EST_TOTAL_REVISED_3MONTH" hidden="1">"c16554"</definedName>
    <definedName name="IQ_RETURN_EQUITY_EST_TOTAL_REVISED_3MONTH_THOM" hidden="1">"c17382"</definedName>
    <definedName name="IQ_RETURN_EQUITY_EST_TOTAL_REVISED_MONTH" hidden="1">"c16546"</definedName>
    <definedName name="IQ_RETURN_EQUITY_EST_TOTAL_REVISED_MONTH_THOM" hidden="1">"c17374"</definedName>
    <definedName name="IQ_RETURN_EQUITY_EST_UP_2MONTH" hidden="1">"c16548"</definedName>
    <definedName name="IQ_RETURN_EQUITY_EST_UP_2MONTH_THOM" hidden="1">"c17376"</definedName>
    <definedName name="IQ_RETURN_EQUITY_EST_UP_3MONTH" hidden="1">"c16552"</definedName>
    <definedName name="IQ_RETURN_EQUITY_EST_UP_3MONTH_THOM" hidden="1">"c17380"</definedName>
    <definedName name="IQ_RETURN_EQUITY_EST_UP_MONTH" hidden="1">"c16544"</definedName>
    <definedName name="IQ_RETURN_EQUITY_EST_UP_MONTH_THOM" hidden="1">"c17372"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GUIDANCE_CIQ" hidden="1">"c5056"</definedName>
    <definedName name="IQ_RETURN_EQUITY_GUIDANCE_CIQ_COL" hidden="1">"c11703"</definedName>
    <definedName name="IQ_RETURN_EQUITY_HIGH_EST" hidden="1">"c3536"</definedName>
    <definedName name="IQ_RETURN_EQUITY_HIGH_EST_CIQ" hidden="1">"c3823"</definedName>
    <definedName name="IQ_RETURN_EQUITY_HIGH_EST_REUT" hidden="1">"c3985"</definedName>
    <definedName name="IQ_RETURN_EQUITY_HIGH_EST_THOM" hidden="1">"c5283"</definedName>
    <definedName name="IQ_RETURN_EQUITY_HIGH_GUIDANCE" hidden="1">"c4182"</definedName>
    <definedName name="IQ_RETURN_EQUITY_HIGH_GUIDANCE_CIQ" hidden="1">"c4594"</definedName>
    <definedName name="IQ_RETURN_EQUITY_HIGH_GUIDANCE_CIQ_COL" hidden="1">"c11243"</definedName>
    <definedName name="IQ_RETURN_EQUITY_LOW_EST" hidden="1">"c3537"</definedName>
    <definedName name="IQ_RETURN_EQUITY_LOW_EST_CIQ" hidden="1">"c3824"</definedName>
    <definedName name="IQ_RETURN_EQUITY_LOW_EST_REUT" hidden="1">"c3986"</definedName>
    <definedName name="IQ_RETURN_EQUITY_LOW_EST_THOM" hidden="1">"c5284"</definedName>
    <definedName name="IQ_RETURN_EQUITY_LOW_GUIDANCE" hidden="1">"c4222"</definedName>
    <definedName name="IQ_RETURN_EQUITY_LOW_GUIDANCE_CIQ" hidden="1">"c4634"</definedName>
    <definedName name="IQ_RETURN_EQUITY_LOW_GUIDANCE_CIQ_COL" hidden="1">"c11283"</definedName>
    <definedName name="IQ_RETURN_EQUITY_MEDIAN_EST" hidden="1">"c3538"</definedName>
    <definedName name="IQ_RETURN_EQUITY_MEDIAN_EST_CIQ" hidden="1">"c3822"</definedName>
    <definedName name="IQ_RETURN_EQUITY_MEDIAN_EST_REUT" hidden="1">"c3984"</definedName>
    <definedName name="IQ_RETURN_EQUITY_MEDIAN_EST_THOM" hidden="1">"c5282"</definedName>
    <definedName name="IQ_RETURN_EQUITY_NUM_EST" hidden="1">"c3533"</definedName>
    <definedName name="IQ_RETURN_EQUITY_NUM_EST_CIQ" hidden="1">"c3825"</definedName>
    <definedName name="IQ_RETURN_EQUITY_NUM_EST_REUT" hidden="1">"c3987"</definedName>
    <definedName name="IQ_RETURN_EQUITY_NUM_EST_THOM" hidden="1">"c5285"</definedName>
    <definedName name="IQ_RETURN_EQUITY_STDDEV_EST" hidden="1">"c3534"</definedName>
    <definedName name="IQ_RETURN_EQUITY_STDDEV_EST_CIQ" hidden="1">"c3826"</definedName>
    <definedName name="IQ_RETURN_EQUITY_STDDEV_EST_REUT" hidden="1">"c3988"</definedName>
    <definedName name="IQ_RETURN_EQUITY_STDDEV_EST_THOM" hidden="1">"c5286"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DET_EST" hidden="1">"c12065"</definedName>
    <definedName name="IQ_REV_DET_EST_CURRENCY" hidden="1">"c12472"</definedName>
    <definedName name="IQ_REV_DET_EST_CURRENCY_THOM" hidden="1">"c12495"</definedName>
    <definedName name="IQ_REV_DET_EST_DATE" hidden="1">"c12218"</definedName>
    <definedName name="IQ_REV_DET_EST_DATE_THOM" hidden="1">"c12246"</definedName>
    <definedName name="IQ_REV_DET_EST_INCL" hidden="1">"c12355"</definedName>
    <definedName name="IQ_REV_DET_EST_INCL_THOM" hidden="1">"c12378"</definedName>
    <definedName name="IQ_REV_DET_EST_NOTE" hidden="1">"c17525"</definedName>
    <definedName name="IQ_REV_DET_EST_NOTE_THOM" hidden="1">"c17578"</definedName>
    <definedName name="IQ_REV_DET_EST_ORIGIN" hidden="1">"c12590"</definedName>
    <definedName name="IQ_REV_DET_EST_ORIGIN_THOM" hidden="1">"c12616"</definedName>
    <definedName name="IQ_REV_DET_EST_THOM" hidden="1">"c12096"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REUT" hidden="1">"c3639"</definedName>
    <definedName name="IQ_REV_STDDEV_EST_THOM" hidden="1">"c3657"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GAINS_FDIC" hidden="1">"c6428"</definedName>
    <definedName name="IQ_REVALUATION_LOSSES_FDIC" hidden="1">"c6429"</definedName>
    <definedName name="IQ_REVALUATION_NON_TRADING_PROP" hidden="1">"c15999"</definedName>
    <definedName name="IQ_REVENUE" hidden="1">"c1422"</definedName>
    <definedName name="IQ_REVENUE_10K" hidden="1">"REVENUE_10K"</definedName>
    <definedName name="IQ_REVENUE_10Q" hidden="1">"REVENUE_10Q"</definedName>
    <definedName name="IQ_REVENUE_10Q1" hidden="1">"REVENUE_10Q1"</definedName>
    <definedName name="IQ_REVENUE_ACT_OR_EST" hidden="1">"c2214"</definedName>
    <definedName name="IQ_REVENUE_ACT_OR_EST_CIQ" hidden="1">"c5059"</definedName>
    <definedName name="IQ_REVENUE_ACT_OR_EST_CIQ_COL" hidden="1">"c11706"</definedName>
    <definedName name="IQ_REVENUE_ACT_OR_EST_REUT" hidden="1">"c5461"</definedName>
    <definedName name="IQ_REVENUE_ACT_OR_EST_THOM" hidden="1">"c5299"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BEFORE_LL_FFIEC" hidden="1">"c13018"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1" hidden="1">"IQ_REVENUE_EST_1"</definedName>
    <definedName name="IQ_REVENUE_EST_BOTTOM_UP" hidden="1">"c5488"</definedName>
    <definedName name="IQ_REVENUE_EST_BOTTOM_UP_CIQ" hidden="1">"c12025"</definedName>
    <definedName name="IQ_REVENUE_EST_BOTTOM_UP_REUT" hidden="1">"c5496"</definedName>
    <definedName name="IQ_REVENUE_EST_CIQ" hidden="1">"c3616"</definedName>
    <definedName name="IQ_REVENUE_EST_DOWN_2MONTH" hidden="1">"c16285"</definedName>
    <definedName name="IQ_REVENUE_EST_DOWN_2MONTH_CIQ" hidden="1">"c16609"</definedName>
    <definedName name="IQ_REVENUE_EST_DOWN_2MONTH_THOM" hidden="1">"c17149"</definedName>
    <definedName name="IQ_REVENUE_EST_DOWN_3MONTH" hidden="1">"c16289"</definedName>
    <definedName name="IQ_REVENUE_EST_DOWN_3MONTH_CIQ" hidden="1">"c16613"</definedName>
    <definedName name="IQ_REVENUE_EST_DOWN_3MONTH_THOM" hidden="1">"c17153"</definedName>
    <definedName name="IQ_REVENUE_EST_DOWN_MONTH" hidden="1">"c16281"</definedName>
    <definedName name="IQ_REVENUE_EST_DOWN_MONTH_CIQ" hidden="1">"c16605"</definedName>
    <definedName name="IQ_REVENUE_EST_DOWN_MONTH_THOM" hidden="1">"c17145"</definedName>
    <definedName name="IQ_REVENUE_EST_NOTE" hidden="1">"c17502"</definedName>
    <definedName name="IQ_REVENUE_EST_NOTE_CIQ" hidden="1">"c17455"</definedName>
    <definedName name="IQ_REVENUE_EST_NUM_ANALYSTS_2MONTH" hidden="1">"c16283"</definedName>
    <definedName name="IQ_REVENUE_EST_NUM_ANALYSTS_2MONTH_CIQ" hidden="1">"c16607"</definedName>
    <definedName name="IQ_REVENUE_EST_NUM_ANALYSTS_2MONTH_THOM" hidden="1">"c17147"</definedName>
    <definedName name="IQ_REVENUE_EST_NUM_ANALYSTS_3MONTH" hidden="1">"c16287"</definedName>
    <definedName name="IQ_REVENUE_EST_NUM_ANALYSTS_3MONTH_CIQ" hidden="1">"c16611"</definedName>
    <definedName name="IQ_REVENUE_EST_NUM_ANALYSTS_3MONTH_THOM" hidden="1">"c17151"</definedName>
    <definedName name="IQ_REVENUE_EST_NUM_ANALYSTS_MONTH" hidden="1">"c16279"</definedName>
    <definedName name="IQ_REVENUE_EST_NUM_ANALYSTS_MONTH_CIQ" hidden="1">"c16603"</definedName>
    <definedName name="IQ_REVENUE_EST_NUM_ANALYSTS_MONTH_THOM" hidden="1">"c17143"</definedName>
    <definedName name="IQ_REVENUE_EST_REUT" hidden="1">"c3634"</definedName>
    <definedName name="IQ_REVENUE_EST_THOM" hidden="1">"c3652"</definedName>
    <definedName name="IQ_REVENUE_EST_TOTAL_REVISED_2MONTH" hidden="1">"c16286"</definedName>
    <definedName name="IQ_REVENUE_EST_TOTAL_REVISED_2MONTH_CIQ" hidden="1">"c16610"</definedName>
    <definedName name="IQ_REVENUE_EST_TOTAL_REVISED_2MONTH_THOM" hidden="1">"c17150"</definedName>
    <definedName name="IQ_REVENUE_EST_TOTAL_REVISED_3MONTH" hidden="1">"c16290"</definedName>
    <definedName name="IQ_REVENUE_EST_TOTAL_REVISED_3MONTH_CIQ" hidden="1">"c16614"</definedName>
    <definedName name="IQ_REVENUE_EST_TOTAL_REVISED_3MONTH_THOM" hidden="1">"c17154"</definedName>
    <definedName name="IQ_REVENUE_EST_TOTAL_REVISED_MONTH" hidden="1">"c16282"</definedName>
    <definedName name="IQ_REVENUE_EST_TOTAL_REVISED_MONTH_CIQ" hidden="1">"c16606"</definedName>
    <definedName name="IQ_REVENUE_EST_TOTAL_REVISED_MONTH_THOM" hidden="1">"c17146"</definedName>
    <definedName name="IQ_REVENUE_EST_UP_2MONTH" hidden="1">"c16284"</definedName>
    <definedName name="IQ_REVENUE_EST_UP_2MONTH_CIQ" hidden="1">"c16608"</definedName>
    <definedName name="IQ_REVENUE_EST_UP_2MONTH_THOM" hidden="1">"c17148"</definedName>
    <definedName name="IQ_REVENUE_EST_UP_3MONTH" hidden="1">"c16288"</definedName>
    <definedName name="IQ_REVENUE_EST_UP_3MONTH_CIQ" hidden="1">"c16612"</definedName>
    <definedName name="IQ_REVENUE_EST_UP_3MONTH_THOM" hidden="1">"c17152"</definedName>
    <definedName name="IQ_REVENUE_EST_UP_MONTH" hidden="1">"c16280"</definedName>
    <definedName name="IQ_REVENUE_EST_UP_MONTH_CIQ" hidden="1">"c16604"</definedName>
    <definedName name="IQ_REVENUE_EST_UP_MONTH_THOM" hidden="1">"c17144"</definedName>
    <definedName name="IQ_REVENUE_GROWTH_1" hidden="1">"IQ_REVENUE_GROWTH_1"</definedName>
    <definedName name="IQ_REVENUE_GROWTH_2" hidden="1">"IQ_REVENUE_GROWTH_2"</definedName>
    <definedName name="IQ_REVENUE_GUIDANCE" hidden="1">"c4519"</definedName>
    <definedName name="IQ_REVENUE_GUIDANCE_CIQ" hidden="1">"c5057"</definedName>
    <definedName name="IQ_REVENUE_GUIDANCE_CIQ_COL" hidden="1">"c11704"</definedName>
    <definedName name="IQ_REVENUE_HIGH_EST" hidden="1">"c1127"</definedName>
    <definedName name="IQ_REVENUE_HIGH_EST_CIQ" hidden="1">"c3618"</definedName>
    <definedName name="IQ_REVENUE_HIGH_EST_REUT" hidden="1">"c3636"</definedName>
    <definedName name="IQ_REVENUE_HIGH_EST_THOM" hidden="1">"c3654"</definedName>
    <definedName name="IQ_REVENUE_HIGH_GUIDANCE" hidden="1">"c4169"</definedName>
    <definedName name="IQ_REVENUE_HIGH_GUIDANCE_CIQ" hidden="1">"c4581"</definedName>
    <definedName name="IQ_REVENUE_HIGH_GUIDANCE_CIQ_COL" hidden="1">"c11230"</definedName>
    <definedName name="IQ_REVENUE_LOW_EST" hidden="1">"c1128"</definedName>
    <definedName name="IQ_REVENUE_LOW_EST_CIQ" hidden="1">"c3619"</definedName>
    <definedName name="IQ_REVENUE_LOW_EST_REUT" hidden="1">"c3637"</definedName>
    <definedName name="IQ_REVENUE_LOW_EST_THOM" hidden="1">"c3655"</definedName>
    <definedName name="IQ_REVENUE_LOW_GUIDANCE" hidden="1">"c4209"</definedName>
    <definedName name="IQ_REVENUE_LOW_GUIDANCE_CIQ" hidden="1">"c4621"</definedName>
    <definedName name="IQ_REVENUE_LOW_GUIDANCE_CIQ_COL" hidden="1">"c11270"</definedName>
    <definedName name="IQ_REVENUE_MEDIAN_EST" hidden="1">"c1662"</definedName>
    <definedName name="IQ_REVENUE_MEDIAN_EST_CIQ" hidden="1">"c3617"</definedName>
    <definedName name="IQ_REVENUE_MEDIAN_EST_REUT" hidden="1">"c3635"</definedName>
    <definedName name="IQ_REVENUE_MEDIAN_EST_THOM" hidden="1">"c3653"</definedName>
    <definedName name="IQ_REVENUE_NO_EST" hidden="1">"c263"</definedName>
    <definedName name="IQ_REVENUE_NUM_EST" hidden="1">"c1129"</definedName>
    <definedName name="IQ_REVENUE_NUM_EST_CIQ" hidden="1">"c3620"</definedName>
    <definedName name="IQ_REVENUE_NUM_EST_REUT" hidden="1">"c3638"</definedName>
    <definedName name="IQ_REVENUE_NUM_EST_THOM" hidden="1">"c3656"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" hidden="1">39520.5924537037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EVOLVING_SECURED_1_–4_NON_ACCRUAL_FFIEC" hidden="1">"c15565"</definedName>
    <definedName name="IQ_REVVVV" hidden="1">39631.5588773148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ISK_WEIGHTED_ASSETS_FDIC" hidden="1">"c6370"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RSI" hidden="1">"c12704"</definedName>
    <definedName name="IQ_RSI_ADJ" hidden="1">"c12705"</definedName>
    <definedName name="IQ_RSSD_ID_FFIEC" hidden="1">"c20506"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IES_OTHER_BENEFITS" hidden="1">"c16176"</definedName>
    <definedName name="IQ_SALARY" hidden="1">"c1130"</definedName>
    <definedName name="IQ_SALARY_FDIC" hidden="1">"c6576"</definedName>
    <definedName name="IQ_SALE_COMMON_GROSS_FFIEC" hidden="1">"c12963"</definedName>
    <definedName name="IQ_SALE_CONVERSION_ACQUISITION_NET_COMMON_FFIEC" hidden="1">"c15351"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COAL" hidden="1">"c15930"</definedName>
    <definedName name="IQ_SALES_MARKETING" hidden="1">"c2240"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CALABLE_INFRASTRUCTURE_CABLE_INVEST" hidden="1">"c15802"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FS_AMORT_COST_FFIEC" hidden="1">"c20492"</definedName>
    <definedName name="IQ_SEC_ISSUED_US_AFS_FAIR_VAL_FFIEC" hidden="1">"c20457"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FARMLAND_NET_CHARGE_OFFS_FDIC" hidden="1">"c6631"</definedName>
    <definedName name="IQ_SECURED_FARMLAND_RECOVERIES_FDIC" hidden="1">"c6612"</definedName>
    <definedName name="IQ_SECURED_MULTI_RES_LL_REC_DOM_FFIEC" hidden="1">"c12905"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AFS_AMORT_COST_FFIEC" hidden="1">"c20488"</definedName>
    <definedName name="IQ_SECURITIES_AFS_FAIR_VAL_FFIEC" hidden="1">"c20453"</definedName>
    <definedName name="IQ_SECURITIES_GAINS_FDIC" hidden="1">"c6584"</definedName>
    <definedName name="IQ_SECURITIES_HELD_MATURITY_FFIEC" hidden="1">"c12777"</definedName>
    <definedName name="IQ_SECURITIES_HTM_AMORT_COST_FFIEC" hidden="1">"c20436"</definedName>
    <definedName name="IQ_SECURITIES_HTM_FAIR_VAL_FFIEC" hidden="1">"c20471"</definedName>
    <definedName name="IQ_SECURITIES_ISSUED_STATES_FDIC" hidden="1">"c6300"</definedName>
    <definedName name="IQ_SECURITIES_ISSUED_US_FFIEC" hidden="1">"c12781"</definedName>
    <definedName name="IQ_SECURITIES_ISSUED_US_HTM_AMORT_COST_FFIEC" hidden="1">"c20440"</definedName>
    <definedName name="IQ_SECURITIES_ISSUED_US_HTM_FAIR_VAL_FFIEC" hidden="1">"c20475"</definedName>
    <definedName name="IQ_SECURITIES_LENT_FDIC" hidden="1">"c6532"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FDIC" hidden="1">"c6529"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ACTIVE_STATUS" hidden="1">"c15160"</definedName>
    <definedName name="IQ_SECURITY_BORROW" hidden="1">"c1152"</definedName>
    <definedName name="IQ_SECURITY_FEATURES" hidden="1">"c17681"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DOL" hidden="1">"c12042"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FDIC" hidden="1">"c6572"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OUTSTANDING" hidden="1">"c1347"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OVER_INST_OWNERSHIP" hidden="1">"c17422"</definedName>
    <definedName name="IQ_SHORT_INTEREST_PERCENT" hidden="1">"c1576"</definedName>
    <definedName name="IQ_SHORT_INTEREST_VOLUME" hidden="1">"c228"</definedName>
    <definedName name="IQ_SHORT_POSITIONS_FFIEC" hidden="1">"c12859"</definedName>
    <definedName name="IQ_SHORT_SCORE_DX" hidden="1">"c17439"</definedName>
    <definedName name="IQ_SHORT_TERM_INVEST" hidden="1">"c1425"</definedName>
    <definedName name="IQ_SMALL_INT_BEAR_CD" hidden="1">"c1166"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LD_COAL" hidden="1">"c15936"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C_ACTION" hidden="1">"c2644"</definedName>
    <definedName name="IQ_SP_ISSUE_LC_DATE" hidden="1">"c2643"</definedName>
    <definedName name="IQ_SP_ISSUE_LC_LT" hidden="1">"c2645"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_QUALITY_RANKING_DESCRIPTION" hidden="1">"c17410"</definedName>
    <definedName name="IQ_SP_QUALITY_RANKING_VALUE" hidden="1">"c17409"</definedName>
    <definedName name="IQ_SP_REASON" hidden="1">"c2174"</definedName>
    <definedName name="IQ_SP_STARS_DESCRIPTION" hidden="1">"c17408"</definedName>
    <definedName name="IQ_SP_STARS_VALUE" hidden="1">"c17407"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ALTIES" hidden="1">"c18932"</definedName>
    <definedName name="IQ_SPECIFIC_ALLOWANCE" hidden="1">"c15247"</definedName>
    <definedName name="IQ_SPONSORS" hidden="1">"c18920"</definedName>
    <definedName name="IQ_SPONSORS_ID" hidden="1">"c18921"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DERIVATIVES" hidden="1">"c17741"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_REC_DET_EST" hidden="1">"c12069"</definedName>
    <definedName name="IQ_STAND_REC_DET_EST_DATE" hidden="1">"c12222"</definedName>
    <definedName name="IQ_STAND_REC_DET_EST_DATE_THOM" hidden="1">"c12250"</definedName>
    <definedName name="IQ_STAND_REC_DET_EST_ORIGIN" hidden="1">"c12594"</definedName>
    <definedName name="IQ_STAND_REC_DET_EST_ORIGIN_THOM" hidden="1">"c12620"</definedName>
    <definedName name="IQ_STAND_REC_DET_EST_THOM" hidden="1">"c12100"</definedName>
    <definedName name="IQ_STAND_REC_NUM_DET_EST" hidden="1">"c12068"</definedName>
    <definedName name="IQ_STAND_REC_NUM_DET_EST_DATE" hidden="1">"c12221"</definedName>
    <definedName name="IQ_STAND_REC_NUM_DET_EST_DATE_THOM" hidden="1">"c12249"</definedName>
    <definedName name="IQ_STAND_REC_NUM_DET_EST_ORIGIN" hidden="1">"c12593"</definedName>
    <definedName name="IQ_STAND_REC_NUM_DET_EST_ORIGIN_THOM" hidden="1">"c12619"</definedName>
    <definedName name="IQ_STAND_REC_NUM_DET_EST_THOM" hidden="1">"c12099"</definedName>
    <definedName name="IQ_STANDBY_LOC_FHLB_BANK_BEHALF_OFF_BS_FFIEC" hidden="1">"c15412"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POLI_SUBD_US_NON_TRANS_ACCTS_FFIEC" hidden="1">"c15324"</definedName>
    <definedName name="IQ_STATES_POLI_SUBD_US_TRANS_ACCTS_FFIEC" hidden="1">"c15316"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ST_CIQ" hidden="1">"c5073"</definedName>
    <definedName name="IQ_STOCK_BASED_EXPLORE_DRILL" hidden="1">"c13851"</definedName>
    <definedName name="IQ_STOCK_BASED_GA" hidden="1">"c2993"</definedName>
    <definedName name="IQ_STOCK_BASED_HIGH_EST" hidden="1">"c4521"</definedName>
    <definedName name="IQ_STOCK_BASED_HIGH_EST_CIQ" hidden="1">"c5074"</definedName>
    <definedName name="IQ_STOCK_BASED_LOW_EST" hidden="1">"c4522"</definedName>
    <definedName name="IQ_STOCK_BASED_LOW_EST_CIQ" hidden="1">"c5075"</definedName>
    <definedName name="IQ_STOCK_BASED_MEDIAN_EST" hidden="1">"c4523"</definedName>
    <definedName name="IQ_STOCK_BASED_MEDIAN_EST_CIQ" hidden="1">"c5076"</definedName>
    <definedName name="IQ_STOCK_BASED_NUM_EST" hidden="1">"c4524"</definedName>
    <definedName name="IQ_STOCK_BASED_NUM_EST_CIQ" hidden="1">"c5077"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STDDEV_EST_CIQ" hidden="1">"c5078"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TYLE_GROWTH_VALUE" hidden="1">"c19203"</definedName>
    <definedName name="IQ_STYLE_HIGH_YIELD" hidden="1">"c19204"</definedName>
    <definedName name="IQ_STYLE_MARKET_CAP" hidden="1">"c19202"</definedName>
    <definedName name="IQ_STYLE_REPORTED" hidden="1">"c19205"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LIES_FFIEC" hidden="1">"c13050"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DIC" hidden="1">"c6351"</definedName>
    <definedName name="IQ_SURPLUS_FFIEC" hidden="1">"c12877"</definedName>
    <definedName name="IQ_SVA" hidden="1">"c1214"</definedName>
    <definedName name="IQ_SYMBOL_RT" hidden="1">"SYMBOL"</definedName>
    <definedName name="IQ_SYNTH_STRUCTURED_PRODUCTS_AFS_AMORT_COST_FFIEC" hidden="1">"c20501"</definedName>
    <definedName name="IQ_SYNTH_STRUCTURED_PRODUCTS_AFS_FAIR_VAL_FFIEC" hidden="1">"c20466"</definedName>
    <definedName name="IQ_SYNTH_STRUCTURED_PRODUCTS_HTM_AMORT_COST_FFIEC" hidden="1">"c20449"</definedName>
    <definedName name="IQ_SYNTH_STRUCTURED_PRODUCTS_HTM_FAIR_VAL_FFIEC" hidden="1">"c20484"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DET_EST" hidden="1">"c12070"</definedName>
    <definedName name="IQ_TARGET_PRICE_DET_EST_CURRENCY" hidden="1">"c12475"</definedName>
    <definedName name="IQ_TARGET_PRICE_DET_EST_CURRENCY_THOM" hidden="1">"c12498"</definedName>
    <definedName name="IQ_TARGET_PRICE_DET_EST_DATE" hidden="1">"c12223"</definedName>
    <definedName name="IQ_TARGET_PRICE_DET_EST_DATE_THOM" hidden="1">"c12251"</definedName>
    <definedName name="IQ_TARGET_PRICE_DET_EST_INCL" hidden="1">"c12358"</definedName>
    <definedName name="IQ_TARGET_PRICE_DET_EST_INCL_THOM" hidden="1">"c12381"</definedName>
    <definedName name="IQ_TARGET_PRICE_DET_EST_ORIGIN" hidden="1">"c12729"</definedName>
    <definedName name="IQ_TARGET_PRICE_DET_EST_ORIGIN_THOM" hidden="1">"c12621"</definedName>
    <definedName name="IQ_TARGET_PRICE_DET_EST_THOM" hidden="1">"c12101"</definedName>
    <definedName name="IQ_TARGET_PRICE_LASTCLOSE" hidden="1">"c1855"</definedName>
    <definedName name="IQ_TARGET_PRICE_NUM" hidden="1">"c1653"</definedName>
    <definedName name="IQ_TARGET_PRICE_NUM_CIQ" hidden="1">"c4661"</definedName>
    <definedName name="IQ_TARGET_PRICE_NUM_REUT" hidden="1">"c5319"</definedName>
    <definedName name="IQ_TARGET_PRICE_NUM_THOM" hidden="1">"c5098"</definedName>
    <definedName name="IQ_TARGET_PRICE_STDDEV" hidden="1">"c1654"</definedName>
    <definedName name="IQ_TARGET_PRICE_STDDEV_CIQ" hidden="1">"c4662"</definedName>
    <definedName name="IQ_TARGET_PRICE_STDDEV_REUT" hidden="1">"c5320"</definedName>
    <definedName name="IQ_TARGET_PRICE_STDDEV_THOM" hidden="1">"c5099"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BV_SHARE_REPORTED" hidden="1">"c19140"</definedName>
    <definedName name="IQ_TELECOM_FFIEC" hidden="1">"c13057"</definedName>
    <definedName name="IQ_TEMPLATE" hidden="1">"c1521"</definedName>
    <definedName name="IQ_TEMPLATE_BS" hidden="1">"c1211"</definedName>
    <definedName name="IQ_TEMPLATE_CF" hidden="1">"c1212"</definedName>
    <definedName name="IQ_TEMPLATE_IS" hidden="1">"c1213"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DET_EST_CURRENCY_THOM" hidden="1">"c12499"</definedName>
    <definedName name="IQ_TEV_DET_EST_DATE_THOM" hidden="1">"c12252"</definedName>
    <definedName name="IQ_TEV_DET_EST_INCL_THOM" hidden="1">"c12382"</definedName>
    <definedName name="IQ_TEV_DET_EST_NOTE_THOM" hidden="1">"c17596"</definedName>
    <definedName name="IQ_TEV_DET_EST_ORIGIN_THOM" hidden="1">"c12709"</definedName>
    <definedName name="IQ_TEV_DET_EST_THOM" hidden="1">"c12102"</definedName>
    <definedName name="IQ_TEV_EBIT" hidden="1">"c1220"</definedName>
    <definedName name="IQ_TEV_EBIT_AVG" hidden="1">"c1221"</definedName>
    <definedName name="IQ_TEV_EBIT_FWD" hidden="1">"c2238"</definedName>
    <definedName name="IQ_TEV_EBIT_FWD_CIQ" hidden="1">"c4047"</definedName>
    <definedName name="IQ_TEV_EBIT_FWD_REUT" hidden="1">"c4054"</definedName>
    <definedName name="IQ_TEV_EBIT_FWD_THOM" hidden="1">"c4061"</definedName>
    <definedName name="IQ_TEV_EBITDA" hidden="1">"c1222"</definedName>
    <definedName name="IQ_TEV_EBITDA_AVG" hidden="1">"c1223"</definedName>
    <definedName name="IQ_TEV_EBITDA_CAPEX" hidden="1">"c17553"</definedName>
    <definedName name="IQ_TEV_EBITDA_FWD" hidden="1">"c1224"</definedName>
    <definedName name="IQ_TEV_EBITDA_FWD_CIQ" hidden="1">"c4043"</definedName>
    <definedName name="IQ_TEV_EBITDA_FWD_REUT" hidden="1">"c4050"</definedName>
    <definedName name="IQ_TEV_EBITDA_FWD_THOM" hidden="1">"c4057"</definedName>
    <definedName name="IQ_TEV_EMPLOYEE_AVG" hidden="1">"c1225"</definedName>
    <definedName name="IQ_TEV_EST" hidden="1">"c4526"</definedName>
    <definedName name="IQ_TEV_EST_CIQ" hidden="1">"c5079"</definedName>
    <definedName name="IQ_TEV_EST_DOWN_2MONTH" hidden="1">"c16489"</definedName>
    <definedName name="IQ_TEV_EST_DOWN_2MONTH_THOM" hidden="1">"c17317"</definedName>
    <definedName name="IQ_TEV_EST_DOWN_3MONTH" hidden="1">"c16493"</definedName>
    <definedName name="IQ_TEV_EST_DOWN_3MONTH_THOM" hidden="1">"c17321"</definedName>
    <definedName name="IQ_TEV_EST_DOWN_MONTH" hidden="1">"c16485"</definedName>
    <definedName name="IQ_TEV_EST_DOWN_MONTH_THOM" hidden="1">"c17313"</definedName>
    <definedName name="IQ_TEV_EST_NUM_ANALYSTS_2MONTH" hidden="1">"c16487"</definedName>
    <definedName name="IQ_TEV_EST_NUM_ANALYSTS_2MONTH_THOM" hidden="1">"c17315"</definedName>
    <definedName name="IQ_TEV_EST_NUM_ANALYSTS_3MONTH" hidden="1">"c16491"</definedName>
    <definedName name="IQ_TEV_EST_NUM_ANALYSTS_3MONTH_THOM" hidden="1">"c17319"</definedName>
    <definedName name="IQ_TEV_EST_NUM_ANALYSTS_MONTH" hidden="1">"c16483"</definedName>
    <definedName name="IQ_TEV_EST_NUM_ANALYSTS_MONTH_THOM" hidden="1">"c17311"</definedName>
    <definedName name="IQ_TEV_EST_THOM" hidden="1">"c5529"</definedName>
    <definedName name="IQ_TEV_EST_TOTAL_REVISED_2MONTH" hidden="1">"c16490"</definedName>
    <definedName name="IQ_TEV_EST_TOTAL_REVISED_2MONTH_THOM" hidden="1">"c17318"</definedName>
    <definedName name="IQ_TEV_EST_TOTAL_REVISED_3MONTH" hidden="1">"c16494"</definedName>
    <definedName name="IQ_TEV_EST_TOTAL_REVISED_3MONTH_THOM" hidden="1">"c17322"</definedName>
    <definedName name="IQ_TEV_EST_TOTAL_REVISED_MONTH" hidden="1">"c16486"</definedName>
    <definedName name="IQ_TEV_EST_TOTAL_REVISED_MONTH_THOM" hidden="1">"c17314"</definedName>
    <definedName name="IQ_TEV_EST_UP_2MONTH" hidden="1">"c16488"</definedName>
    <definedName name="IQ_TEV_EST_UP_2MONTH_THOM" hidden="1">"c17316"</definedName>
    <definedName name="IQ_TEV_EST_UP_3MONTH" hidden="1">"c16492"</definedName>
    <definedName name="IQ_TEV_EST_UP_3MONTH_THOM" hidden="1">"c17320"</definedName>
    <definedName name="IQ_TEV_EST_UP_MONTH" hidden="1">"c16484"</definedName>
    <definedName name="IQ_TEV_EST_UP_MONTH_THOM" hidden="1">"c17312"</definedName>
    <definedName name="IQ_TEV_HIGH_EST" hidden="1">"c4527"</definedName>
    <definedName name="IQ_TEV_HIGH_EST_CIQ" hidden="1">"c5080"</definedName>
    <definedName name="IQ_TEV_HIGH_EST_THOM" hidden="1">"c5530"</definedName>
    <definedName name="IQ_TEV_LOW_EST" hidden="1">"c4528"</definedName>
    <definedName name="IQ_TEV_LOW_EST_CIQ" hidden="1">"c5081"</definedName>
    <definedName name="IQ_TEV_LOW_EST_THOM" hidden="1">"c5531"</definedName>
    <definedName name="IQ_TEV_MEDIAN_EST" hidden="1">"c4529"</definedName>
    <definedName name="IQ_TEV_MEDIAN_EST_CIQ" hidden="1">"c5082"</definedName>
    <definedName name="IQ_TEV_MEDIAN_EST_THOM" hidden="1">"c5532"</definedName>
    <definedName name="IQ_TEV_NUM_EST" hidden="1">"c4530"</definedName>
    <definedName name="IQ_TEV_NUM_EST_CIQ" hidden="1">"c5083"</definedName>
    <definedName name="IQ_TEV_NUM_EST_THOM" hidden="1">"c5533"</definedName>
    <definedName name="IQ_TEV_STDDEV_EST" hidden="1">"c4531"</definedName>
    <definedName name="IQ_TEV_STDDEV_EST_CIQ" hidden="1">"c5084"</definedName>
    <definedName name="IQ_TEV_STDDEV_EST_THOM" hidden="1">"c5534"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REUT" hidden="1">"c4051"</definedName>
    <definedName name="IQ_TEV_TOTAL_REV_FWD_THOM" hidden="1">"c4058"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DIC" hidden="1">"c6746"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LESS_100K_OTHER_INSTITUTIONS_FFIEC" hidden="1">"c12953"</definedName>
    <definedName name="IQ_TIME_DEPOSITS_LESS_100K_TOT_DEPOSITS_FFIEC" hidden="1">"c13907"</definedName>
    <definedName name="IQ_TIME_DEPOSITS_LESS_THAN_100K_FDIC" hidden="1">"c6465"</definedName>
    <definedName name="IQ_TIME_DEPOSITS_MORE_100K_OTHER_INSTITUTIONS_FFIEC" hidden="1">"c12954"</definedName>
    <definedName name="IQ_TIME_DEPOSITS_MORE_100K_TOT_DEPOSITS_FFIEC" hidden="1">"c13906"</definedName>
    <definedName name="IQ_TIME_DEPOSITS_MORE_THAN_100K_FDIC" hidden="1">"c6470"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AIR_VALUE_TOT_FFIEC" hidden="1">"c15405"</definedName>
    <definedName name="IQ_TOTAL_ASSETS_FDIC" hidden="1">"c6339"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DUE" hidden="1">"c2509"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ST_CIQ" hidden="1">"c5085"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GUIDANCE_CIQ_COL" hidden="1">"c11733"</definedName>
    <definedName name="IQ_TOTAL_DEBT_HIGH_EST" hidden="1">"c4534"</definedName>
    <definedName name="IQ_TOTAL_DEBT_HIGH_EST_CIQ" hidden="1">"c5087"</definedName>
    <definedName name="IQ_TOTAL_DEBT_HIGH_GUIDANCE" hidden="1">"c4196"</definedName>
    <definedName name="IQ_TOTAL_DEBT_HIGH_GUIDANCE_CIQ" hidden="1">"c4608"</definedName>
    <definedName name="IQ_TOTAL_DEBT_HIGH_GUIDANCE_CIQ_COL" hidden="1">"c11257"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EST_CIQ" hidden="1">"c5088"</definedName>
    <definedName name="IQ_TOTAL_DEBT_LOW_GUIDANCE" hidden="1">"c4236"</definedName>
    <definedName name="IQ_TOTAL_DEBT_LOW_GUIDANCE_CIQ" hidden="1">"c4648"</definedName>
    <definedName name="IQ_TOTAL_DEBT_LOW_GUIDANCE_CIQ_COL" hidden="1">"c11297"</definedName>
    <definedName name="IQ_TOTAL_DEBT_MEDIAN_EST" hidden="1">"c4536"</definedName>
    <definedName name="IQ_TOTAL_DEBT_MEDIAN_EST_CIQ" hidden="1">"c5089"</definedName>
    <definedName name="IQ_TOTAL_DEBT_NON_CURRENT" hidden="1">"c6191"</definedName>
    <definedName name="IQ_TOTAL_DEBT_NUM_EST" hidden="1">"c4537"</definedName>
    <definedName name="IQ_TOTAL_DEBT_NUM_EST_CIQ" hidden="1">"c5090"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BT_STDDEV_EST_CIQ" hidden="1">"c5091"</definedName>
    <definedName name="IQ_TOTAL_DEPOSITS" hidden="1">"c1265"</definedName>
    <definedName name="IQ_TOTAL_DEPOSITS_DOM_FFIEC" hidden="1">"c15313"</definedName>
    <definedName name="IQ_TOTAL_DEPOSITS_FDIC" hidden="1">"c6342"</definedName>
    <definedName name="IQ_TOTAL_DEPOSITS_FFIEC" hidden="1">"c13623"</definedName>
    <definedName name="IQ_TOTAL_DEPOSITS_SUPPLE" hidden="1">"c15253"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INCL_MINORITY_INTEREST_FFIEC" hidden="1">"c15278"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FOREIGN_DEPOSITS_FFIEC" hidden="1">"c15348"</definedName>
    <definedName name="IQ_TOTAL_FOREIGN_LOANS_QUARTERLY_AVG_FFIEC" hidden="1">"c15482"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AIR_VALUE_TOT_FFIEC" hidden="1">"c15411"</definedName>
    <definedName name="IQ_TOTAL_LIABILITIES_FDIC" hidden="1">"c6348"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NTAL_REVENUE" hidden="1">"c16022"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ISK_BASED_CAPITAL_FFIEC" hidden="1">"c13153"</definedName>
    <definedName name="IQ_TOTAL_RISK_BASED_CAPITAL_RATIO_FDIC" hidden="1">"c6747"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IME_SAVINGS_DEPOSITS_FDIC" hidden="1">"c6498"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AL" hidden="1">"c1308"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DJ_SIZE_FINAL" hidden="1">"c16265"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NKY_ADVISOR_CLIENT_NAME_LIST" hidden="1">"c17671"</definedName>
    <definedName name="IQ_TR_BNKY_ADVISOR_FEE_LIST" hidden="1">"c17673"</definedName>
    <definedName name="IQ_TR_BNKY_ADVISOR_FEE_PCT_LIST" hidden="1">"c17674"</definedName>
    <definedName name="IQ_TR_BNKY_ADVISOR_ID_LIST" hidden="1">"c17670"</definedName>
    <definedName name="IQ_TR_BNKY_ADVISOR_NAME_LIST" hidden="1">"c17669"</definedName>
    <definedName name="IQ_TR_BNKY_ADVISOR_ROLE_LIST" hidden="1">"c17672"</definedName>
    <definedName name="IQ_TR_BNKY_AFFILIATES_JOINT_ADMIN" hidden="1">"c17636"</definedName>
    <definedName name="IQ_TR_BNKY_AFFILIATES_JOINT_ADMIN_LIST" hidden="1">"c17656"</definedName>
    <definedName name="IQ_TR_BNKY_CASE_CONSOLIDATED_DATE" hidden="1">"c17632"</definedName>
    <definedName name="IQ_TR_BNKY_CASE_FILING_FEE_PAID" hidden="1">"c17634"</definedName>
    <definedName name="IQ_TR_BNKY_CASE_NUMBER" hidden="1">"c17627"</definedName>
    <definedName name="IQ_TR_BNKY_CASH_IN_HAND" hidden="1">"c17651"</definedName>
    <definedName name="IQ_TR_BNKY_COURT" hidden="1">"c17626"</definedName>
    <definedName name="IQ_TR_BNKY_CREDITOR_CLAIM_AMT_LIST" hidden="1">"c17660"</definedName>
    <definedName name="IQ_TR_BNKY_CREDITOR_ID_LIST" hidden="1">"c17658"</definedName>
    <definedName name="IQ_TR_BNKY_CREDITOR_NAME_LIST" hidden="1">"c17657"</definedName>
    <definedName name="IQ_TR_BNKY_CREDITOR_REL_LIST" hidden="1">"c17659"</definedName>
    <definedName name="IQ_TR_BNKY_CREDITORS" hidden="1">"c17635"</definedName>
    <definedName name="IQ_TR_BNKY_DIP_COMMITMENT_FEE_LIST" hidden="1">"c17667"</definedName>
    <definedName name="IQ_TR_BNKY_DIP_FIN_PROVIDED" hidden="1">"c17640"</definedName>
    <definedName name="IQ_TR_BNKY_DIP_FIN_PROVIDED_LIST" hidden="1">"c17665"</definedName>
    <definedName name="IQ_TR_BNKY_DIP_FIN_PROVIDERS" hidden="1">"c17639"</definedName>
    <definedName name="IQ_TR_BNKY_DIP_FIN_SECURITY_TYPES" hidden="1">"c17642"</definedName>
    <definedName name="IQ_TR_BNKY_DIP_FIN_UTILIZED" hidden="1">"c17641"</definedName>
    <definedName name="IQ_TR_BNKY_DIP_ID_LIST" hidden="1">"c17662"</definedName>
    <definedName name="IQ_TR_BNKY_DIP_LEAD_PROVIDER_LIST" hidden="1">"c17668"</definedName>
    <definedName name="IQ_TR_BNKY_DIP_LIBOR_SPREAD_LIST" hidden="1">"c17666"</definedName>
    <definedName name="IQ_TR_BNKY_DIP_MATURITY_DATE_LIST" hidden="1">"c17664"</definedName>
    <definedName name="IQ_TR_BNKY_DIP_NAME_LIST" hidden="1">"c17661"</definedName>
    <definedName name="IQ_TR_BNKY_DIP_SECURITY_LIST" hidden="1">"c17663"</definedName>
    <definedName name="IQ_TR_BNKY_DISMISSED_DATE" hidden="1">"c17633"</definedName>
    <definedName name="IQ_TR_BNKY_EMERGED_REORG_DATE" hidden="1">"c17630"</definedName>
    <definedName name="IQ_TR_BNKY_FEATURES_LIST" hidden="1">"c17655"</definedName>
    <definedName name="IQ_TR_BNKY_FILING_TYPE" hidden="1">"c17624"</definedName>
    <definedName name="IQ_TR_BNKY_INVOL_PETITION_FILED_DATE" hidden="1">"c17629"</definedName>
    <definedName name="IQ_TR_BNKY_ISSUANCE_DEBT" hidden="1">"c17648"</definedName>
    <definedName name="IQ_TR_BNKY_ISSUANCE_EQUITY" hidden="1">"c17649"</definedName>
    <definedName name="IQ_TR_BNKY_LEAD_ASSETS_INIT_FILING" hidden="1">"c17645"</definedName>
    <definedName name="IQ_TR_BNKY_LEAD_ASSETS_INIT_FILING_LIST" hidden="1">"c17678"</definedName>
    <definedName name="IQ_TR_BNKY_LEAD_DEBTOR" hidden="1">"c17643"</definedName>
    <definedName name="IQ_TR_BNKY_LEAD_DEBTOR_LIST" hidden="1">"c17675"</definedName>
    <definedName name="IQ_TR_BNKY_LEAD_LIAB_INIT_FILING" hidden="1">"c17644"</definedName>
    <definedName name="IQ_TR_BNKY_LEAD_LIAB_INIT_FILING_LIST" hidden="1">"c17677"</definedName>
    <definedName name="IQ_TR_BNKY_LEAD_REV_ANN" hidden="1">"c17646"</definedName>
    <definedName name="IQ_TR_BNKY_LEAD_REV_ANN_LIST" hidden="1">"c17679"</definedName>
    <definedName name="IQ_TR_BNKY_LEAD_STOCK_PRICE_ANN" hidden="1">"c17647"</definedName>
    <definedName name="IQ_TR_BNKY_LEAD_STOCK_PRICE_ANN_LIST" hidden="1">"c17680"</definedName>
    <definedName name="IQ_TR_BNKY_LEAD_TYPE_LIST" hidden="1">"c17676"</definedName>
    <definedName name="IQ_TR_BNKY_LIQUIDATED_DATE" hidden="1">"c17631"</definedName>
    <definedName name="IQ_TR_BNKY_PRE_BANKRUPTCY_SITUATION" hidden="1">"c17637"</definedName>
    <definedName name="IQ_TR_BNKY_RESOLUTION" hidden="1">"c17638"</definedName>
    <definedName name="IQ_TR_BNKY_RESTRUCTURING_WEBSITE" hidden="1">"c17625"</definedName>
    <definedName name="IQ_TR_BNKY_SALE_ASSETS" hidden="1">"c17650"</definedName>
    <definedName name="IQ_TR_BNKY_TOTAL_CLAIMANTS_AMT" hidden="1">"c17653"</definedName>
    <definedName name="IQ_TR_BNKY_TOTAL_FIN_PROVIDED" hidden="1">"c17652"</definedName>
    <definedName name="IQ_TR_BNKY_TOTAL_PAYMENTS_CLAIMANTS" hidden="1">"c17654"</definedName>
    <definedName name="IQ_TR_BNKY_VOL_PETITION_FILED_DATE" hidden="1">"c17628"</definedName>
    <definedName name="IQ_TR_BUY_ACC_ADVISORS" hidden="1">"c3048"</definedName>
    <definedName name="IQ_TR_BUY_ADVISORS" hidden="1">"c2387"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CONSID_PCT_FINAL" hidden="1">"c16268"</definedName>
    <definedName name="IQ_TR_CASH_ST_INVEST" hidden="1">"c3025"</definedName>
    <definedName name="IQ_TR_CASH_ST_INVEST_FINAL" hidden="1">"c16266"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ISSUE" hidden="1">"c17571"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BT_CONSID_PCT_FINAL" hidden="1">"c16274"</definedName>
    <definedName name="IQ_TR_DEF_AGRMT_DATE" hidden="1">"c2285"</definedName>
    <definedName name="IQ_TR_DISCLOSED_FEES_EXP" hidden="1">"c2288"</definedName>
    <definedName name="IQ_TR_EARNOUTS" hidden="1">"c3023"</definedName>
    <definedName name="IQ_TR_EARNOUTS_FINAL" hidden="1">"c16262"</definedName>
    <definedName name="IQ_TR_EX_OVER_SHARES_ISSUE" hidden="1">"c17566"</definedName>
    <definedName name="IQ_TR_EXPIRED_DATE" hidden="1">"c2412"</definedName>
    <definedName name="IQ_TR_GROSS_OFFERING_AMT" hidden="1">"c2262"</definedName>
    <definedName name="IQ_TR_GROSS_PROCEEDS_ISSUE" hidden="1">"c17568"</definedName>
    <definedName name="IQ_TR_HYBRID_CONSID_PCT" hidden="1">"c2300"</definedName>
    <definedName name="IQ_TR_HYBRID_CONSID_PCT_FINAL" hidden="1">"c16276"</definedName>
    <definedName name="IQ_TR_IMPLIED_EQ" hidden="1">"c3018"</definedName>
    <definedName name="IQ_TR_IMPLIED_EQ_BV" hidden="1">"c3019"</definedName>
    <definedName name="IQ_TR_IMPLIED_EQ_BV_FINAL" hidden="1">"c16255"</definedName>
    <definedName name="IQ_TR_IMPLIED_EQ_FINAL" hidden="1">"c16253"</definedName>
    <definedName name="IQ_TR_IMPLIED_EQ_NI_LTM" hidden="1">"c3020"</definedName>
    <definedName name="IQ_TR_IMPLIED_EQ_NI_LTM_FINAL" hidden="1">"c16254"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_FINAL" hidden="1">"c16252"</definedName>
    <definedName name="IQ_TR_IMPLIED_EV_EBITDA" hidden="1">"c2303"</definedName>
    <definedName name="IQ_TR_IMPLIED_EV_EBITDA_FINAL" hidden="1">"c16251"</definedName>
    <definedName name="IQ_TR_IMPLIED_EV_FINAL" hidden="1">"c16249"</definedName>
    <definedName name="IQ_TR_IMPLIED_EV_NI_LTM" hidden="1">"c2307"</definedName>
    <definedName name="IQ_TR_IMPLIED_EV_REV" hidden="1">"c2304"</definedName>
    <definedName name="IQ_TR_IMPLIED_EV_REV_FINAL" hidden="1">"c16250"</definedName>
    <definedName name="IQ_TR_INIT_FILED_DATE" hidden="1">"c3495"</definedName>
    <definedName name="IQ_TR_IPO_TRANSACTION_ID" hidden="1">"c17554"</definedName>
    <definedName name="IQ_TR_LEAD_UNDERWRITERS" hidden="1">"c17576"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ASSUM_LIABILITIES_FINAL" hidden="1">"c16264"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FFER_PER_SHARE_FINAL" hidden="1">"c16257"</definedName>
    <definedName name="IQ_TR_OPTIONS_CONSID_PCT" hidden="1">"c2311"</definedName>
    <definedName name="IQ_TR_OPTIONS_CONSID_PCT_FINAL" hidden="1">"c16278"</definedName>
    <definedName name="IQ_TR_OTHER_CONSID" hidden="1">"c3022"</definedName>
    <definedName name="IQ_TR_OTHER_CONSID_FINAL" hidden="1">"c16261"</definedName>
    <definedName name="IQ_TR_PCT_SOUGHT" hidden="1">"c2309"</definedName>
    <definedName name="IQ_TR_PCT_SOUGHT_ACQUIRED_FINAL" hidden="1">"c16256"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_1D_PRICE" hidden="1">"c19180"</definedName>
    <definedName name="IQ_TR_PO_1D_RETURN" hidden="1">"c19179"</definedName>
    <definedName name="IQ_TR_PO_1M_PRICE" hidden="1">"c19184"</definedName>
    <definedName name="IQ_TR_PO_1M_RETURN" hidden="1">"c19183"</definedName>
    <definedName name="IQ_TR_PO_1W_PRICE" hidden="1">"c19182"</definedName>
    <definedName name="IQ_TR_PO_1W_RETURN" hidden="1">"c19181"</definedName>
    <definedName name="IQ_TR_PO_1Y_PRICE" hidden="1">"c19190"</definedName>
    <definedName name="IQ_TR_PO_1Y_RETURN" hidden="1">"c19189"</definedName>
    <definedName name="IQ_TR_PO_3M_PRICE" hidden="1">"c19186"</definedName>
    <definedName name="IQ_TR_PO_3M_RETURN" hidden="1">"c19185"</definedName>
    <definedName name="IQ_TR_PO_6M_PRICE" hidden="1">"c19188"</definedName>
    <definedName name="IQ_TR_PO_6M_RETURN" hidden="1">"c19187"</definedName>
    <definedName name="IQ_TR_PO_DISCOUNT_SHARE" hidden="1">"c17562"</definedName>
    <definedName name="IQ_TR_PO_ISSUE_CURRENCY" hidden="1">"c17557"</definedName>
    <definedName name="IQ_TR_PO_NET_PROCEEDS_SHARE" hidden="1">"c17563"</definedName>
    <definedName name="IQ_TR_PO_PRICE_RANGE" hidden="1">"c17559"</definedName>
    <definedName name="IQ_TR_PO_PRICE_RANGE_HIGH" hidden="1">"c17560"</definedName>
    <definedName name="IQ_TR_PO_PRICE_RANGE_LOW" hidden="1">"c17561"</definedName>
    <definedName name="IQ_TR_PO_PRICE_SHARE" hidden="1">"c17558"</definedName>
    <definedName name="IQ_TR_PO_SHARES_OFFERED" hidden="1">"c17564"</definedName>
    <definedName name="IQ_TR_PO_SHARES_OFFERED_EX_OVER" hidden="1">"c17567"</definedName>
    <definedName name="IQ_TR_PO_TICKER" hidden="1">"c17556"</definedName>
    <definedName name="IQ_TR_PO_TRADING_ITEM_CIQID" hidden="1">"c17555"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F_CONSID_PCT_FINAL" hidden="1">"c16272"</definedName>
    <definedName name="IQ_TR_PREMONEY_VAL" hidden="1">"c2287"</definedName>
    <definedName name="IQ_TR_PRINTING_FEES" hidden="1">"c2276"</definedName>
    <definedName name="IQ_TR_PROCEEDS_EX_OVER_ISSUE" hidden="1">"c17574"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_OVER_SHARES_ISSUE" hidden="1">"c17565"</definedName>
    <definedName name="IQ_TR_REG_OVER_VALUE_ISSUE" hidden="1">"c17572"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ADVISORS" hidden="1">"c2388"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ISSUE" hidden="1">"c17570"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TOCK_CONSID_PCT_FINAL" hidden="1">"c16270"</definedName>
    <definedName name="IQ_TR_SUBDEBT" hidden="1">"c2370"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ADVISORS" hidden="1">"c2386"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ASH_FINAL" hidden="1">"c16267"</definedName>
    <definedName name="IQ_TR_TOTAL_CONSID_SH" hidden="1">"c2316"</definedName>
    <definedName name="IQ_TR_TOTAL_CONSID_SH_FINAL" hidden="1">"c16260"</definedName>
    <definedName name="IQ_TR_TOTAL_DEBT" hidden="1">"c2317"</definedName>
    <definedName name="IQ_TR_TOTAL_DEBT_FINAL" hidden="1">"c16273"</definedName>
    <definedName name="IQ_TR_TOTAL_EX_OVER_VALUE_ISSUE" hidden="1">"c17573"</definedName>
    <definedName name="IQ_TR_TOTAL_GROSS_TV" hidden="1">"c2318"</definedName>
    <definedName name="IQ_TR_TOTAL_GROSS_TV_FINAL" hidden="1">"c16259"</definedName>
    <definedName name="IQ_TR_TOTAL_HYBRID" hidden="1">"c2319"</definedName>
    <definedName name="IQ_TR_TOTAL_HYBRID_FINAL" hidden="1">"c16275"</definedName>
    <definedName name="IQ_TR_TOTAL_LEGAL_FEES" hidden="1">"c2272"</definedName>
    <definedName name="IQ_TR_TOTAL_NET_TV" hidden="1">"c2320"</definedName>
    <definedName name="IQ_TR_TOTAL_NET_TV_FINAL" hidden="1">"c16258"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OPTIONS_BUYER_FINAL" hidden="1">"c16277"</definedName>
    <definedName name="IQ_TR_TOTAL_OPTIONS_FINAL" hidden="1">"c16263"</definedName>
    <definedName name="IQ_TR_TOTAL_PREFERRED" hidden="1">"c2321"</definedName>
    <definedName name="IQ_TR_TOTAL_PREFERRED_FINAL" hidden="1">"c16271"</definedName>
    <definedName name="IQ_TR_TOTAL_REG_AMT" hidden="1">"c2261"</definedName>
    <definedName name="IQ_TR_TOTAL_STOCK" hidden="1">"c2323"</definedName>
    <definedName name="IQ_TR_TOTAL_STOCK_FINAL" hidden="1">"c16269"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UNDERWRITER_COMP_ISSUE" hidden="1">"c17569"</definedName>
    <definedName name="IQ_TR_UNDERWRITERS_OTHER" hidden="1">"c17577"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AIR_VALUE_TOT_FFIEC" hidden="1">"c13210"</definedName>
    <definedName name="IQ_TRADING_ASSETS_FDIC" hidden="1">"c6328"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DIC" hidden="1">"c6344"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ACCOUNTS_FDIC" hidden="1">"c6544"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EASURY_STOCK_TRANSACTIONS_FFIEC" hidden="1">"c15352"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BEDS" hidden="1">"c8783"</definedName>
    <definedName name="IQ_UNCONSOL_NOI" hidden="1">"c16067"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GROUND_RESERVES_COAL" hidden="1">"c15922"</definedName>
    <definedName name="IQ_UNDERGROUND_RESERVES_TO_TOTAL_RESERVES_COAL" hidden="1">"c15960"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FED_FUNDS" hidden="1">"c2524"</definedName>
    <definedName name="IQ_UNDRAWN_FHLB" hidden="1">"c2520"</definedName>
    <definedName name="IQ_UNDRAWN_LC" hidden="1">"c2521"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PGRADE_REBUILD_CABLE_INVEST" hidden="1">"c15804"</definedName>
    <definedName name="IQ_US_ADDRESS_LEASE_FIN_REC_FFIEC" hidden="1">"c13624"</definedName>
    <definedName name="IQ_US_AGENCY_OBLIG_FFIEC" hidden="1">"c12779"</definedName>
    <definedName name="IQ_US_AGENCY_OBLIG_HTM_AMORT_COST_FFIEC" hidden="1">"c20438"</definedName>
    <definedName name="IQ_US_AGENCY_OBLIG_HTM_FAIR_VAL_FFIEC" hidden="1">"c20473"</definedName>
    <definedName name="IQ_US_AGENCY_OBLIG_TRADING_DOM_FFIEC" hidden="1">"c12919"</definedName>
    <definedName name="IQ_US_AGENCY_OBLIG_TRADING_FFIEC" hidden="1">"c12814"</definedName>
    <definedName name="IQ_US_AGENCY_OBLIGATIONS_AFS_AMORT_COST_FFIEC" hidden="1">"c20490"</definedName>
    <definedName name="IQ_US_AGENCY_OBLIGATIONS_AFS_FAIR_VAL_FFIEC" hidden="1">"c20455"</definedName>
    <definedName name="IQ_US_AGENCY_OBLIGATIONS_AVAIL_SALE_FFIEC" hidden="1">"c12793"</definedName>
    <definedName name="IQ_US_BANKS_OTHER_INST_FOREIGN_DEP_FFIEC" hidden="1">"c15343"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" hidden="1">"c2930"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" hidden="1">"c2932"</definedName>
    <definedName name="IQ_US_GAAP_CL_ADJ" hidden="1">"c2927"</definedName>
    <definedName name="IQ_US_GAAP_COST_REV" hidden="1">"c2965"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" hidden="1">"c2973"</definedName>
    <definedName name="IQ_US_GAAP_DO_ADJ" hidden="1">"c2959"</definedName>
    <definedName name="IQ_US_GAAP_EXTRA_ACC_ITEMS" hidden="1">"c2972"</definedName>
    <definedName name="IQ_US_GAAP_EXTRA_ACC_ITEMS_ADJ" hidden="1">"c2958"</definedName>
    <definedName name="IQ_US_GAAP_INC_TAX" hidden="1">"c2975"</definedName>
    <definedName name="IQ_US_GAAP_INC_TAX_ADJ" hidden="1">"c2961"</definedName>
    <definedName name="IQ_US_GAAP_INTEREST_EXP" hidden="1">"c2971"</definedName>
    <definedName name="IQ_US_GAAP_INTEREST_EXP_ADJ" hidden="1">"c2957"</definedName>
    <definedName name="IQ_US_GAAP_LIAB_LT" hidden="1">"c2933"</definedName>
    <definedName name="IQ_US_GAAP_LIAB_LT_ADJ" hidden="1">"c2928"</definedName>
    <definedName name="IQ_US_GAAP_LIAB_TOTAL_LIAB" hidden="1">"c2933"</definedName>
    <definedName name="IQ_US_GAAP_MINORITY_INTEREST_IS" hidden="1">"c2974"</definedName>
    <definedName name="IQ_US_GAAP_MINORITY_INTEREST_IS_ADJ" hidden="1">"c2960"</definedName>
    <definedName name="IQ_US_GAAP_NCA" hidden="1">"c2931"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EXCL" hidden="1">"c2977"</definedName>
    <definedName name="IQ_US_GAAP_NI_AVAIL_INCL" hidden="1">"c2978"</definedName>
    <definedName name="IQ_US_GAAP_OTHER_ADJ_ADJ" hidden="1">"c2962"</definedName>
    <definedName name="IQ_US_GAAP_OTHER_NON_OPER" hidden="1">"c2969"</definedName>
    <definedName name="IQ_US_GAAP_OTHER_NON_OPER_ADJ" hidden="1">"c2955"</definedName>
    <definedName name="IQ_US_GAAP_OTHER_OPER" hidden="1">"c2968"</definedName>
    <definedName name="IQ_US_GAAP_OTHER_OPER_ADJ" hidden="1">"c2954"</definedName>
    <definedName name="IQ_US_GAAP_RD" hidden="1">"c2967"</definedName>
    <definedName name="IQ_US_GAAP_RD_ADJ" hidden="1">"c2953"</definedName>
    <definedName name="IQ_US_GAAP_SGA" hidden="1">"c2966"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" hidden="1">"c2964"</definedName>
    <definedName name="IQ_US_GAAP_TOTAL_REV_ADJ" hidden="1">"c2950"</definedName>
    <definedName name="IQ_US_GAAP_TOTAL_UNUSUAL" hidden="1">"c2970"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FS_AMORT_COST_FFIEC" hidden="1">"c20491"</definedName>
    <definedName name="IQ_US_SPONSORED_AGENCY_OBLIG_AFS_FAIR_VAL_FFIEC" hidden="1">"c20456"</definedName>
    <definedName name="IQ_US_SPONSORED_AGENCY_OBLIG_AVAIL_SALE_FFIEC" hidden="1">"c12794"</definedName>
    <definedName name="IQ_US_SPONSORED_AGENCY_OBLIG_FFIEC" hidden="1">"c12780"</definedName>
    <definedName name="IQ_US_SPONSORED_AGENCY_OBLIG_HTM_AMORT_COST_FFIEC" hidden="1">"c20439"</definedName>
    <definedName name="IQ_US_SPONSORED_AGENCY_OBLIG_HTM_FAIR_VAL_FFIEC" hidden="1">"c20474"</definedName>
    <definedName name="IQ_US_TREASURY_SEC_AFS_AMORT_COST_FFIEC" hidden="1">"c20489"</definedName>
    <definedName name="IQ_US_TREASURY_SEC_AFS_FAIR_VAL_FFIEC" hidden="1">"c20454"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DIC" hidden="1">"c6298"</definedName>
    <definedName name="IQ_US_TREASURY_SECURITIES_FFIEC" hidden="1">"c12778"</definedName>
    <definedName name="IQ_US_TREASURY_SECURITIES_HTM_AMORT_COST_FFIEC" hidden="1">"c20437"</definedName>
    <definedName name="IQ_US_TREASURY_SECURITIES_HTM_FAIR_VAL_FFIEC" hidden="1">"c20472"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ATION_ALLOWANCES_FDIC" hidden="1">"c6400"</definedName>
    <definedName name="IQ_VALUE_CUSTOMER_ASSETS" hidden="1">"c20433"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"c2203"</definedName>
    <definedName name="IQ_XDIV_DATE_LIST" hidden="1">"c17416"</definedName>
    <definedName name="IQ_YEAR_FOUNDED" hidden="1">"c6793"</definedName>
    <definedName name="IQ_YEARHIGH" hidden="1">"c1337"</definedName>
    <definedName name="IQ_YEARHIGH_DATE" hidden="1">"c2250"</definedName>
    <definedName name="IQ_YEARHIGH_RT" hidden="1">"YEARHIGH"</definedName>
    <definedName name="IQ_YEARLOW" hidden="1">"c1338"</definedName>
    <definedName name="IQ_YEARLOW_DATE" hidden="1">"c2251"</definedName>
    <definedName name="IQ_YEARLOW_RT" hidden="1">"YEARLOW"</definedName>
    <definedName name="IQ_YIELD_CURVE_LIST" hidden="1">"c19250"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B_BOOKMARK_COUNT" hidden="1">1</definedName>
    <definedName name="IQB_BOOKMARK_LOCATION_0" hidden="1">#REF!</definedName>
    <definedName name="IQRA10" hidden="1">"$A$11:$A$262"</definedName>
    <definedName name="IQRA38" hidden="1">"$A$39:$A$48"</definedName>
    <definedName name="IQRA5" hidden="1">"$A$6:$A$20"</definedName>
    <definedName name="IQRA6" hidden="1">"$A$7:$A$21"</definedName>
    <definedName name="IQRA60" hidden="1">"$A$61:$A$75"</definedName>
    <definedName name="IQRA7" hidden="1">"$A$8:$A$21"</definedName>
    <definedName name="IQRA8" hidden="1">"$A$9:$A$261"</definedName>
    <definedName name="IQRB15" hidden="1">"$B$16:$B$17"</definedName>
    <definedName name="IQRB17" hidden="1">"$B$18:$B$22"</definedName>
    <definedName name="IQRB18" hidden="1">"$B$19:$B$23"</definedName>
    <definedName name="IQRB19" hidden="1">"$B$20:$B$24"</definedName>
    <definedName name="IQRB20" hidden="1">"$B$21:$B$25"</definedName>
    <definedName name="IQRB21" hidden="1">"$B$22:$B$26"</definedName>
    <definedName name="IQRB22" hidden="1">"$B$23:$B$27"</definedName>
    <definedName name="IQRB23" hidden="1">"$B$24:$B$28"</definedName>
    <definedName name="IQRB24" hidden="1">"$B$25:$B$29"</definedName>
    <definedName name="IQRB32" hidden="1">"$B$33:$B$37"</definedName>
    <definedName name="IQRB33" hidden="1">"$B$34:$B$38"</definedName>
    <definedName name="IQRB34" hidden="1">"$B$35:$B$39"</definedName>
    <definedName name="IQRB38" hidden="1">"$B$39:$B$48"</definedName>
    <definedName name="IQRB5" hidden="1">"$B$6:$B$20"</definedName>
    <definedName name="IQRB6" hidden="1">"$B$7:$B$21"</definedName>
    <definedName name="IQRB8" hidden="1">"$B$9:$B$261"</definedName>
    <definedName name="IQRC15" hidden="1">"$C$16:$C$20"</definedName>
    <definedName name="IQRC24" hidden="1">"$C$25:$C$29"</definedName>
    <definedName name="IQRC5" hidden="1">"$C$6:$C$20"</definedName>
    <definedName name="IQRC6" hidden="1">"$C$7:$C$21"</definedName>
    <definedName name="IQRC8" hidden="1">"$C$9:$C$261"</definedName>
    <definedName name="IQRD15" hidden="1">"$D$16:$D$17"</definedName>
    <definedName name="IQRD8" hidden="1">"$D$9:$D$19"</definedName>
    <definedName name="IQRE8" hidden="1">"$E$9:$E$19"</definedName>
    <definedName name="IQşEBITDA_ACT_OR_EST" hidden="1">"c2215"</definedName>
    <definedName name="iQShowHideColumns" hidden="1">"iQShowAll"</definedName>
    <definedName name="irate">#REF!</definedName>
    <definedName name="Irbe" hidden="1">{#N/A,#N/A,FALSE,"Pharm";#N/A,#N/A,FALSE,"WWCM"}</definedName>
    <definedName name="Irbe_1" hidden="1">{#N/A,#N/A,FALSE,"Pharm";#N/A,#N/A,FALSE,"WWCM"}</definedName>
    <definedName name="Irbe_2" hidden="1">{#N/A,#N/A,FALSE,"Pharm";#N/A,#N/A,FALSE,"WWCM"}</definedName>
    <definedName name="Irbe_3" hidden="1">{#N/A,#N/A,FALSE,"Pharm";#N/A,#N/A,FALSE,"WWCM"}</definedName>
    <definedName name="Irbe_4" hidden="1">{#N/A,#N/A,FALSE,"Pharm";#N/A,#N/A,FALSE,"WWCM"}</definedName>
    <definedName name="IRefbase">'[59]L Graph (Data)'!$A$113:$DS$126</definedName>
    <definedName name="Irefbaseunits">'[73]L Graph (Data)'!$A$109:$DS$125</definedName>
    <definedName name="irr">#REF!</definedName>
    <definedName name="IRR_NPV">#REF!</definedName>
    <definedName name="IRRFLAG">#REF!</definedName>
    <definedName name="IrrgACP">#N/A</definedName>
    <definedName name="IrrgASP">#N/A</definedName>
    <definedName name="IrrgRCP">#N/A</definedName>
    <definedName name="IrrgRSP">#N/A</definedName>
    <definedName name="IS" hidden="1">{"cover",#N/A,FALSE,"cover";"bal",#N/A,FALSE,"BALANCE";"inc",#N/A,FALSE,"INCOME";"cash",#N/A,FALSE,"CASH";"da",#N/A,FALSE,"D&amp;A";"page",#N/A,FALSE,"pageassum";"mfg",#N/A,FALSE,"mfgassum"}</definedName>
    <definedName name="IS___CE_DataTable">#REF!</definedName>
    <definedName name="IS___CMS__DataTable">#REF!</definedName>
    <definedName name="IS_Print_Area">#REF!</definedName>
    <definedName name="IS_VSG">TRUE</definedName>
    <definedName name="IsColHidden" hidden="1">FALSE</definedName>
    <definedName name="IsLTMColHidden" hidden="1">FALSE</definedName>
    <definedName name="Issue" hidden="1">"BL7FKFTY6NDALOTZZF8PFRAS6"</definedName>
    <definedName name="IT_Active">#REF!</definedName>
    <definedName name="IT_Base">#REF!</definedName>
    <definedName name="IT_BSC_Active">#REF!</definedName>
    <definedName name="IT_BSC_Base">#REF!</definedName>
    <definedName name="IT_BSC_Inputs">#REF!</definedName>
    <definedName name="IT_BSC_Output">#REF!</definedName>
    <definedName name="IT_BSC_TXU">#REF!</definedName>
    <definedName name="IT_BSG_Active">#REF!</definedName>
    <definedName name="IT_BSG_Base">#REF!</definedName>
    <definedName name="IT_BSG_Inputs">#REF!</definedName>
    <definedName name="IT_BSG_Output">#REF!</definedName>
    <definedName name="IT_BSG_TXU">#REF!</definedName>
    <definedName name="IT_Inputs">#REF!</definedName>
    <definedName name="IT_LCI_Active">#REF!</definedName>
    <definedName name="IT_LCI_Base">#REF!</definedName>
    <definedName name="IT_LCI_Inputs">#REF!</definedName>
    <definedName name="IT_LCI_Output">#REF!</definedName>
    <definedName name="IT_LCI_TXU">#REF!</definedName>
    <definedName name="IT_REV99_Active">#REF!</definedName>
    <definedName name="IT_REV99_Base">#REF!</definedName>
    <definedName name="IT_REV99_Inputs">#REF!</definedName>
    <definedName name="IT_REV99_Output">#REF!</definedName>
    <definedName name="IT_REV99_TXU">#REF!</definedName>
    <definedName name="IT_TXU">#REF!</definedName>
    <definedName name="ITARCRRCCHARGE">'[60]L Graph (Data)'!$A$187:$DS$233</definedName>
    <definedName name="ITbasefee">'[60]L Graph (Data)'!$A$49:$DS$60</definedName>
    <definedName name="ITbaseRUFee">'[60]L Graph (Data)'!$A$239:$DS$286</definedName>
    <definedName name="ITbinputsumru">'[60]L Graph (Data)'!$A$81:$DS$128</definedName>
    <definedName name="ITbinputvol">'[60]L Graph (Data)'!$A$19:$DS$30</definedName>
    <definedName name="ITC">'[54]C. Input'!$F$146</definedName>
    <definedName name="ITC_AMORTIZTN">#REF!</definedName>
    <definedName name="ITCinputvol">'[60]L Graph (Data)'!$A$34:$DS$45</definedName>
    <definedName name="ITCWO">'[54]C. Input'!$F$325</definedName>
    <definedName name="Item1">#REF!</definedName>
    <definedName name="Item10">#REF!</definedName>
    <definedName name="Item3">#REF!</definedName>
    <definedName name="Item4">#REF!</definedName>
    <definedName name="Item5">#REF!</definedName>
    <definedName name="Item6">#REF!</definedName>
    <definedName name="Item7">#REF!</definedName>
    <definedName name="Item8">#REF!</definedName>
    <definedName name="Item9">#REF!</definedName>
    <definedName name="ItemLabel1">#REF!</definedName>
    <definedName name="ItemLabel10">#REF!</definedName>
    <definedName name="ItemLabel2">#REF!</definedName>
    <definedName name="ItemLabel3">#REF!</definedName>
    <definedName name="ItemLabel4">#REF!</definedName>
    <definedName name="ItemLabel5">#REF!</definedName>
    <definedName name="ItemLabel6">#REF!</definedName>
    <definedName name="ItemLabel7">#REF!</definedName>
    <definedName name="ItemLabel8">#REF!</definedName>
    <definedName name="ItemLabel9">#REF!</definedName>
    <definedName name="ITIbaselineunits">'[60]L Graph (Data)'!$A$63:$DS$74</definedName>
    <definedName name="ITNetArcCharge">'[60]L Graph (Data)'!$A$293:$DS$339</definedName>
    <definedName name="ITnetservfee">'[60]L Graph (Data)'!$A$344:$DS$355</definedName>
    <definedName name="ITrefbaselineunits">'[60]L Graph (Data)'!$A$132:$DS$181</definedName>
    <definedName name="iuh" hidden="1">{"mgmt forecast",#N/A,FALSE,"Mgmt Forecast";"dcf table",#N/A,FALSE,"Mgmt Forecast";"sensitivity",#N/A,FALSE,"Mgmt Forecast";"table inputs",#N/A,FALSE,"Mgmt Forecast";"calculations",#N/A,FALSE,"Mgmt Forecast"}</definedName>
    <definedName name="iungds" hidden="1">{"detail",#N/A,FALSE,"mfg";"summary",#N/A,FALSE,"mfg"}</definedName>
    <definedName name="iuyhg" hidden="1">{"sales",#N/A,FALSE,"Sales";"sales existing",#N/A,FALSE,"Sales";"sales rd1",#N/A,FALSE,"Sales";"sales rd2",#N/A,FALSE,"Sales"}</definedName>
    <definedName name="iuyt" hidden="1">{"AS REP",#N/A,FALSE,"EEFSNAP2";"PROP",#N/A,FALSE,"EEFSNAP2";"RISKS",#N/A,FALSE,"EEFSNAP2";"VIEW ALL",#N/A,FALSE,"EEFSNAP2"}</definedName>
    <definedName name="IV">#REF!</definedName>
    <definedName name="ivie" hidden="1">{"capacity",#N/A,FALSE,"Guangzhou";"Volume",#N/A,FALSE,"Guangmei"}</definedName>
    <definedName name="iy" hidden="1">{"AS REP",#N/A,FALSE,"EEFSNAP2";"PROP",#N/A,FALSE,"EEFSNAP2";"RISKS",#N/A,FALSE,"EEFSNAP2";"VIEW ALL",#N/A,FALSE,"EEFSNAP2"}</definedName>
    <definedName name="J" hidden="1">#REF!</definedName>
    <definedName name="j_1" hidden="1">{#N/A,#N/A,FALSE,"REPORT"}</definedName>
    <definedName name="j_2" hidden="1">{#N/A,#N/A,FALSE,"REPORT"}</definedName>
    <definedName name="j_3" hidden="1">{#N/A,#N/A,FALSE,"REPORT"}</definedName>
    <definedName name="j_4" hidden="1">{#N/A,#N/A,FALSE,"REPORT"}</definedName>
    <definedName name="J_E">#REF!</definedName>
    <definedName name="J52ELBUS">#REF!</definedName>
    <definedName name="jack" hidden="1">{"'Feb 99'!$A$1:$G$30"}</definedName>
    <definedName name="JAN">#REF!</definedName>
    <definedName name="Jan_Act">#REF!</definedName>
    <definedName name="JANBUD">#REF!</definedName>
    <definedName name="JanCP">#REF!</definedName>
    <definedName name="janforc">#REF!</definedName>
    <definedName name="jangas">#REF!</definedName>
    <definedName name="JanMth">#REF!</definedName>
    <definedName name="JANUARY">#REF!</definedName>
    <definedName name="January_2013">#REF!</definedName>
    <definedName name="January_Highlights_Print_Area">#REF!</definedName>
    <definedName name="January_IS_Print_Area">#REF!</definedName>
    <definedName name="JANY1">#REF!</definedName>
    <definedName name="JANY2">#REF!</definedName>
    <definedName name="JANY3">#REF!</definedName>
    <definedName name="JanYTD">#REF!</definedName>
    <definedName name="Jas" hidden="1">{"'Feb 99'!$A$1:$G$30"}</definedName>
    <definedName name="jazz" hidden="1">{#N/A,#N/A,FALSE,"Spain MKT";#N/A,#N/A,FALSE,"Assumptions";#N/A,#N/A,FALSE,"Adve";#N/A,#N/A,FALSE,"E-Commerce";#N/A,#N/A,FALSE,"Opex";#N/A,#N/A,FALSE,"P&amp;L";#N/A,#N/A,FALSE,"FCF &amp; DCF"}</definedName>
    <definedName name="jazz2" hidden="1">{#N/A,#N/A,FALSE,"Spain MKT";#N/A,#N/A,FALSE,"Assumptions";#N/A,#N/A,FALSE,"Adve";#N/A,#N/A,FALSE,"E-Commerce";#N/A,#N/A,FALSE,"Opex";#N/A,#N/A,FALSE,"P&amp;L";#N/A,#N/A,FALSE,"FCF &amp; DCF"}</definedName>
    <definedName name="jd" hidden="1">{"JG FE Top",#N/A,FALSE,"JG FE ¥";"JG FE Bottom",#N/A,FALSE,"JG FE ¥"}</definedName>
    <definedName name="jdhgjdghjd" hidden="1">{#N/A,#N/A,FALSE,"Contribution Analysis"}</definedName>
    <definedName name="jdk" hidden="1">0</definedName>
    <definedName name="JE">#REF!</definedName>
    <definedName name="JE_NO">#REF!</definedName>
    <definedName name="jeff" hidden="1">{"comps",#N/A,FALSE,"TXTCOMPS";"segment_EPS",#N/A,FALSE,"TXTCOMPS";"valuation",#N/A,FALSE,"TXTCOMPS"}</definedName>
    <definedName name="jfdsir" hidden="1">{"YTD",#N/A,FALSE,"SUM"}</definedName>
    <definedName name="jg" hidden="1">{"ELIM_YTD",#N/A,FALSE,"EES YTD";"EES_YTD",#N/A,FALSE,"EES YTD";"ELIM_CQ",#N/A,FALSE,"EES CQ";"EES_CQ",#N/A,FALSE,"EES CQ";"ELIM_CM",#N/A,FALSE,"EES CM";"EES_CM",#N/A,FALSE,"EES CM";"COG_YTD",#N/A,FALSE,"COG YTD";"COG_CQ",#N/A,FALSE,"COG CQ";"COG_CM",#N/A,FALSE,"COG CM";"PA_YTD",#N/A,FALSE,"PA YTD";"PA_CQ",#N/A,FALSE,"PA CQ";"PA_CM",#N/A,FALSE,"PA CM";"REF_YTD",#N/A,FALSE,"REF YTD";"REF_CQ",#N/A,FALSE,"REF CQ";"REF_CM",#N/A,FALSE,"REF CM"}</definedName>
    <definedName name="JGFH" hidden="1">{"a",#N/A,FALSE,"LBO - 100%, No Sales";"aa",#N/A,FALSE,"LBO - 100%, No Sales";"aaa",#N/A,FALSE,"LBO - 100%, No Sales";"aaaa",#N/A,FALSE,"LBO - 100%, No Sales";"aaaaa",#N/A,FALSE,"LBO - 100%, No Sales";"aaaaaa",#N/A,FALSE,"LBO - 100%, No Sales";"aaaaaaa",#N/A,FALSE,"LBO - 100%, No Sales";"aaaaaaaa",#N/A,FALSE,"LBO - 100%, No Sales"}</definedName>
    <definedName name="jghjg" hidden="1">{#N/A,#N/A,FALSE,"Produkte Erw.";#N/A,#N/A,FALSE,"Produkte Plan";#N/A,#N/A,FALSE,"Leistungen Erw.";#N/A,#N/A,FALSE,"Leistungen Plan";#N/A,#N/A,FALSE,"KA Allg.Kosten (2)";#N/A,#N/A,FALSE,"KA All.Kosten"}</definedName>
    <definedName name="jghjgjgfjg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ghjhlldc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jh" hidden="1">{"ALL",#N/A,FALSE,"A"}</definedName>
    <definedName name="jhgf" hidden="1">{"Commentary",#N/A,FALSE,"May"}</definedName>
    <definedName name="jhhgjh" hidden="1">{#N/A,#N/A,FALSE,"KA CH  (2)"}</definedName>
    <definedName name="jhj" hidden="1">{#N/A,#N/A,FALSE,"Rohstoffnotierungen";#N/A,#N/A,FALSE,"Umsatz OPE";#N/A,#N/A,FALSE,"ER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jhjghjdgjhe" hidden="1">{#N/A,#N/A,FALSE,"Assessment";#N/A,#N/A,FALSE,"Staffing";#N/A,#N/A,FALSE,"Hires";#N/A,#N/A,FALSE,"Assumptions"}</definedName>
    <definedName name="jhjhgj" hidden="1">{#N/A,#N/A,FALSE,"Rohstoffnotierungen";#N/A,#N/A,FALSE,"Umsatz OPE";#N/A,#N/A,FALSE,"ER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jhll" hidden="1">{#N/A,#N/A,FALSE,"PMW Gruppe 99_98";#N/A,#N/A,FALSE,"PMW KG 98_99";#N/A,#N/A,FALSE,"PMW Inc. 99_98";#N/A,#N/A,FALSE,"PMW VTECH 99_98";#N/A,#N/A,FALSE,"PMW Thail. 99_98";#N/A,#N/A,FALSE,"PMW Canada 99_98";#N/A,#N/A,FALSE,"Währungsabw. 99_98"}</definedName>
    <definedName name="jhu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jih" hidden="1">{"summary",#N/A,FALSE,"$ Summary";"humberside",#N/A,FALSE,"Local Currency Detail";"mersyside",#N/A,FALSE,"Local Currency Detail";"south wales",#N/A,FALSE,"Local Currency Detail";"teesside",#N/A,FALSE,"Local Currency Detail";"gent/terneuzen",#N/A,FALSE,"Local Currency Detail";"chalampe",#N/A,FALSE,"Local Currency Detail";"botlek",#N/A,FALSE,"Local Currency Detail";"pernis",#N/A,FALSE,"Local Currency Detail";"asu3/eup",#N/A,FALSE,"Local Currency Detail";"electronics uk/ned",#N/A,FALSE,"Local Currency Detail";"electronics ireland",#N/A,FALSE,"Local Currency Detail";"electronics italy",#N/A,FALSE,"Local Currency Detail";"electronics israel/france",#N/A,FALSE,"Local Currency Detail";"strasbourg/germany",#N/A,FALSE,"Local Currency Detail"}</definedName>
    <definedName name="jiji" hidden="1">{#N/A,#N/A,FALSE,"Antony Financials";#N/A,#N/A,FALSE,"Cowboy Financials";#N/A,#N/A,FALSE,"Combined";#N/A,#N/A,FALSE,"Valuematrix";#N/A,#N/A,FALSE,"DCFAntony";#N/A,#N/A,FALSE,"DCFCowboy";#N/A,#N/A,FALSE,"DCFCombined"}</definedName>
    <definedName name="jim">#REF!</definedName>
    <definedName name="JJ">'[47]2000FASB'!#REF!</definedName>
    <definedName name="jj.l" hidden="1">{#N/A,#N/A,FALSE,"Umsatz EO BP";#N/A,#N/A,FALSE,"Umsatz EO OP";#N/A,#N/A,FALSE,"ER EO BP";#N/A,#N/A,FALSE,"ER EO OP";#N/A,#N/A,FALSE,"EA EO (2)";#N/A,#N/A,FALSE,"EA EO";#N/A,#N/A,FALSE,"EA EO (3)";#N/A,#N/A,FALSE,"EA EO (4)";#N/A,#N/A,FALSE,"KA EO  (2)";#N/A,#N/A,FALSE,"KA EO";#N/A,#N/A,FALSE,"KA EO  (3)";#N/A,#N/A,FALSE,"KA EO (4)"}</definedName>
    <definedName name="jj_ns" hidden="1">{#N/A,#N/A,FALSE,"Bezirk SW";#N/A,#N/A,FALSE,"Dir S (GK)";#N/A,#N/A,FALSE,"Dir FR (PK)"}</definedName>
    <definedName name="jjhg.lllll" hidden="1">{#N/A,#N/A,FALSE,"Umsatz HM";#N/A,#N/A,FALSE,"ER HM";#N/A,#N/A,FALSE,"EA HM  (2)";#N/A,#N/A,FALSE,"EA HM ";#N/A,#N/A,FALSE,"EA HM  (4)";#N/A,#N/A,FALSE,"EA HM  (3)";#N/A,#N/A,FALSE,"KA HM  (2)";#N/A,#N/A,FALSE,"KA HM";#N/A,#N/A,FALSE,"KA HM  (3)";#N/A,#N/A,FALSE,"KA HM (4)"}</definedName>
    <definedName name="jjj" hidden="1">{#N/A,#N/A,FALSE,"REPORT"}</definedName>
    <definedName name="jjj_1" hidden="1">{#N/A,#N/A,FALSE,"REPORT"}</definedName>
    <definedName name="jjj_2" hidden="1">{#N/A,#N/A,FALSE,"REPORT"}</definedName>
    <definedName name="jjj_3" hidden="1">{#N/A,#N/A,FALSE,"REPORT"}</definedName>
    <definedName name="jjj_4" hidden="1">{#N/A,#N/A,FALSE,"REPORT"}</definedName>
    <definedName name="jjjjjjjjjjjjjjjjjjjjjjjjjjjjjjjjjjjjjjj" hidden="1">{"BalanceAnual",#N/A,FALSE,"Balance Anual";"ER_Mensual",#N/A,FALSE,"Edo Res. Mens";"ER_Anual",#N/A,FALSE,"Edo Res. Anual";"Flujo_Mensual",#N/A,FALSE,"Flujo Mens";"Flujo_Anual",#N/A,FALSE,"Flujo Anual";"CtoVtas",#N/A,FALSE,"Otros Datos";"GtsAdmonyVtas",#N/A,FALSE,"Otros Datos";"GtsDistr",#N/A,FALSE,"Otros Datos";"VentasyCostos",#N/A,FALSE,"Otros Datos";"Indices",#N/A,FALSE,"Otros Datos"}</definedName>
    <definedName name="jk" hidden="1">{"segment_EPS",#N/A,FALSE,"TXTCOMPS"}</definedName>
    <definedName name="jkiu" hidden="1">{#N/A,"PURCHM",FALSE,"Business Analysis";#N/A,"SPADD",FALSE,"Business Analysis"}</definedName>
    <definedName name="jkjhk" hidden="1">{#N/A,#N/A,FALSE,"Produkte Erw.";#N/A,#N/A,FALSE,"Produkte Plan";#N/A,#N/A,FALSE,"Leistungen Erw.";#N/A,#N/A,FALSE,"Leistungen Plan";#N/A,#N/A,FALSE,"KA Allg.Kosten (2)";#N/A,#N/A,FALSE,"KA All.Kosten"}</definedName>
    <definedName name="jkjk" hidden="1">{#N/A,#N/A,FALSE,"Rohstoffnotierungen";#N/A,#N/A,FALSE,"Umsatz OPE";#N/A,#N/A,FALSE,"ER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jkkjhkj" hidden="1">{#N/A,#N/A,FALSE,"Rohstoffnotierungen";#N/A,#N/A,FALSE,"Umsatz OPE";#N/A,#N/A,FALSE,"ER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jkl" hidden="1">{#N/A,#N/A,FALSE,"REPORT"}</definedName>
    <definedName name="jkl_1" hidden="1">{#N/A,#N/A,FALSE,"REPORT"}</definedName>
    <definedName name="jkl_2" hidden="1">{#N/A,#N/A,FALSE,"REPORT"}</definedName>
    <definedName name="jkl_3" hidden="1">{#N/A,#N/A,FALSE,"REPORT"}</definedName>
    <definedName name="jkl_4" hidden="1">{#N/A,#N/A,FALSE,"REPORT"}</definedName>
    <definedName name="jklk" hidden="1">{#N/A,#N/A,FALSE,"Umsatz OK";#N/A,#N/A,FALSE,"ER OK ";#N/A,#N/A,FALSE,"EA OK (2)";#N/A,#N/A,FALSE,"EA OK";#N/A,#N/A,FALSE,"EA OK (3)";#N/A,#N/A,FALSE,"EA OK (4)";#N/A,#N/A,FALSE,"KA OK  (2)";#N/A,#N/A,FALSE,"KA OK";#N/A,#N/A,FALSE,"KA OK  (3)";#N/A,#N/A,FALSE,"KA OK (4)"}</definedName>
    <definedName name="jklñ" hidden="1">{"EES_YTD_CHECK",#N/A,FALSE,"EES YTD";"EES_CQ_CHECK",#N/A,FALSE,"EES CQ";"EES_CM_CHECK",#N/A,FALSE,"EES CM";"COG_YTD_CHECK",#N/A,FALSE,"COG YTD";"COG_CQ_CHECK",#N/A,FALSE,"COG CQ";"COG_CM_CHECK",#N/A,FALSE,"COG CM";"PA_YTD_CHECK",#N/A,FALSE,"PA YTD";"PA_CQ_CHECK",#N/A,FALSE,"PA CQ";"PA_CM_CHECK",#N/A,FALSE,"PA CM";"REF_YTD_CHECK",#N/A,FALSE,"REF YTD";"REF_CQ_CHECK",#N/A,FALSE,"REF CQ";"REF_CM_CHECK",#N/A,FALSE,"REF CM"}</definedName>
    <definedName name="jkwsd" hidden="1">{"detail",#N/A,FALSE,"mfg";"summary",#N/A,FALSE,"mfg"}</definedName>
    <definedName name="jnbid" hidden="1">{"detail",#N/A,FALSE,"mfg";"summary",#N/A,FALSE,"mfg"}</definedName>
    <definedName name="john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jomn" hidden="1">{"pro_view",#N/A,FALSE,"EEFSNAP2";"rep_view",#N/A,FALSE,"EEFSNAP2"}</definedName>
    <definedName name="jor">#REF!</definedName>
    <definedName name="jöuiuiuzi" hidden="1">{#N/A,#N/A,FALSE,"Umsatz 99";#N/A,#N/A,FALSE,"ER 99 "}</definedName>
    <definedName name="JOUR_ENTRY">#REF!</definedName>
    <definedName name="journals">#REF!</definedName>
    <definedName name="JRNLID.PRN">#REF!</definedName>
    <definedName name="jrsubdebt">#REF!</definedName>
    <definedName name="jsdljs" hidden="1">#REF!</definedName>
    <definedName name="JTC">'[84]Operating Income Summary C-1'!$M$10</definedName>
    <definedName name="jtuyr" hidden="1">{"capacity",#N/A,FALSE,"Guangzhou";"Volume",#N/A,FALSE,"Guangmei"}</definedName>
    <definedName name="ju" hidden="1">{"detail",#N/A,FALSE,"mfg";"summary",#N/A,FALSE,"mfg"}</definedName>
    <definedName name="judy" hidden="1">{#N/A,#N/A,FALSE,"Pharm";#N/A,#N/A,FALSE,"WWCM"}</definedName>
    <definedName name="judy_1" hidden="1">{#N/A,#N/A,FALSE,"Pharm";#N/A,#N/A,FALSE,"WWCM"}</definedName>
    <definedName name="judy_2" hidden="1">{#N/A,#N/A,FALSE,"Pharm";#N/A,#N/A,FALSE,"WWCM"}</definedName>
    <definedName name="judy_3" hidden="1">{#N/A,#N/A,FALSE,"Pharm";#N/A,#N/A,FALSE,"WWCM"}</definedName>
    <definedName name="judy_4" hidden="1">{#N/A,#N/A,FALSE,"Pharm";#N/A,#N/A,FALSE,"WWCM"}</definedName>
    <definedName name="judy1" hidden="1">{#N/A,#N/A,FALSE,"Pharm";#N/A,#N/A,FALSE,"WWCM"}</definedName>
    <definedName name="judy1_1" hidden="1">{#N/A,#N/A,FALSE,"Pharm";#N/A,#N/A,FALSE,"WWCM"}</definedName>
    <definedName name="judy1_2" hidden="1">{#N/A,#N/A,FALSE,"Pharm";#N/A,#N/A,FALSE,"WWCM"}</definedName>
    <definedName name="judy1_3" hidden="1">{#N/A,#N/A,FALSE,"Pharm";#N/A,#N/A,FALSE,"WWCM"}</definedName>
    <definedName name="judy1_4" hidden="1">{#N/A,#N/A,FALSE,"Pharm";#N/A,#N/A,FALSE,"WWCM"}</definedName>
    <definedName name="jui" hidden="1">{"YD OTHER",#N/A,FALSE,"YTD"}</definedName>
    <definedName name="juio" hidden="1">{"Page 1",#N/A,FALSE,"OpExJanVsPY";"Page 2",#N/A,FALSE,"OpExJanVsPY"}</definedName>
    <definedName name="JUL">#N/A</definedName>
    <definedName name="julact">#REF!</definedName>
    <definedName name="juldec">#REF!</definedName>
    <definedName name="julgas">#REF!</definedName>
    <definedName name="Julie">#REF!</definedName>
    <definedName name="JULY">#REF!</definedName>
    <definedName name="July_2013">#REF!</definedName>
    <definedName name="JULY1">#REF!</definedName>
    <definedName name="JULY2">#REF!</definedName>
    <definedName name="JULY3">#REF!</definedName>
    <definedName name="JULYBUD">#REF!</definedName>
    <definedName name="JUN">#N/A</definedName>
    <definedName name="junact">#REF!</definedName>
    <definedName name="JUNE">#REF!</definedName>
    <definedName name="June_2013">#REF!</definedName>
    <definedName name="JUNE1">#REF!</definedName>
    <definedName name="JUNE2">#REF!</definedName>
    <definedName name="JUNE3">#REF!</definedName>
    <definedName name="JUNE4">#REF!</definedName>
    <definedName name="JUNEBUD">#REF!</definedName>
    <definedName name="jungas">#REF!</definedName>
    <definedName name="Jurisdiction">#REF!</definedName>
    <definedName name="jyetjyetyjety" hidden="1">{0,0,0,0}</definedName>
    <definedName name="jyg" hidden="1">{#N/A,#N/A,FALSE,"Assumptions";#N/A,#N/A,FALSE,"Switches";#N/A,#N/A,FALSE,"Bidder P&amp;L";#N/A,#N/A,FALSE,"Bidder BS";#N/A,#N/A,FALSE,"Target P&amp;L";#N/A,#N/A,FALSE,"Target BS";#N/A,#N/A,FALSE,"Target Options";#N/A,#N/A,FALSE,"Comb P&amp;L Acq Yr";#N/A,#N/A,FALSE,"Comb P&amp;L Acq Yr + 1";#N/A,#N/A,FALSE,"Comb P&amp;L Acq Yr + 2";#N/A,#N/A,FALSE,"Comb P&amp;L Acq Yr + 3";#N/A,#N/A,FALSE,"Comb P&amp;L Acq Yr + 4";#N/A,#N/A,FALSE,"Comb P&amp;L Acq Yr + 5";#N/A,#N/A,FALSE,"Comb BS";#N/A,#N/A,FALSE,"Consid Mix"}</definedName>
    <definedName name="k" hidden="1">255</definedName>
    <definedName name="k_1" hidden="1">{#N/A,#N/A,FALSE,"Total";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;#N/A,#N/A,FALSE,"OTC";#N/A,#N/A,FALSE,"Ther";#N/A,#N/A,FALSE,"Temp";#N/A,#N/A,FALSE,"Exce";#N/A,#N/A,FALSE,"Buff";#N/A,#N/A,FALSE,"Picot";#N/A,#N/A,FALSE,"Luftal";#N/A,#N/A,FALSE,"Comt"}</definedName>
    <definedName name="k_2" hidden="1">{#N/A,#N/A,FALSE,"Total";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;#N/A,#N/A,FALSE,"OTC";#N/A,#N/A,FALSE,"Ther";#N/A,#N/A,FALSE,"Temp";#N/A,#N/A,FALSE,"Exce";#N/A,#N/A,FALSE,"Buff";#N/A,#N/A,FALSE,"Picot";#N/A,#N/A,FALSE,"Luftal";#N/A,#N/A,FALSE,"Comt"}</definedName>
    <definedName name="k_3" hidden="1">{#N/A,#N/A,FALSE,"Total";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;#N/A,#N/A,FALSE,"OTC";#N/A,#N/A,FALSE,"Ther";#N/A,#N/A,FALSE,"Temp";#N/A,#N/A,FALSE,"Exce";#N/A,#N/A,FALSE,"Buff";#N/A,#N/A,FALSE,"Picot";#N/A,#N/A,FALSE,"Luftal";#N/A,#N/A,FALSE,"Comt"}</definedName>
    <definedName name="k_4" hidden="1">{#N/A,#N/A,FALSE,"Total";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;#N/A,#N/A,FALSE,"OTC";#N/A,#N/A,FALSE,"Ther";#N/A,#N/A,FALSE,"Temp";#N/A,#N/A,FALSE,"Exce";#N/A,#N/A,FALSE,"Buff";#N/A,#N/A,FALSE,"Picot";#N/A,#N/A,FALSE,"Luftal";#N/A,#N/A,FALSE,"Comt"}</definedName>
    <definedName name="K2__EVCOMOPTS__" hidden="1">14</definedName>
    <definedName name="K2_WBEVMODE" hidden="1">0</definedName>
    <definedName name="K7a" hidden="1">255</definedName>
    <definedName name="kasy" hidden="1">{"Contracts",#N/A,FALSE,"Contracts";"cccont",#N/A,FALSE,"Contracts"}</definedName>
    <definedName name="Kate" hidden="1">{"CASHFLOW",#N/A,FALSE,"CF";"TAX",#N/A,FALSE,"CF"}</definedName>
    <definedName name="kate2" hidden="1">{"Contracts",#N/A,FALSE,"Contracts";"cccont",#N/A,FALSE,"Contracts"}</definedName>
    <definedName name="kate3" hidden="1">{"BALANCESHEET",#N/A,FALSE,"BS"}</definedName>
    <definedName name="katie" hidden="1">{"CASHFLOW",#N/A,FALSE,"CF";"TAX",#N/A,FALSE,"CF"}</definedName>
    <definedName name="key" hidden="1">#N/A</definedName>
    <definedName name="Key_1" hidden="1">#REF!</definedName>
    <definedName name="KeyControlFigure">#REF!</definedName>
    <definedName name="kg">#REF!</definedName>
    <definedName name="kh" hidden="1">{"EES_YTD_SNAP",#N/A,FALSE,"EES YTD";"EES_CQ_SNAP",#N/A,FALSE,"EES CQ";"EES_CM_SNAP",#N/A,FALSE,"EES CM";"COG_YTD_SNAP",#N/A,FALSE,"COG YTD";"COG_CQ_SNAP",#N/A,FALSE,"COG CQ";"COG_CM_SNAP",#N/A,FALSE,"COG CM";"ELIM_YTD_SNAP",#N/A,FALSE,"EES YTD";"ELIM_CQ_SNAP",#N/A,FALSE,"EES CQ";"ELIM_CM_SNAP",#N/A,FALSE,"EES CM";"PA_YTD_SNAP",#N/A,FALSE,"PA YTD";"PA_CQ_SNAP",#N/A,FALSE,"PA CQ";"PA_CM_SNAP",#N/A,FALSE,"PA CM";"REF_YTD_SNAP",#N/A,FALSE,"REF YTD";"REF_CQ_SNAP",#N/A,FALSE,"REF CQ";"REF_CM_SNAP",#N/A,FALSE,"REF CM"}</definedName>
    <definedName name="kijh" hidden="1">{"FCB_ALL",#N/A,FALSE,"FCB";"GREY_ALL",#N/A,FALSE,"GREY"}</definedName>
    <definedName name="kil" hidden="1">#REF!</definedName>
    <definedName name="kinjs" hidden="1">{"detail",#N/A,FALSE,"mfg";"summary",#N/A,FALSE,"mfg"}</definedName>
    <definedName name="kip" hidden="1">{"detail",#N/A,FALSE,"mfg";"summary",#N/A,FALSE,"mfg"}</definedName>
    <definedName name="KIT" hidden="1">{"equity comps",#N/A,FALSE,"CS Comps";"equity comps",#N/A,FALSE,"PS Comps";"equity comps",#N/A,FALSE,"GIC_Comps";"equity comps",#N/A,FALSE,"GIC2_Comps"}</definedName>
    <definedName name="kjg" hidden="1">{"Cover",#N/A,FALSE,"Cover";"Comments",#N/A,FALSE,"Quarterly Comments";"QtrP&amp;L",#N/A,FALSE,"Product Qtr P&amp;L Trends";"European CPIT",#N/A,FALSE,"European CPIT";"CPIT O2N2 Graphs",#N/A,FALSE,"CPIT O2N2 Graphs";"CPIT HYCO Graphs",#N/A,FALSE,"CPIT HYCO Graphs ";"Scorecard - US format",#N/A,FALSE,"Scorecard - US format";"Programmes",#N/A,FALSE,"Programmes";"Summary Year Majfac vs PY",#N/A,FALSE,"Summary Year Majfac vs PY";"Summary Year Majfac vs Plan",#N/A,FALSE,"Summary Year Majfac vs Plan";"Major Factors by Qtr",#N/A,FALSE,"Major Factors by Qtr";"Capex",#N/A,FALSE,"Capex"}</definedName>
    <definedName name="kjh" hidden="1">{"Area1",#N/A,FALSE,"OREWACC";"Area2",#N/A,FALSE,"OREWACC"}</definedName>
    <definedName name="kjhg" hidden="1">{"ICD Details",#N/A,FALSE,"Current Yr";"ICD Details",#N/A,FALSE,"Budget";"ICD Details",#N/A,FALSE,"Prior Year"}</definedName>
    <definedName name="kjhhkj">#REF!</definedName>
    <definedName name="kjhkjh" hidden="1">{#N/A,#N/A,FALSE,"ORIX CSC"}</definedName>
    <definedName name="kjip" hidden="1">{"detail",#N/A,FALSE,"mfg";"summary",#N/A,FALSE,"mfg"}</definedName>
    <definedName name="kjjkjkj" hidden="1">{"BS Dollar",#N/A,FALSE,"BS";"BS CS",#N/A,FALSE,"BS"}</definedName>
    <definedName name="kjk.l" hidden="1">{#N/A,#N/A,FALSE,"Produkte Erw.";#N/A,#N/A,FALSE,"Produkte Plan";#N/A,#N/A,FALSE,"Leistungen Erw.";#N/A,#N/A,FALSE,"Leistungen Plan";#N/A,#N/A,FALSE,"KA Allg.Kosten (2)";#N/A,#N/A,FALSE,"KA All.Kosten"}</definedName>
    <definedName name="kjljkölhklh" hidden="1">{#N/A,#N/A,FALSE,"Produkte Erw.";#N/A,#N/A,FALSE,"Produkte Plan";#N/A,#N/A,FALSE,"Leistungen Erw.";#N/A,#N/A,FALSE,"Leistungen Plan";#N/A,#N/A,FALSE,"KA Allg.Kosten (2)";#N/A,#N/A,FALSE,"KA All.Kosten"}</definedName>
    <definedName name="kk">#REF!</definedName>
    <definedName name="kk.l" hidden="1">{#N/A,#N/A,FALSE,"Produkte Erw.";#N/A,#N/A,FALSE,"Produkte Plan";#N/A,#N/A,FALSE,"Leistungen Erw.";#N/A,#N/A,FALSE,"Leistungen Plan";#N/A,#N/A,FALSE,"KA Allg.Kosten (2)";#N/A,#N/A,FALSE,"KA All.Kosten"}</definedName>
    <definedName name="kk_ns" hidden="1">{#N/A,#N/A,FALSE,"Bezirk SW";#N/A,#N/A,FALSE,"Dir S (GK)";#N/A,#N/A,FALSE,"Dir FR (PK)"}</definedName>
    <definedName name="kkk" hidden="1">{"CSN M Detail",#N/A,FALSE,"Sch M Detail"}</definedName>
    <definedName name="kkk.llll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kkk.pp" hidden="1">{"Ofcr Comp WP",#N/A,FALSE,"Ofcr Comp"}</definedName>
    <definedName name="kkk_1" hidden="1">{#N/A,#N/A,FALSE,"Pharm";#N/A,#N/A,FALSE,"WWCM"}</definedName>
    <definedName name="kkk_2" hidden="1">{#N/A,#N/A,FALSE,"Pharm";#N/A,#N/A,FALSE,"WWCM"}</definedName>
    <definedName name="kkk_3" hidden="1">{#N/A,#N/A,FALSE,"Pharm";#N/A,#N/A,FALSE,"WWCM"}</definedName>
    <definedName name="kkk_4" hidden="1">{#N/A,#N/A,FALSE,"Pharm";#N/A,#N/A,FALSE,"WWCM"}</definedName>
    <definedName name="kkkk.llll" hidden="1">{#N/A,#N/A,FALSE,"Umsatz 99";#N/A,#N/A,FALSE,"ER 99 "}</definedName>
    <definedName name="kkkkkkkkkk" hidden="1">{#N/A,#N/A,FALSE,"Assessment";#N/A,#N/A,FALSE,"Staffing";#N/A,#N/A,FALSE,"Hires";#N/A,#N/A,FALSE,"Assumptions"}</definedName>
    <definedName name="kl" hidden="1">{#N/A,#N/A,FALSE,"FY97";#N/A,#N/A,FALSE,"FY98";#N/A,#N/A,FALSE,"FY99";#N/A,#N/A,FALSE,"FY00";#N/A,#N/A,FALSE,"FY01"}</definedName>
    <definedName name="kljk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kljklkj" hidden="1">{#N/A,#N/A,FALSE,"KA CH  (2)"}</definedName>
    <definedName name="klk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klkj" hidden="1">{"EES_YTD_CHECK",#N/A,FALSE,"EES YTD";"EES_CQ_CHECK",#N/A,FALSE,"EES CQ";"EES_CM_CHECK",#N/A,FALSE,"EES CM";"COG_YTD_CHECK",#N/A,FALSE,"COG YTD";"COG_CQ_CHECK",#N/A,FALSE,"COG CQ";"COG_CM_CHECK",#N/A,FALSE,"COG CM";"PA_YTD_CHECK",#N/A,FALSE,"PA YTD";"PA_CQ_CHECK",#N/A,FALSE,"PA CQ";"PA_CM_CHECK",#N/A,FALSE,"PA CM";"REF_YTD_CHECK",#N/A,FALSE,"REF YTD";"REF_CQ_CHECK",#N/A,FALSE,"REF CQ";"REF_CM_CHECK",#N/A,FALSE,"REF CM"}</definedName>
    <definedName name="klklkl" hidden="1">{#N/A,#N/A,FALSE,"Umsatz 99";#N/A,#N/A,FALSE,"ER 99 "}</definedName>
    <definedName name="klm" hidden="1">{#N/A,#N/A,FALSE,"Bezirk SW";#N/A,#N/A,FALSE,"Dir S (GK)";#N/A,#N/A,FALSE,"Dir FR (PK)"}</definedName>
    <definedName name="klñ" hidden="1">{"AS REP",#N/A,FALSE,"EEFSNAP2";"PROP",#N/A,FALSE,"EEFSNAP2";"RISKS",#N/A,FALSE,"EEFSNAP2";"VIEW ALL",#N/A,FALSE,"EEFSNAP2"}</definedName>
    <definedName name="KLOInput">[91]KLO!$B$21:$I$34</definedName>
    <definedName name="km" hidden="1">{"pro_view",#N/A,FALSE,"EEFSNAP2";"rep_view",#N/A,FALSE,"EEFSNAP2"}</definedName>
    <definedName name="kmtable">#REF!</definedName>
    <definedName name="köäklöl" hidden="1">{#N/A,#N/A,FALSE,"Rohstoffnotierungen";#N/A,#N/A,FALSE,"Umsatz OPE";#N/A,#N/A,FALSE,"ER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KokomoAccount">#REF!</definedName>
    <definedName name="KokomoEndDate">#REF!</definedName>
    <definedName name="KokomoLargeCommCommodityRate">#REF!</definedName>
    <definedName name="KokomoLargeCommCommodityVarianceRate">#REF!</definedName>
    <definedName name="KokomoLargeCommDemandRate">#REF!</definedName>
    <definedName name="KokomoLargeCommDemandVarianceRate">#REF!</definedName>
    <definedName name="KokomoLargeCommRatePeriod">#REF!</definedName>
    <definedName name="KokomoLargeCommRefundRate">#REF!</definedName>
    <definedName name="KokomoNonHeatResidentialCommodityRate">#REF!</definedName>
    <definedName name="KokomoNonHeatResidentialCommodityVarianceRate">#REF!</definedName>
    <definedName name="KokomoNonHeatResidentialDemandRate">#REF!</definedName>
    <definedName name="KokomoNonHeatResidentialDemandVarianceRate">#REF!</definedName>
    <definedName name="KokomoNonHeatResidentialRatePeriod">#REF!</definedName>
    <definedName name="KokomoNonHeatResidentialRefundRate">#REF!</definedName>
    <definedName name="KokomoPACommdityVarianceRate">#REF!</definedName>
    <definedName name="KokomoPACommodityRate">#REF!</definedName>
    <definedName name="KokomoPADemandRate">#REF!</definedName>
    <definedName name="KokomoPADemandVarianceRate">#REF!</definedName>
    <definedName name="KokomoPARatePeriod">#REF!</definedName>
    <definedName name="KokomoPARefundRate">#REF!</definedName>
    <definedName name="KokomoResidentialCommodityRate">#REF!</definedName>
    <definedName name="KokomoResidentialCommodityVarianceRate">#REF!</definedName>
    <definedName name="KokomoResidentialDemandRate">#REF!</definedName>
    <definedName name="KokomoResidentialDemandVarianceRate">#REF!</definedName>
    <definedName name="KokomoResidentialRatePeriod">#REF!</definedName>
    <definedName name="KokomoResidentialRefundRate">#REF!</definedName>
    <definedName name="KokomoRevenue">#REF!</definedName>
    <definedName name="KokomoSeasonalCommodityRate">#REF!</definedName>
    <definedName name="KokomoSeasonalCommodityVarianceRate">#REF!</definedName>
    <definedName name="KokomoSeasonalDemandRate">#REF!</definedName>
    <definedName name="KokomoSeasonalDemandVarianceRate">#REF!</definedName>
    <definedName name="KokomoSeasonalRatePeriod">#REF!</definedName>
    <definedName name="KokomoSeasonalRefundRate">#REF!</definedName>
    <definedName name="KokomoSmallCommCommodityRate">#REF!</definedName>
    <definedName name="KokomoSmallCommCommodityVarianceRate">#REF!</definedName>
    <definedName name="KokomoSmallCommDemandRate">#REF!</definedName>
    <definedName name="KokomoSmallCommDemandVarianceRate">#REF!</definedName>
    <definedName name="KokomoSmallCommRatePeriod">#REF!</definedName>
    <definedName name="KokomoSmallCommRefundRate">#REF!</definedName>
    <definedName name="KokomoSmallIndCommodityRate">#REF!</definedName>
    <definedName name="KokomoSmallIndCommodityVarianceRate">#REF!</definedName>
    <definedName name="KokomoSmallIndDemandRate">#REF!</definedName>
    <definedName name="KokomoSmallIndDemandVarianceRate">#REF!</definedName>
    <definedName name="KokomoSmallIndRatePeriod">#REF!</definedName>
    <definedName name="KokomoSmallIndRefundRate">#REF!</definedName>
    <definedName name="KokomoUsage">#REF!</definedName>
    <definedName name="kol" hidden="1">{"away stand alones",#N/A,FALSE,"Target"}</definedName>
    <definedName name="kou" hidden="1">{"detail",#N/A,FALSE,"mfg";"summary",#N/A,FALSE,"mfg"}</definedName>
    <definedName name="kslkjkjlkjd" hidden="1">{#N/A,#N/A,FALSE,"REPORT"}</definedName>
    <definedName name="kslkjkjlkjd_1" hidden="1">{#N/A,#N/A,FALSE,"REPORT"}</definedName>
    <definedName name="kslkjkjlkjd_2" hidden="1">{#N/A,#N/A,FALSE,"REPORT"}</definedName>
    <definedName name="kslkjkjlkjd_3" hidden="1">{#N/A,#N/A,FALSE,"REPORT"}</definedName>
    <definedName name="kslkjkjlkjd_4" hidden="1">{#N/A,#N/A,FALSE,"REPORT"}</definedName>
    <definedName name="kugy">#REF!</definedName>
    <definedName name="kuiy" hidden="1">{"Volume",#N/A,FALSE,"Nanjing";"capacity",#N/A,FALSE,"Nanjing"}</definedName>
    <definedName name="kuiyi" hidden="1">{"Volume",#N/A,FALSE,"Zhengzhou";"capacity",#N/A,FALSE,"Zhengzhou"}</definedName>
    <definedName name="kuuu" hidden="1">{#N/A,#N/A,FALSE,"CBE";#N/A,#N/A,FALSE,"SWK"}</definedName>
    <definedName name="KWH">#REF!</definedName>
    <definedName name="KWH_billed">#REF!</definedName>
    <definedName name="KWH_database">#REF!</definedName>
    <definedName name="KWH_LngKey">CONCATENATE(#REF!,(YEAR(#REF!)-1900)*100+MONTH(#REF!))</definedName>
    <definedName name="KWH_Margin">#REF!</definedName>
    <definedName name="Kwh_Name">VLOOKUP(#REF!,#REF!,2,FALSE)</definedName>
    <definedName name="KWHCLASS">#REF!</definedName>
    <definedName name="KWHKWH">#REF!</definedName>
    <definedName name="KWHSP">#REF!</definedName>
    <definedName name="KY">#REF!</definedName>
    <definedName name="KY_AC_Maint_21">#REF!</definedName>
    <definedName name="KY_AC_Maint_22">#REF!</definedName>
    <definedName name="KY_AC_Tracker_21">#REF!</definedName>
    <definedName name="KY_AC_Tracker_22">#REF!</definedName>
    <definedName name="KY_BT_Maint_21">#REF!</definedName>
    <definedName name="KY_BT_Maint_22">#REF!</definedName>
    <definedName name="KY_BT_Tracker_21">#REF!</definedName>
    <definedName name="KY_BT_Tracker_22">#REF!</definedName>
    <definedName name="KY_PI_Maint_21">#REF!</definedName>
    <definedName name="KY_PI_Maint_22">#REF!</definedName>
    <definedName name="KY_PI_Tracker_21">#REF!</definedName>
    <definedName name="KY_PI_Tracker_22">#REF!</definedName>
    <definedName name="l" hidden="1">#REF!</definedName>
    <definedName name="LA">#REF!</definedName>
    <definedName name="LAB">'[122]408-09-Inc Taxes'!#REF!</definedName>
    <definedName name="Label">#REF!</definedName>
    <definedName name="Labels">#REF!</definedName>
    <definedName name="LABELTEXTCOLUMN1">#REF!</definedName>
    <definedName name="LABELTEXTROW1">#REF!</definedName>
    <definedName name="LABOR">#REF!</definedName>
    <definedName name="labor_premerger_comp_1">#REF!</definedName>
    <definedName name="labor_premerger_comp_2">#REF!</definedName>
    <definedName name="labor_premerger_corp_comp_1">#REF!</definedName>
    <definedName name="labor_premerger_corp_comp_2">#REF!</definedName>
    <definedName name="labor_premerger_corporate">#REF!</definedName>
    <definedName name="labor_reductions">#REF!</definedName>
    <definedName name="labor_reductions_corporate">#REF!</definedName>
    <definedName name="labor_reductions_field">#REF!</definedName>
    <definedName name="labor_reductions_pct_corporate">#REF!</definedName>
    <definedName name="LABRATE">#REF!</definedName>
    <definedName name="LAF">#REF!</definedName>
    <definedName name="laj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lan_server_replacement_cost">#REF!</definedName>
    <definedName name="LAN4cap">#REF!</definedName>
    <definedName name="LandBookLife_byYear">#REF!</definedName>
    <definedName name="LandInvestment_byYear">#REF!</definedName>
    <definedName name="LARGE">#REF!</definedName>
    <definedName name="Lars">#REF!,#REF!,#REF!,#REF!</definedName>
    <definedName name="LASCHEDULE">#REF!</definedName>
    <definedName name="last" hidden="1">{#N/A,#N/A,FALSE,"PAYROLL BREAKDOWN";#N/A,#N/A,FALSE,"PRODUCTION SUMMARY";#N/A,#N/A,FALSE,"PROD ACTUAL TO BUDGET";#N/A,#N/A,FALSE,"WET END BREAKDOWN";#N/A,#N/A,FALSE,"FISH DIST.";#N/A,#N/A,FALSE,"SARD ANALYSIS ";#N/A,#N/A,FALSE,"SNACK ANALYSIS";#N/A,#N/A,FALSE,"RD FISH TO CANNERY";#N/A,#N/A,FALSE,"FRESH STEAKS";#N/A,#N/A,FALSE,"FROZEN STEAKS";#N/A,#N/A,FALSE,"SALMON FOOD &amp; BAIT";#N/A,#N/A,FALSE,"COLD STORAGE";#N/A,#N/A,FALSE,"LABELLING";#N/A,#N/A,FALSE,"OIL KLS";#N/A,#N/A,FALSE,"WA OIL";#N/A,#N/A,FALSE,"OIL FPEO ST";#N/A,#N/A,FALSE,"OIL FPEO ST FROZEN";#N/A,#N/A,FALSE,"OIL FPEO AL";#N/A,#N/A,FALSE,"SW FPEO ST";#N/A,#N/A,FALSE,"LEMON SARD";#N/A,#N/A,FALSE,"FROZEN TOM STEEL";#N/A,#N/A,FALSE,"MUST SPRATS";#N/A,#N/A,FALSE,"DEEP CAN KLS";#N/A,#N/A,FALSE,"OIL STKS";#N/A,#N/A,FALSE,"MUST STKS";#N/A,#N/A,FALSE,"LHS STKS";#N/A,#N/A,FALSE,"REG OVALS";#N/A,#N/A,FALSE,"REG SNACKS"}</definedName>
    <definedName name="Last_Column">#REF!</definedName>
    <definedName name="Last_DC_Month">'[113]Date Formulas'!$F$28</definedName>
    <definedName name="Last_Month">'[113]Date Formulas'!$F$16</definedName>
    <definedName name="Last_Row">IF(Values_Entered,Header_Row+Number_of_Payments,Header_Row)</definedName>
    <definedName name="Last_Summary_Row">#REF!</definedName>
    <definedName name="LastActualPayout_Input">#REF!</definedName>
    <definedName name="LastFunding">#REF!</definedName>
    <definedName name="LatestFiscalYear">#REF!</definedName>
    <definedName name="LatestFYE">#REF!</definedName>
    <definedName name="LatestQE">#REF!</definedName>
    <definedName name="LatestQuarter">#REF!</definedName>
    <definedName name="LAWRENCE_OUT">#REF!</definedName>
    <definedName name="LB">#REF!</definedName>
    <definedName name="LBM_ETR_Active">#REF!</definedName>
    <definedName name="LBM_ETR_Base">#REF!</definedName>
    <definedName name="LBM_ETR_Inputs">#REF!</definedName>
    <definedName name="LBM_ETR_TXU">#REF!</definedName>
    <definedName name="LBM_IT_Active">#REF!</definedName>
    <definedName name="LBM_IT_Base">#REF!</definedName>
    <definedName name="LBM_IT_Inputs">#REF!</definedName>
    <definedName name="LBM_IT_TXU">#REF!</definedName>
    <definedName name="LBM_OOT_Active">#REF!</definedName>
    <definedName name="LBM_OOT_Base">#REF!</definedName>
    <definedName name="LBM_OOT_COGS_Base">#REF!</definedName>
    <definedName name="LBM_OOT_COGS_TXU">#REF!</definedName>
    <definedName name="LBM_OOT_Inputs">#REF!</definedName>
    <definedName name="LBM_OOT_TXU">#REF!</definedName>
    <definedName name="LBO">#REF!</definedName>
    <definedName name="LCC">#REF!</definedName>
    <definedName name="LCC_Drivers_Lookup">#REF!</definedName>
    <definedName name="LCC_Process">#REF!</definedName>
    <definedName name="LCI_Hedging_Margin_Existing">#REF!</definedName>
    <definedName name="LCI_Hedging_Toggle">#REF!</definedName>
    <definedName name="LCI_IT_Transfer_Price">#REF!</definedName>
    <definedName name="LCI_OOT_Transfer_Price">#REF!</definedName>
    <definedName name="LCI_Transfer_Price_Toggle">#REF!</definedName>
    <definedName name="LD_CP">VLOOKUP(#REF!,#REF!,6,FALSE)</definedName>
    <definedName name="LD_CPDate">VLOOKUP(#REF!,#REF!,8,FALSE)</definedName>
    <definedName name="LD_CPTime">VLOOKUP(#REF!,#REF!,9,FALSE)</definedName>
    <definedName name="LD_Hours">VLOOKUP(#REF!,#REF!,10,FALSE)</definedName>
    <definedName name="LD_KWH">VLOOKUP(#REF!,#REF!,7,FALSE)</definedName>
    <definedName name="LD_NCP">VLOOKUP(#REF!,#REF!,5,FALSE)</definedName>
    <definedName name="LD_NCPDate">VLOOKUP(#REF!,#REF!,3,FALSE)</definedName>
    <definedName name="LD_NCPTime">VLOOKUP(#REF!,#REF!,4,FALSE)</definedName>
    <definedName name="LD_SP">VLOOKUP(#REF!,#REF!,3,FALSE)</definedName>
    <definedName name="LD_SPDate">VLOOKUP(#REF!,#REF!,4,FALSE)</definedName>
    <definedName name="LD_SPTime">VLOOKUP(#REF!,#REF!,5,FALSE)</definedName>
    <definedName name="ldkeir" hidden="1">{#N/A,"PURCHM",FALSE,"Business Analysis";#N/A,"SPADD",FALSE,"Business Analysis"}</definedName>
    <definedName name="LeapYearCheck">#REF!</definedName>
    <definedName name="LEDGBRDR">#REF!</definedName>
    <definedName name="Ledgers">#REF!</definedName>
    <definedName name="lee" hidden="1">{#N/A,#N/A,FALSE,"Pharm";#N/A,#N/A,FALSE,"WWCM"}</definedName>
    <definedName name="lee_1" hidden="1">{#N/A,#N/A,FALSE,"Pharm";#N/A,#N/A,FALSE,"WWCM"}</definedName>
    <definedName name="lee_2" hidden="1">{#N/A,#N/A,FALSE,"Pharm";#N/A,#N/A,FALSE,"WWCM"}</definedName>
    <definedName name="lee_3" hidden="1">{#N/A,#N/A,FALSE,"Pharm";#N/A,#N/A,FALSE,"WWCM"}</definedName>
    <definedName name="lee_4" hidden="1">{#N/A,#N/A,FALSE,"Pharm";#N/A,#N/A,FALSE,"WWCM"}</definedName>
    <definedName name="left">OFFSET(!A1,0,-1)</definedName>
    <definedName name="LEFT_LABEL">#REF!</definedName>
    <definedName name="leg" hidden="1">{#N/A,#N/A,FALSE,"Contribution Analysis"}</definedName>
    <definedName name="legend1" hidden="1">{"IS",#N/A,FALSE,"IS";"RPTIS",#N/A,FALSE,"RPTIS";"STATS",#N/A,FALSE,"STATS";"CELL",#N/A,FALSE,"CELL";"BS",#N/A,FALSE,"BS"}</definedName>
    <definedName name="legendchart1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LEMON" hidden="1">{#N/A,#N/A,FALSE,"PAYROLL BREAKDOWN";#N/A,#N/A,FALSE,"PRODUCTION SUMMARY";#N/A,#N/A,FALSE,"PROD ACTUAL TO BUDGET";#N/A,#N/A,FALSE,"WET END BREAKDOWN";#N/A,#N/A,FALSE,"FISH DIST.";#N/A,#N/A,FALSE,"SARD ANALYSIS ";#N/A,#N/A,FALSE,"SNACK ANALYSIS";#N/A,#N/A,FALSE,"RD FISH TO CANNERY";#N/A,#N/A,FALSE,"FRESH STEAKS";#N/A,#N/A,FALSE,"FROZEN STEAKS";#N/A,#N/A,FALSE,"SALMON FOOD &amp; BAIT";#N/A,#N/A,FALSE,"COLD STORAGE";#N/A,#N/A,FALSE,"LABELLING";#N/A,#N/A,FALSE,"OIL KLS";#N/A,#N/A,FALSE,"WA OIL";#N/A,#N/A,FALSE,"OIL FPEO ST";#N/A,#N/A,FALSE,"OIL FPEO ST FROZEN";#N/A,#N/A,FALSE,"OIL FPEO AL";#N/A,#N/A,FALSE,"SW FPEO ST";#N/A,#N/A,FALSE,"LEMON SARD";#N/A,#N/A,FALSE,"FROZEN TOM STEEL";#N/A,#N/A,FALSE,"MUST SPRATS";#N/A,#N/A,FALSE,"DEEP CAN KLS";#N/A,#N/A,FALSE,"OIL STKS";#N/A,#N/A,FALSE,"MUST STKS";#N/A,#N/A,FALSE,"LHS STKS";#N/A,#N/A,FALSE,"REG OVALS";#N/A,#N/A,FALSE,"REG SNACKS"}</definedName>
    <definedName name="Leverage">#REF!</definedName>
    <definedName name="LF">#REF!</definedName>
    <definedName name="LFA">#REF!</definedName>
    <definedName name="LFQ">#REF!</definedName>
    <definedName name="LFTSR">'[54]A.2 PTP'!$P$230</definedName>
    <definedName name="LFY">#REF!</definedName>
    <definedName name="LGOALSAVINGS">#REF!</definedName>
    <definedName name="lhjlkjlhklhljl" hidden="1">{#N/A,#N/A,FALSE,"PMW Gruppe 99_98";#N/A,#N/A,FALSE,"PMW KG 98_99";#N/A,#N/A,FALSE,"PMW Inc. 99_98";#N/A,#N/A,FALSE,"PMW VTECH 99_98";#N/A,#N/A,FALSE,"PMW Thail. 99_98";#N/A,#N/A,FALSE,"PMW Canada 99_98";#N/A,#N/A,FALSE,"Währungsabw. 99_98"}</definedName>
    <definedName name="lhl" hidden="1">{"cover",#N/A,FALSE,"cover";"bal",#N/A,FALSE,"BALANCE";"inc",#N/A,FALSE,"INCOME";"cash",#N/A,FALSE,"CASH";"da",#N/A,FALSE,"D&amp;A";"page",#N/A,FALSE,"pageassum";"mfg",#N/A,FALSE,"mfgassum"}</definedName>
    <definedName name="LHMonth">#REF!</definedName>
    <definedName name="LHYear">#REF!</definedName>
    <definedName name="li">#REF!</definedName>
    <definedName name="liab">'[67]NIPSCO BAL SHEET DATA'!#REF!</definedName>
    <definedName name="liab98">'[67]NIPSCO BAL SHEET DATA'!#REF!</definedName>
    <definedName name="LiabData">#REF!</definedName>
    <definedName name="LICENSE">#REF!</definedName>
    <definedName name="licenseduration">#REF!</definedName>
    <definedName name="licensescope">#REF!</definedName>
    <definedName name="LICENSETAX_WKST">#REF!</definedName>
    <definedName name="lidhalsfdhe.f" hidden="1">{"'Feb 99'!$A$1:$G$30"}</definedName>
    <definedName name="Life">#REF!</definedName>
    <definedName name="Life_APBO">#REF!</definedName>
    <definedName name="Life_EBP">#REF!</definedName>
    <definedName name="Life_NC">#REF!</definedName>
    <definedName name="limcount" hidden="1">1</definedName>
    <definedName name="lime_price">#REF!</definedName>
    <definedName name="Limit">#REF!</definedName>
    <definedName name="LINE">#REF!</definedName>
    <definedName name="line_chart3d">#N/A</definedName>
    <definedName name="LINE01">#REF!</definedName>
    <definedName name="LINE02">#REF!</definedName>
    <definedName name="LINE04">#REF!</definedName>
    <definedName name="LINE05">#REF!</definedName>
    <definedName name="LINE06">#REF!</definedName>
    <definedName name="LINE07">#REF!</definedName>
    <definedName name="LINE08">#REF!</definedName>
    <definedName name="LINE09">#REF!</definedName>
    <definedName name="LINE10">#REF!</definedName>
    <definedName name="LINE12">#REF!</definedName>
    <definedName name="LINE13">#REF!</definedName>
    <definedName name="LINE14">#REF!</definedName>
    <definedName name="LINE15">#REF!</definedName>
    <definedName name="LINE16">#REF!</definedName>
    <definedName name="LINE17">#REF!</definedName>
    <definedName name="LINE18">#REF!</definedName>
    <definedName name="LINE19">#REF!</definedName>
    <definedName name="LINE20">#REF!</definedName>
    <definedName name="LINE21">#REF!</definedName>
    <definedName name="LINE22">#REF!</definedName>
    <definedName name="LINE23">#REF!</definedName>
    <definedName name="LINE24">#REF!</definedName>
    <definedName name="LINE25">#REF!</definedName>
    <definedName name="LINE26">#REF!</definedName>
    <definedName name="Links">#REF!</definedName>
    <definedName name="Liquidity_CE_DataTable">#REF!</definedName>
    <definedName name="Liquidity_CMS_DataTable">#REF!</definedName>
    <definedName name="List">#REF!</definedName>
    <definedName name="List_DoubleCounting">"{Yes,No}"</definedName>
    <definedName name="List_FilterDoubleCounting">"{""Yes"",""No""}"</definedName>
    <definedName name="List1">OFFSET(#REF!,6,0,300,1)</definedName>
    <definedName name="List2">OFFSET(#REF!,6,0,300,3)</definedName>
    <definedName name="ListOffset" hidden="1">1</definedName>
    <definedName name="lj" hidden="1">{"EES_YTD_CHECK",#N/A,FALSE,"EES YTD";"EES_CQ_CHECK",#N/A,FALSE,"EES CQ";"EES_CM_CHECK",#N/A,FALSE,"EES CM";"COG_YTD_CHECK",#N/A,FALSE,"COG YTD";"COG_CQ_CHECK",#N/A,FALSE,"COG CQ";"COG_CM_CHECK",#N/A,FALSE,"COG CM";"PA_YTD_CHECK",#N/A,FALSE,"PA YTD";"PA_CQ_CHECK",#N/A,FALSE,"PA CQ";"PA_CM_CHECK",#N/A,FALSE,"PA CM";"REF_YTD_CHECK",#N/A,FALSE,"REF YTD";"REF_CQ_CHECK",#N/A,FALSE,"REF CQ";"REF_CM_CHECK",#N/A,FALSE,"REF CM"}</definedName>
    <definedName name="ljkl" hidden="1">{#N/A,#N/A,FALSE,"Umsatz HM";#N/A,#N/A,FALSE,"ER HM";#N/A,#N/A,FALSE,"EA HM  (2)";#N/A,#N/A,FALSE,"EA HM ";#N/A,#N/A,FALSE,"EA HM  (4)";#N/A,#N/A,FALSE,"EA HM  (3)";#N/A,#N/A,FALSE,"KA HM  (2)";#N/A,#N/A,FALSE,"KA HM";#N/A,#N/A,FALSE,"KA HM  (3)";#N/A,#N/A,FALSE,"KA HM (4)"}</definedName>
    <definedName name="ljklk" hidden="1">{#N/A,#N/A,FALSE,"Rohstoffnotierungen";#N/A,#N/A,FALSE,"Umsatz OPE";#N/A,#N/A,FALSE,"ER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ljlj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lk" hidden="1">{"'Feb 99'!$A$1:$G$30"}</definedName>
    <definedName name="lkj" hidden="1">{#N/A,#N/A,FALSE,"30000,30100,30110";#N/A,#N/A,FALSE,"30130,30600,30730";#N/A,#N/A,FALSE,"30921,40100,40101";#N/A,#N/A,FALSE,"40200,40400,40700";#N/A,#N/A,FALSE,"40701,40800,41021";#N/A,#N/A,FALSE,"43200,43210,43220";#N/A,#N/A,FALSE,"43230,43240,43300";#N/A,#N/A,FALSE,"43320,43430,43440";#N/A,#N/A,FALSE,"43470,43560,43570";#N/A,#N/A,FALSE,"43630,43721,43761";#N/A,#N/A,FALSE,"43780,43800,43810";#N/A,#N/A,FALSE,"43960,43970,44200";#N/A,#N/A,FALSE,"44270,44340,44360";#N/A,#N/A,FALSE,"44430,44440,44480";#N/A,#N/A,FALSE,"44520,44530,44550";#N/A,#N/A,FALSE,"44803,44833,44987"}</definedName>
    <definedName name="lkjh" hidden="1">{#N/A,#N/A,FALSE,"Assumptions";#N/A,#N/A,FALSE,"Switches";#N/A,#N/A,FALSE,"Bidder P&amp;L";#N/A,#N/A,FALSE,"Bidder BS";#N/A,#N/A,FALSE,"Bidder Ratios";#N/A,#N/A,FALSE,"Target P&amp;L";#N/A,#N/A,FALSE,"Target BS";#N/A,#N/A,FALSE,"Target Ratios";#N/A,#N/A,FALSE,"Target Options";#N/A,#N/A,FALSE,"Comb P&amp;L Acq Yr";#N/A,#N/A,FALSE,"Comb P&amp;L Acq Yr + 1";#N/A,#N/A,FALSE,"Comb P&amp;L Acq Yr + 2";#N/A,#N/A,FALSE,"Comb P&amp;L Acq Yr + 3";#N/A,#N/A,FALSE,"Comb P&amp;L Acq Yr + 4";#N/A,#N/A,FALSE,"Comb P&amp;L Acq Yr + 5";#N/A,#N/A,FALSE,"Comb BS";#N/A,#N/A,FALSE,"Synergies";#N/A,#N/A,FALSE,"Share of the cake";#N/A,#N/A,FALSE,"Consid Mix"}</definedName>
    <definedName name="lkjhgklj" hidden="1">{#N/A,#N/A,FALSE,"PAYROLL BREAKDOWN";#N/A,#N/A,FALSE,"PRODUCTION SUMMARY";#N/A,#N/A,FALSE,"PROD ACTUAL TO BUDGET";#N/A,#N/A,FALSE,"WET END BREAKDOWN";#N/A,#N/A,FALSE,"FISH DIST.";#N/A,#N/A,FALSE,"SARD ANALYSIS ";#N/A,#N/A,FALSE,"SNACK ANALYSIS";#N/A,#N/A,FALSE,"RD FISH TO CANNERY";#N/A,#N/A,FALSE,"FRESH STEAKS";#N/A,#N/A,FALSE,"FROZEN STEAKS";#N/A,#N/A,FALSE,"SALMON FOOD &amp; BAIT";#N/A,#N/A,FALSE,"COLD STORAGE";#N/A,#N/A,FALSE,"LABELLING";#N/A,#N/A,FALSE,"OIL KLS";#N/A,#N/A,FALSE,"WA OIL";#N/A,#N/A,FALSE,"OIL FPEO ST";#N/A,#N/A,FALSE,"OIL FPEO ST FROZEN";#N/A,#N/A,FALSE,"OIL FPEO AL";#N/A,#N/A,FALSE,"SW FPEO ST";#N/A,#N/A,FALSE,"LEMON SARD";#N/A,#N/A,FALSE,"FROZEN TOM STEEL";#N/A,#N/A,FALSE,"MUST SPRATS";#N/A,#N/A,FALSE,"DEEP CAN KLS";#N/A,#N/A,FALSE,"OIL STKS";#N/A,#N/A,FALSE,"MUST STKS";#N/A,#N/A,FALSE,"LHS STKS";#N/A,#N/A,FALSE,"REG OVALS";#N/A,#N/A,FALSE,"REG SNACKS"}</definedName>
    <definedName name="lkjlj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lkl" hidden="1">{#N/A,#N/A,FALSE,"Umsatz EO BP";#N/A,#N/A,FALSE,"Umsatz EO OP";#N/A,#N/A,FALSE,"ER EO BP";#N/A,#N/A,FALSE,"ER EO OP";#N/A,#N/A,FALSE,"EA EO (2)";#N/A,#N/A,FALSE,"EA EO";#N/A,#N/A,FALSE,"EA EO (3)";#N/A,#N/A,FALSE,"EA EO (4)";#N/A,#N/A,FALSE,"KA EO  (2)";#N/A,#N/A,FALSE,"KA EO";#N/A,#N/A,FALSE,"KA EO  (3)";#N/A,#N/A,FALSE,"KA EO (4)"}</definedName>
    <definedName name="lklk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lklkl" hidden="1">{"consolidated",#N/A,FALSE,"Sheet1";"cms",#N/A,FALSE,"Sheet1";"fse",#N/A,FALSE,"Sheet1"}</definedName>
    <definedName name="lkmn" hidden="1">{"summary",#N/A,FALSE,"summary";"sales growth",#N/A,FALSE,"summary";"oper income",#N/A,FALSE,"summary";"oros rank",#N/A,FALSE,"summary";"net assets",#N/A,FALSE,"summary";"asset turnover",#N/A,FALSE,"summary";"orona",#N/A,FALSE,"summary";"total return",#N/A,FALSE,"summary";"overview",#N/A,FALSE,"summary"}</definedName>
    <definedName name="lko0" hidden="1">{#N/A,#N/A,FALSE,"PMW Gruppe 99_98";#N/A,#N/A,FALSE,"PMW KG 98_99";#N/A,#N/A,FALSE,"PMW Inc. 99_98";#N/A,#N/A,FALSE,"PMW VTECH 99_98";#N/A,#N/A,FALSE,"PMW Thail. 99_98";#N/A,#N/A,FALSE,"PMW Canada 99_98";#N/A,#N/A,FALSE,"Währungsabw. 99_98"}</definedName>
    <definedName name="lkuh" hidden="1">{#N/A,#N/A,FALSE,"PAYROLL BREAKDOWN";#N/A,#N/A,FALSE,"PRODUCTION SUMMARY";#N/A,#N/A,FALSE,"PROD ACTUAL TO BUDGET";#N/A,#N/A,FALSE,"WET END BREAKDOWN";#N/A,#N/A,FALSE,"FISH DIST.";#N/A,#N/A,FALSE,"SARD ANALYSIS ";#N/A,#N/A,FALSE,"SNACK ANALYSIS";#N/A,#N/A,FALSE,"RD FISH TO CANNERY";#N/A,#N/A,FALSE,"FRESH STEAKS";#N/A,#N/A,FALSE,"FROZEN STEAKS";#N/A,#N/A,FALSE,"SALMON FOOD &amp; BAIT";#N/A,#N/A,FALSE,"COLD STORAGE";#N/A,#N/A,FALSE,"LABELLING";#N/A,#N/A,FALSE,"OIL KLS";#N/A,#N/A,FALSE,"WA OIL";#N/A,#N/A,FALSE,"OIL FPEO ST";#N/A,#N/A,FALSE,"OIL FPEO ST FROZEN";#N/A,#N/A,FALSE,"OIL FPEO AL";#N/A,#N/A,FALSE,"SW FPEO ST";#N/A,#N/A,FALSE,"LEMON SARD";#N/A,#N/A,FALSE,"FROZEN TOM STEEL";#N/A,#N/A,FALSE,"MUST SPRATS";#N/A,#N/A,FALSE,"DEEP CAN KLS";#N/A,#N/A,FALSE,"OIL STKS";#N/A,#N/A,FALSE,"MUST STKS";#N/A,#N/A,FALSE,"LHS STKS";#N/A,#N/A,FALSE,"REG OVALS";#N/A,#N/A,FALSE,"REG SNACKS"}</definedName>
    <definedName name="ll" hidden="1">{#N/A,#N/A,FALSE,"Bezirk SW";#N/A,#N/A,FALSE,"Dir S (GK)";#N/A,#N/A,FALSE,"Dir FR (PK)"}</definedName>
    <definedName name="ll.l" hidden="1">{#N/A,#N/A,FALSE,"Produkte Erw.";#N/A,#N/A,FALSE,"Produkte Plan";#N/A,#N/A,FALSE,"Leistungen Erw.";#N/A,#N/A,FALSE,"Leistungen Plan";#N/A,#N/A,FALSE,"KA Allg.Kosten (2)";#N/A,#N/A,FALSE,"KA All.Kosten"}</definedName>
    <definedName name="ll.pp" hidden="1">{"SchMpg1",#N/A,FALSE,"TR Sch M";"SchMpg2",#N/A,FALSE,"TR Sch M"}</definedName>
    <definedName name="llk" hidden="1">{"pro_view",#N/A,FALSE,"EEFSNAP2";"rep_view",#N/A,FALSE,"EEFSNAP2"}</definedName>
    <definedName name="lll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lll.ll" hidden="1">{"SchMpg1",#N/A,FALSE,"TR Sch M";"SchMpg2",#N/A,FALSE,"TR Sch M"}</definedName>
    <definedName name="llllll" hidden="1">{"detail",#N/A,FALSE,"mfg";"summary",#N/A,FALSE,"mfg"}</definedName>
    <definedName name="llp" hidden="1">{"YD LPH2",#N/A,FALSE,"YTD"}</definedName>
    <definedName name="lñ" hidden="1">{"sales growth",#N/A,FALSE,"summary";"oper income",#N/A,FALSE,"summary";"oros rank",#N/A,FALSE,"summary";"net assets",#N/A,FALSE,"summary";"asset turnover",#N/A,FALSE,"summary";"orona",#N/A,FALSE,"summary"}</definedName>
    <definedName name="LNG">#REF!</definedName>
    <definedName name="LngKey">#REF!</definedName>
    <definedName name="lo" hidden="1">{#N/A,#N/A,FALSE,"Antony Financials";#N/A,#N/A,FALSE,"Cowboy Financials";#N/A,#N/A,FALSE,"Combined";#N/A,#N/A,FALSE,"Valuematrix";#N/A,#N/A,FALSE,"DCFAntony";#N/A,#N/A,FALSE,"DCFCowboy";#N/A,#N/A,FALSE,"DCFCombined"}</definedName>
    <definedName name="Load">#REF!</definedName>
    <definedName name="Load_Factor">[56]CALCULATIONS!#REF!</definedName>
    <definedName name="load_switch">#REF!</definedName>
    <definedName name="Loads">[97]Loads!$B$7:$M$37</definedName>
    <definedName name="Loan" hidden="1">{"Cash Flow",#N/A,FALSE,"12 Month";"Balance Sheet",#N/A,FALSE,"12 Month"}</definedName>
    <definedName name="Loan_Amount">#REF!</definedName>
    <definedName name="Loan_Not_Paid">IF(Payment_Number&lt;=IQ_CEDED_EARNED,1,0)</definedName>
    <definedName name="Loan_Period">#REF!</definedName>
    <definedName name="Loan_Start">#REF!</definedName>
    <definedName name="Loan_Years">#REF!</definedName>
    <definedName name="Loans_Operational">#REF!,#REF!,#REF!,#REF!,#REF!,#REF!,#REF!,#REF!,#REF!</definedName>
    <definedName name="LOBBYING">#REF!</definedName>
    <definedName name="LOCAL_GAS">#REF!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SALES">#REF!</definedName>
    <definedName name="LocalToEuro">#REF!</definedName>
    <definedName name="LocalToGBP">#REF!</definedName>
    <definedName name="LocalToUSD">#REF!</definedName>
    <definedName name="LOCATE3">#N/A</definedName>
    <definedName name="LOCATION">#REF!</definedName>
    <definedName name="LocationID">#REF!</definedName>
    <definedName name="Locations">#REF!</definedName>
    <definedName name="LOCTABLE">#REF!</definedName>
    <definedName name="LOCTextLen">#REF!</definedName>
    <definedName name="LODI">#REF!</definedName>
    <definedName name="loik" hidden="1">{"segment_EPS",#N/A,FALSE,"TXTCOMPS"}</definedName>
    <definedName name="loiku" hidden="1">{"valuation",#N/A,FALSE,"TXTCOMPS"}</definedName>
    <definedName name="loiuy" hidden="1">{"comps",#N/A,FALSE,"TXTCOMPS"}</definedName>
    <definedName name="lola" hidden="1">{#N/A,#N/A,FALSE,"PERSONAL";#N/A,#N/A,FALSE,"explotación";#N/A,#N/A,FALSE,"generales"}</definedName>
    <definedName name="lolal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s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s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ng_Term_Debt">#REF!</definedName>
    <definedName name="Long_Term_Debt_Layers">#REF!</definedName>
    <definedName name="Longhorn">#REF!</definedName>
    <definedName name="LongTerm_Reg_Assets_Layers">#REF!</definedName>
    <definedName name="LongTermDebt">#REF!</definedName>
    <definedName name="LongTermEPSGrowth">#REF!</definedName>
    <definedName name="LOOK">#REF!</definedName>
    <definedName name="LOOKNUMBER">#REF!</definedName>
    <definedName name="lookup">'[123]Input Sheet'!$A$9:$BM$140</definedName>
    <definedName name="Lookup_AdjCode_Desc">#REF!</definedName>
    <definedName name="Lookups">#REF!</definedName>
    <definedName name="LOOP">#REF!</definedName>
    <definedName name="lop" hidden="1">{"detail",#N/A,FALSE,"mfg";"summary",#N/A,FALSE,"mfg"}</definedName>
    <definedName name="lopi" hidden="1">{"comps",#N/A,FALSE,"TXTCOMPS"}</definedName>
    <definedName name="Loss_Gain_on_Sale_of_Assets_Layers">#REF!</definedName>
    <definedName name="Loss_KW">[56]CALCULATIONS!$C$40</definedName>
    <definedName name="Loss_kWh">[56]CALCULATIONS!$E$40</definedName>
    <definedName name="Loss_Rate">[56]CALCULATIONS!$B$40</definedName>
    <definedName name="losses">#REF!</definedName>
    <definedName name="LossGainonSalesofAssetsnoTax">#REF!</definedName>
    <definedName name="LouisD" hidden="1">{#N/A,#N/A,FALSE,"Sheet1"}</definedName>
    <definedName name="low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LowDate">#REF!</definedName>
    <definedName name="lpok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LRG_GE">#REF!</definedName>
    <definedName name="LRG_GJ">#REF!</definedName>
    <definedName name="LS">#REF!</definedName>
    <definedName name="ls_price">#REF!</definedName>
    <definedName name="ls_price_2">#REF!</definedName>
    <definedName name="LSA">#REF!</definedName>
    <definedName name="lsdf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dl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jfl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T_Reg_Liabilities_Layers">#REF!</definedName>
    <definedName name="LTD_Balances">#REF!</definedName>
    <definedName name="LTD_Inputs">#REF!</definedName>
    <definedName name="LTD_Issuances">#REF!</definedName>
    <definedName name="ltdebdiat00">#REF!</definedName>
    <definedName name="ltdebdiat01">#REF!</definedName>
    <definedName name="ltdebdiat98">#REF!</definedName>
    <definedName name="ltdebdiat99">#REF!</definedName>
    <definedName name="LTDebt_Term">#REF!</definedName>
    <definedName name="ltdpicf02">#REF!</definedName>
    <definedName name="LTEPSGrowth">#REF!</definedName>
    <definedName name="LTIPpg1">#REF!</definedName>
    <definedName name="LTIPpg2">#REF!</definedName>
    <definedName name="LTM">#REF!</definedName>
    <definedName name="ltmboe">#REF!</definedName>
    <definedName name="LTMCapEx">#REF!</definedName>
    <definedName name="LTMCashFlow">#REF!</definedName>
    <definedName name="ltmcc">#REF!</definedName>
    <definedName name="ltmdda">#REF!</definedName>
    <definedName name="LTMEBIT">#REF!</definedName>
    <definedName name="LTMEBITDA">#REF!</definedName>
    <definedName name="LTMEBITDAR">#REF!</definedName>
    <definedName name="LTMEPS">#REF!</definedName>
    <definedName name="LTMExtra1">#REF!</definedName>
    <definedName name="LTMExtra2">#REF!</definedName>
    <definedName name="LTMExtra3">#REF!</definedName>
    <definedName name="ltmga">#REF!</definedName>
    <definedName name="LTMGrossProfit">#REF!</definedName>
    <definedName name="ltmint">#REF!</definedName>
    <definedName name="LTMIntExp">#REF!</definedName>
    <definedName name="LTMNetInc">#REF!</definedName>
    <definedName name="ltmocf">#REF!</definedName>
    <definedName name="ltmom">#REF!</definedName>
    <definedName name="LTMOther1">#REF!</definedName>
    <definedName name="LTMOther2">#REF!</definedName>
    <definedName name="LTMOther3">#REF!</definedName>
    <definedName name="ltmpc">#REF!</definedName>
    <definedName name="LTMRevenues">#REF!</definedName>
    <definedName name="LTMShares">#REF!</definedName>
    <definedName name="lu">#REF!</definedName>
    <definedName name="LUCAS">#REF!</definedName>
    <definedName name="lulu" hidden="1">{#N/A,#N/A,FALSE,"Applesauce";#N/A,#N/A,FALSE,"Apricots";#N/A,#N/A,FALSE,"Cherries";#N/A,#N/A,FALSE,"Cocktail";#N/A,#N/A,FALSE,"YC Peach";#N/A,#N/A,FALSE,"Spiced Peach";#N/A,#N/A,FALSE,"Freestones";#N/A,#N/A,FALSE,"Pears";#N/A,#N/A,FALSE,"Plums";#N/A,#N/A,FALSE,"Prunes";#N/A,#N/A,FALSE,"Grapes";#N/A,#N/A,FALSE,"Cups"}</definedName>
    <definedName name="LVFixedSymACCOUNTS.DIRECT">"DIRECT"</definedName>
    <definedName name="LVFixedSymACCOUNTS.INCSTMT">"INCSTMT"</definedName>
    <definedName name="LVFixedSymACCOUNTS.NETINC">"NETINC"</definedName>
    <definedName name="LVFixedSymACTIVITY.TOT_ACTIVITY">"TOT_ACTIVITY"</definedName>
    <definedName name="LVFixedSymCOMPANY.00012">"00012"</definedName>
    <definedName name="LVFixedSymCONTROLS.DIM3SET">"DIM3SET"</definedName>
    <definedName name="LVFixedSymCONTROLS.DIM9SET">"DIM9SET"</definedName>
    <definedName name="LVFixedSymCOSTCENTER.CCCC122">"CCCC122"</definedName>
    <definedName name="LVFixedSymDATATYPE.TBASE">"TBASE"</definedName>
    <definedName name="LVFixedSymDETAILS.DIM7SET">"DIM7SET"</definedName>
    <definedName name="LVFixedSymDRIVER.TOT_DRIVER">"TOT_DRIVER"</definedName>
    <definedName name="LVFixedSymENTITIES.NIELEC">"NIELEC"</definedName>
    <definedName name="LVFixedSymENTITIES.NIGAS">"NIGAS"</definedName>
    <definedName name="LVFixedSymENTITIES.NIPSCO">"NIPSCO"</definedName>
    <definedName name="LVFixedSymPROJECT.PROJECTS">"PROJECTS"</definedName>
    <definedName name="LVFixedSymTIMEPER.A1412YTD">"A1412YTD"</definedName>
    <definedName name="LVFixedSymTIMEPER.A1501">"A1501"</definedName>
    <definedName name="LVFixedSymTIMEPER.ACT2009">"ACT2009"</definedName>
    <definedName name="LVFixedSymTIMEPER.CURRENTBUDGET">"CURRENTBUDGET"</definedName>
    <definedName name="LVFixedSymTIMEPER.PYR15">"PYR15"</definedName>
    <definedName name="LVFixedSymTIMEPER.PYRTOTAL">"PYRTOTAL"</definedName>
    <definedName name="LWK" hidden="1">{"'NPL @ 30 June 00'!$B$22"}</definedName>
    <definedName name="LYN">'[82]2017 TBSEG-R'!$N$7</definedName>
    <definedName name="lyuooi" hidden="1">{"index",#N/A,FALSE,"DRS";"a_1",#N/A,FALSE,"DRS";"a_2",#N/A,FALSE,"DRS";"b_1",#N/A,FALSE,"DRS";"b_2.b_3",#N/A,FALSE,"DRS";"b_4.b_5.b_6",#N/A,FALSE,"DRS";"b_7.b_8",#N/A,FALSE,"DRS";"b_9",#N/A,FALSE,"DRS";"b_10.b_11",#N/A,FALSE,"DRS";"b_12.b_13",#N/A,FALSE,"DRS";"b_14",#N/A,FALSE,"DRS";"b_15.b_16",#N/A,FALSE,"DRS";"b_17",#N/A,FALSE,"DRS";"b_18",#N/A,FALSE,"DRS";"c_1.c_2",#N/A,FALSE,"DRS";"d_1",#N/A,FALSE,"DRS";"e_1",#N/A,FALSE,"DRS"}</definedName>
    <definedName name="M">[100]FERCFACT!#REF!</definedName>
    <definedName name="m_1" hidden="1">{#N/A,#N/A,FALSE,"CNS";#N/A,#N/A,FALSE,"Serz";#N/A,#N/A,FALSE,"Ace"}</definedName>
    <definedName name="m_2" hidden="1">{#N/A,#N/A,FALSE,"CNS";#N/A,#N/A,FALSE,"Serz";#N/A,#N/A,FALSE,"Ace"}</definedName>
    <definedName name="m_3" hidden="1">{#N/A,#N/A,FALSE,"CNS";#N/A,#N/A,FALSE,"Serz";#N/A,#N/A,FALSE,"Ace"}</definedName>
    <definedName name="m_4" hidden="1">{#N/A,#N/A,FALSE,"CNS";#N/A,#N/A,FALSE,"Serz";#N/A,#N/A,FALSE,"Ace"}</definedName>
    <definedName name="M_PlaceofPath" hidden="1">"F:\SPOULIOS\DATA\CHV\chv_vdf.xls"</definedName>
    <definedName name="M_S">#REF!</definedName>
    <definedName name="MACRO">#N/A</definedName>
    <definedName name="MACRO1">#REF!</definedName>
    <definedName name="MACRO2">#REF!</definedName>
    <definedName name="Macro3">#REF!</definedName>
    <definedName name="MACROA">#REF!</definedName>
    <definedName name="MACROAB">#REF!</definedName>
    <definedName name="MACROB">#REF!</definedName>
    <definedName name="MACROC">#REF!</definedName>
    <definedName name="MACROD">#REF!</definedName>
    <definedName name="MACROE">#REF!</definedName>
    <definedName name="MACROF">#REF!</definedName>
    <definedName name="MACROG">#REF!</definedName>
    <definedName name="MACROS">#REF!</definedName>
    <definedName name="MACRS">#REF!</definedName>
    <definedName name="MACRS_Dep_Table">#REF!</definedName>
    <definedName name="MACRS_Lives">#REF!</definedName>
    <definedName name="MACRS_Years">#REF!</definedName>
    <definedName name="MACRSNPV">#REF!</definedName>
    <definedName name="MACRSSchedule">#REF!</definedName>
    <definedName name="MACRSYear">#REF!</definedName>
    <definedName name="MAFORCJANUARY">#REF!</definedName>
    <definedName name="MAIN">#N/A</definedName>
    <definedName name="MAIN_MENU">#REF!</definedName>
    <definedName name="maint_yr1">#REF!</definedName>
    <definedName name="maint_yr2">#REF!</definedName>
    <definedName name="maint_yr3">#REF!</definedName>
    <definedName name="maint_yr4">#REF!</definedName>
    <definedName name="maint_yr5">#REF!</definedName>
    <definedName name="maint_yr6">#REF!</definedName>
    <definedName name="Maintenance">#REF!</definedName>
    <definedName name="maji" hidden="1">{"detail",#N/A,FALSE,"mfg";"summary",#N/A,FALSE,"mfg"}</definedName>
    <definedName name="MAJOR_PR_BLANK">#REF!</definedName>
    <definedName name="Malmstrm">#REF!</definedName>
    <definedName name="Management_Fee_Layers">#REF!</definedName>
    <definedName name="Managemnt" hidden="1">{#N/A,"Faber45",FALSE,"LBPROFOR";#N/A,"Faber50",FALSE,"LBPROFOR";#N/A,"Faber55",FALSE,"LBPROFOR";#N/A,"Faber60",FALSE,"LBPROFOR"}</definedName>
    <definedName name="MAPItemSort">#REF!</definedName>
    <definedName name="MAR">#REF!</definedName>
    <definedName name="Mar_Act">#REF!</definedName>
    <definedName name="MARBUD">#REF!</definedName>
    <definedName name="MARCH">#REF!</definedName>
    <definedName name="March_2013">#REF!</definedName>
    <definedName name="MARCH1">#REF!</definedName>
    <definedName name="MARCH2">#REF!</definedName>
    <definedName name="MARCH3">#REF!</definedName>
    <definedName name="MarfProjCapEx">#REF!</definedName>
    <definedName name="margas">#REF!</definedName>
    <definedName name="margin_budget">#REF!</definedName>
    <definedName name="Margin_budget_class">#REF!</definedName>
    <definedName name="Margin_Margin">#REF!</definedName>
    <definedName name="Margin_Month">#REF!</definedName>
    <definedName name="MARGIN_RPT">#REF!</definedName>
    <definedName name="Margins_Booked_KWH">#REF!</definedName>
    <definedName name="Margins_Booked_Margins">#REF!</definedName>
    <definedName name="Margins_class">#REF!</definedName>
    <definedName name="Margins_Rev_Deferred">#REF!</definedName>
    <definedName name="Margins_sp">#REF!</definedName>
    <definedName name="margins_unbilledkwh">#REF!</definedName>
    <definedName name="MarginsCurrency">#REF!</definedName>
    <definedName name="MarginsExchangeRate">#REF!</definedName>
    <definedName name="MargProjEBIT">#REF!</definedName>
    <definedName name="MargProjEBITDA">#REF!</definedName>
    <definedName name="MargProjExtra1">#REF!</definedName>
    <definedName name="MargProjExtra2">#REF!</definedName>
    <definedName name="MargProjExtra3">#REF!</definedName>
    <definedName name="MargProjGrossProfit">#REF!</definedName>
    <definedName name="MargProjNetInc">#REF!</definedName>
    <definedName name="MargProjOther1">#REF!</definedName>
    <definedName name="MargProjOther2">#REF!</definedName>
    <definedName name="MargProjOther3">#REF!</definedName>
    <definedName name="MargProjRevenues">#REF!</definedName>
    <definedName name="Marine" hidden="1">{#N/A,#N/A,FALSE,"30000,30100,30110";#N/A,#N/A,FALSE,"30130,30600,30730";#N/A,#N/A,FALSE,"30921,40100,40101";#N/A,#N/A,FALSE,"40200,40400,40700";#N/A,#N/A,FALSE,"40701,40800,41021";#N/A,#N/A,FALSE,"43200,43210,43220";#N/A,#N/A,FALSE,"43230,43240,43300";#N/A,#N/A,FALSE,"43320,43430,43440";#N/A,#N/A,FALSE,"43470,43560,43570";#N/A,#N/A,FALSE,"43630,43721,43761";#N/A,#N/A,FALSE,"43780,43800,43810";#N/A,#N/A,FALSE,"43960,43970,44200";#N/A,#N/A,FALSE,"44270,44340,44360";#N/A,#N/A,FALSE,"44430,44440,44480";#N/A,#N/A,FALSE,"44520,44530,44550";#N/A,#N/A,FALSE,"44803,44833,44987"}</definedName>
    <definedName name="Marine1">#REF!</definedName>
    <definedName name="Marine2">#REF!</definedName>
    <definedName name="Marine3">#REF!</definedName>
    <definedName name="market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arketCap">#REF!</definedName>
    <definedName name="MARY_T">#REF!</definedName>
    <definedName name="mason?" hidden="1">{#N/A,#N/A,FALSE,"Data &amp; Key Results";#N/A,#N/A,FALSE,"Summary Template";#N/A,#N/A,FALSE,"Budget";#N/A,#N/A,FALSE,"Present Value Comparison";#N/A,#N/A,FALSE,"Cashflow";#N/A,#N/A,FALSE,"Income";#N/A,#N/A,FALSE,"Inputs"}</definedName>
    <definedName name="mason2" hidden="1">{#N/A,#N/A,FALSE,"Data &amp; Key Results";#N/A,#N/A,FALSE,"Summary Template";#N/A,#N/A,FALSE,"Budget";#N/A,#N/A,FALSE,"Present Value Comparison";#N/A,#N/A,FALSE,"Cashflow";#N/A,#N/A,FALSE,"Income";#N/A,#N/A,FALSE,"Inputs"}</definedName>
    <definedName name="mason3" hidden="1">{#N/A,#N/A,FALSE,"Data &amp; Key Results";#N/A,#N/A,FALSE,"Summary Template";#N/A,#N/A,FALSE,"Budget";#N/A,#N/A,FALSE,"Present Value Comparison";#N/A,#N/A,FALSE,"Cashflow";#N/A,#N/A,FALSE,"Income";#N/A,#N/A,FALSE,"Inputs"}</definedName>
    <definedName name="mason4" hidden="1">{#N/A,#N/A,FALSE,"Data &amp; Key Results";#N/A,#N/A,FALSE,"Summary Template";#N/A,#N/A,FALSE,"Budget";#N/A,#N/A,FALSE,"Present Value Comparison";#N/A,#N/A,FALSE,"Cashflow";#N/A,#N/A,FALSE,"Income";#N/A,#N/A,FALSE,"Inputs"}</definedName>
    <definedName name="mason5" hidden="1">{#N/A,#N/A,FALSE,"Data &amp; Key Results";#N/A,#N/A,FALSE,"Summary Template";#N/A,#N/A,FALSE,"Budget";#N/A,#N/A,FALSE,"Present Value Comparison";#N/A,#N/A,FALSE,"Cashflow";#N/A,#N/A,FALSE,"Income";#N/A,#N/A,FALSE,"Inputs"}</definedName>
    <definedName name="masonII" hidden="1">{#N/A,#N/A,FALSE,"Data &amp; Key Results";#N/A,#N/A,FALSE,"Summary Template";#N/A,#N/A,FALSE,"Budget";#N/A,#N/A,FALSE,"Present Value Comparison";#N/A,#N/A,FALSE,"Cashflow";#N/A,#N/A,FALSE,"Income";#N/A,#N/A,FALSE,"Inputs"}</definedName>
    <definedName name="Master_Date">#REF!</definedName>
    <definedName name="Materials_Supplies_Layers">#REF!</definedName>
    <definedName name="MATrig">#REF!</definedName>
    <definedName name="Matrix" hidden="1">{#N/A,#N/A,FALSE,"Aging Summary";#N/A,#N/A,FALSE,"Ratio Analysis";#N/A,#N/A,FALSE,"Test 120 Day Accts";#N/A,#N/A,FALSE,"Tickmarks"}</definedName>
    <definedName name="MATS">#REF!</definedName>
    <definedName name="Maturity">#REF!</definedName>
    <definedName name="max_grid">#REF!</definedName>
    <definedName name="MaxGenCol">18</definedName>
    <definedName name="MaxLife">#REF!</definedName>
    <definedName name="MaxLoad">#REF!</definedName>
    <definedName name="MAY">#REF!</definedName>
    <definedName name="May_2013">#REF!</definedName>
    <definedName name="May2003_Adjustment">#REF!</definedName>
    <definedName name="mayact">#REF!</definedName>
    <definedName name="MayAR">-#REF!/#REF!</definedName>
    <definedName name="MayBR">-#REF!/#REF!</definedName>
    <definedName name="MAYBUD">#REF!</definedName>
    <definedName name="maygas">#REF!</definedName>
    <definedName name="mayytd">#REF!</definedName>
    <definedName name="MC" hidden="1">{"Purchase 100 Cash",#N/A,FALSE,"Deal 1";#N/A,#N/A,FALSE,"Deal 1b"}</definedName>
    <definedName name="mc03g.reqarray2">{"Price","WIT","TS13","D","11/13/96","11/13/96","H"}</definedName>
    <definedName name="mcfecc00">#REF!</definedName>
    <definedName name="mcfecc01">#REF!</definedName>
    <definedName name="mcfecc02">#REF!</definedName>
    <definedName name="mcfeocf00">#REF!</definedName>
    <definedName name="mcfeocf01">#REF!</definedName>
    <definedName name="mcfeocf02">#REF!</definedName>
    <definedName name="mcferev00">#REF!</definedName>
    <definedName name="mcferev01">#REF!</definedName>
    <definedName name="mcferev02">#REF!</definedName>
    <definedName name="mcfill">[40]Sheet1!$BL$243:$BL$254</definedName>
    <definedName name="MCLLBR">#REF!</definedName>
    <definedName name="mcs03g.ReqArray">{"Price","ICTG","TS131","D","0","0","H"}</definedName>
    <definedName name="mcs03g.ReqArray2">{"Price","ICTG","TS131","D","0","0","H"}</definedName>
    <definedName name="mcs3g.reqarray2">{"Price","WIT","TS13","D","11/13/96","11/13/96","H"}</definedName>
    <definedName name="MD_AC_Maint_21">#REF!</definedName>
    <definedName name="MD_AC_Maint_22">#REF!</definedName>
    <definedName name="MD_AC_Tracker_21">#REF!</definedName>
    <definedName name="MD_AC_Tracker_22">#REF!</definedName>
    <definedName name="MD_BT_Maint_21">#REF!</definedName>
    <definedName name="MD_BT_Maint_22">#REF!</definedName>
    <definedName name="MD_BT_Tracker_21">#REF!</definedName>
    <definedName name="MD_BT_Tracker_22">#REF!</definedName>
    <definedName name="MD_PI_Maint_21">#REF!</definedName>
    <definedName name="MD_PI_Maint_22">#REF!</definedName>
    <definedName name="MD_PI_Tracker_21">#REF!</definedName>
    <definedName name="MD_PI_Tracker_22">#REF!</definedName>
    <definedName name="mdt">[124]Assumptions!$D$7</definedName>
    <definedName name="mdt_2">#REF!</definedName>
    <definedName name="MDY">#REF!</definedName>
    <definedName name="MechHide">#REF!</definedName>
    <definedName name="med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med_pr">'[76]Variable Assumptions'!$B$20</definedName>
    <definedName name="MEDATE">#REF!</definedName>
    <definedName name="Median">#REF!</definedName>
    <definedName name="Median1">#REF!</definedName>
    <definedName name="Median2">#REF!</definedName>
    <definedName name="Median3">#REF!</definedName>
    <definedName name="Median4">#REF!</definedName>
    <definedName name="Median5">#REF!</definedName>
    <definedName name="Median6">#REF!</definedName>
    <definedName name="Median7">#REF!</definedName>
    <definedName name="Median8">#REF!</definedName>
    <definedName name="Median9">#REF!</definedName>
    <definedName name="medical">#REF!</definedName>
    <definedName name="medical02">#REF!</definedName>
    <definedName name="medical03">#REF!</definedName>
    <definedName name="medical04">#REF!</definedName>
    <definedName name="medical05">#REF!</definedName>
    <definedName name="medical06">#REF!</definedName>
    <definedName name="MEDSUM">#REF!</definedName>
    <definedName name="MEHINST">#REF!</definedName>
    <definedName name="MEHLBR">#REF!</definedName>
    <definedName name="MEHMAT">#REF!</definedName>
    <definedName name="MEMO">#REF!</definedName>
    <definedName name="MENEU">#REF!</definedName>
    <definedName name="MENU">#REF!</definedName>
    <definedName name="MENU_CHOICE">#REF!</definedName>
    <definedName name="MENU_DATA">#REF!</definedName>
    <definedName name="MENU_OPEN">#REF!</definedName>
    <definedName name="MENU_SAVE">#REF!</definedName>
    <definedName name="MENU1">#REF!</definedName>
    <definedName name="MENU2">#REF!</definedName>
    <definedName name="MENUALL">#N/A</definedName>
    <definedName name="MENUALLOC">#N/A</definedName>
    <definedName name="MENUDBASE">#N/A</definedName>
    <definedName name="MENUDBS">#N/A</definedName>
    <definedName name="MenuFormHeight">#REF!</definedName>
    <definedName name="MenuFormWidth">#REF!</definedName>
    <definedName name="MenuList1">"List Box 3"</definedName>
    <definedName name="MENUPIC">#N/A</definedName>
    <definedName name="MENUPICK">#N/A</definedName>
    <definedName name="MENUPRNT">#N/A</definedName>
    <definedName name="MENUPRST">#N/A</definedName>
    <definedName name="merchantsumm">#REF!</definedName>
    <definedName name="MergerPlans" hidden="1">{"Assumptions1",#N/A,FALSE,"Assumptions";"MergerPlans1","20yearamort",FALSE,"MergerPlans";"MergerPlans1","40yearamort",FALSE,"MergerPlans";"MergerPlans2",#N/A,FALSE,"MergerPlans";"inputs",#N/A,FALSE,"MergerPlans"}</definedName>
    <definedName name="MESSAGE">#REF!</definedName>
    <definedName name="MESSAGES">#REF!</definedName>
    <definedName name="METER">#REF!</definedName>
    <definedName name="mew" hidden="1">{"Volume",#N/A,FALSE,"Nanjing";"capacity",#N/A,FALSE,"Nanjing"}</definedName>
    <definedName name="MEWarning" hidden="1">1</definedName>
    <definedName name="mfdint10">#REF!</definedName>
    <definedName name="mfoew" hidden="1">{#N/A,"PURCHM",FALSE,"Business Analysis";#N/A,"SPADD",FALSE,"Business Analysis"}</definedName>
    <definedName name="MFTSR">'[54]A.2 PTP'!$P$276</definedName>
    <definedName name="MGM_FEE_BS_NO">#REF!</definedName>
    <definedName name="MGM_FEE_NH_ME">#REF!</definedName>
    <definedName name="MGM_FEE_NO_GR">#REF!</definedName>
    <definedName name="Mgmt." hidden="1">{#N/A,"Faber45",FALSE,"LBPROFOR";#N/A,"Faber50",FALSE,"LBPROFOR";#N/A,"Faber55",FALSE,"LBPROFOR";#N/A,"Faber60",FALSE,"LBPROFOR"}</definedName>
    <definedName name="MgmtFeenoTax">#REF!</definedName>
    <definedName name="Mgr">#REF!</definedName>
    <definedName name="MgtRpt_TaxRate">#REF!</definedName>
    <definedName name="MH">#REF!</definedName>
    <definedName name="MI_Macro">#REF!</definedName>
    <definedName name="Michael" hidden="1">#REF!</definedName>
    <definedName name="Mid_FPC_North_5x16">#REF!</definedName>
    <definedName name="Mid_FPC_North_7X24">#REF!</definedName>
    <definedName name="MIDCON">#REF!</definedName>
    <definedName name="MidMonthFlipCash">#REF!</definedName>
    <definedName name="MidMonthFlipTax">#REF!</definedName>
    <definedName name="migcust">[40]Sheet1!$BL$242</definedName>
    <definedName name="miggraphs">[40]Sheet1!$BL$3:$BO$302</definedName>
    <definedName name="migvol">[40]Sheet1!$BN$242</definedName>
    <definedName name="MILAN">#REF!</definedName>
    <definedName name="MIN">#REF!</definedName>
    <definedName name="min_1" hidden="1">{#N/A,#N/A,FALSE,"REPORT"}</definedName>
    <definedName name="min_2" hidden="1">{#N/A,#N/A,FALSE,"REPORT"}</definedName>
    <definedName name="min_3" hidden="1">{#N/A,#N/A,FALSE,"REPORT"}</definedName>
    <definedName name="min_4" hidden="1">{#N/A,#N/A,FALSE,"REPORT"}</definedName>
    <definedName name="mina" hidden="1">{#N/A,#N/A,FALSE,"REPORT"}</definedName>
    <definedName name="mina_1" hidden="1">{#N/A,#N/A,FALSE,"REPORT"}</definedName>
    <definedName name="mina_2" hidden="1">{#N/A,#N/A,FALSE,"REPORT"}</definedName>
    <definedName name="mina_3" hidden="1">{#N/A,#N/A,FALSE,"REPORT"}</definedName>
    <definedName name="mina_4" hidden="1">{#N/A,#N/A,FALSE,"REPORT"}</definedName>
    <definedName name="MINEFEE">#REF!</definedName>
    <definedName name="MinInt">#REF!</definedName>
    <definedName name="MinInterest">#REF!</definedName>
    <definedName name="MinIntInc">#REF!</definedName>
    <definedName name="MinIntMarket">#REF!</definedName>
    <definedName name="Minoirty_Interest_Liab_Layers">#REF!</definedName>
    <definedName name="Minority_interest_layers">#REF!</definedName>
    <definedName name="MinorityInterest">#REF!</definedName>
    <definedName name="mintable">[40]Sheet1!$I$316:$K$321</definedName>
    <definedName name="Misc_GLN5499">#REF!</definedName>
    <definedName name="MISC1">#REF!</definedName>
    <definedName name="MISC2">#REF!</definedName>
    <definedName name="MISO_trans">#REF!</definedName>
    <definedName name="MISO_trans_price">#REF!</definedName>
    <definedName name="MISOTracker">#REF!</definedName>
    <definedName name="MISOTrk511">#REF!</definedName>
    <definedName name="MISOTrk521">#REF!</definedName>
    <definedName name="MISOTrk523">#REF!</definedName>
    <definedName name="MISOTrk526">#REF!</definedName>
    <definedName name="MISOTrk527">#REF!</definedName>
    <definedName name="MISOTrk533">#REF!</definedName>
    <definedName name="MISOTrk534">#REF!</definedName>
    <definedName name="MISOTrk536">#REF!</definedName>
    <definedName name="MISOTrk541">#REF!</definedName>
    <definedName name="MISOTrk544">#REF!</definedName>
    <definedName name="MISOTrk545">#REF!</definedName>
    <definedName name="MISOTrk550">#REF!</definedName>
    <definedName name="MISOTrk560">#REF!</definedName>
    <definedName name="MISOTrk570">#REF!</definedName>
    <definedName name="miwukls" hidden="1">{"detail",#N/A,FALSE,"mfg";"summary",#N/A,FALSE,"mfg"}</definedName>
    <definedName name="mj" hidden="1">{"EES_YTD_SNAP",#N/A,FALSE,"EES YTD";"EES_CQ_SNAP",#N/A,FALSE,"EES CQ";"EES_CM_SNAP",#N/A,FALSE,"EES CM";"COG_YTD_SNAP",#N/A,FALSE,"COG YTD";"COG_CQ_SNAP",#N/A,FALSE,"COG CQ";"COG_CM_SNAP",#N/A,FALSE,"COG CM";"ELIM_YTD_SNAP",#N/A,FALSE,"EES YTD";"ELIM_CQ_SNAP",#N/A,FALSE,"EES CQ";"ELIM_CM_SNAP",#N/A,FALSE,"EES CM";"PA_YTD_SNAP",#N/A,FALSE,"PA YTD";"PA_CQ_SNAP",#N/A,FALSE,"PA CQ";"PA_CM_SNAP",#N/A,FALSE,"PA CM";"REF_YTD_SNAP",#N/A,FALSE,"REF YTD";"REF_CQ_SNAP",#N/A,FALSE,"REF CQ";"REF_CM_SNAP",#N/A,FALSE,"REF CM"}</definedName>
    <definedName name="mjh" hidden="1">{#N/A,#N/A,FALSE,"Aging Summary";#N/A,#N/A,FALSE,"Ratio Analysis";#N/A,#N/A,FALSE,"Test 120 Day Accts";#N/A,#N/A,FALSE,"Tickmarks"}</definedName>
    <definedName name="mk" hidden="1">{"detail",#N/A,FALSE,"mfg";"summary",#N/A,FALSE,"mfg"}</definedName>
    <definedName name="mkl" hidden="1">{"pro_view",#N/A,FALSE,"EEFSNAP2";"rep_view",#N/A,FALSE,"EEFSNAP2"}</definedName>
    <definedName name="mkmk" hidden="1">{"IS",#N/A,FALSE,"IS";"RPTIS",#N/A,FALSE,"RPTIS";"STATS",#N/A,FALSE,"STATS";"CELL",#N/A,FALSE,"CELL";"BS",#N/A,FALSE,"BS"}</definedName>
    <definedName name="mktcomp">#REF!</definedName>
    <definedName name="mktfin2">#REF!</definedName>
    <definedName name="mktfin3">#REF!</definedName>
    <definedName name="mktfin6">#REF!</definedName>
    <definedName name="mktpage4">#REF!</definedName>
    <definedName name="MKTPRODUCT">#REF!</definedName>
    <definedName name="Mktsize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L">#REF!</definedName>
    <definedName name="MLNK0688b452dd8c438b95b8235b245a08b4" hidden="1">#REF!</definedName>
    <definedName name="MLNK0732b85363454593b4258501f5cbb855" hidden="1">#REF!</definedName>
    <definedName name="MLNK0bea926bd84243be8fe7efb4539f37ce" hidden="1">#REF!</definedName>
    <definedName name="MLNK0e8fb5e437354df09bdc6e6ecc2cdb64" hidden="1">#REF!</definedName>
    <definedName name="MLNK1046f45910d7417daf96b7879217aa13" hidden="1">#REF!</definedName>
    <definedName name="MLNK117c1ba6d5b04428a67200cf5130ebc5" hidden="1">#REF!</definedName>
    <definedName name="MLNK1356f19d0fea4b3da202407fec7cdebe" hidden="1">#REF!</definedName>
    <definedName name="MLNK1609a34d4f8d441c9694e193532114c9" hidden="1">#REF!</definedName>
    <definedName name="MLNK185bdd5bc99144cd81f6a824021bf5c9" hidden="1">#REF!</definedName>
    <definedName name="MLNK18880a19d5df4a89a70659ee6ae31724" hidden="1">#REF!</definedName>
    <definedName name="MLNK1c9b4268661b4d1b8dbf5e16952159f7" hidden="1">#REF!</definedName>
    <definedName name="MLNK2113f0a5b425476bb2f7e7d86237bd7a" hidden="1">#REF!</definedName>
    <definedName name="MLNK27ea18710fbf4c46a2f6dd17d3b8073b" hidden="1">#REF!</definedName>
    <definedName name="MLNK2a1752c453ae444d86102539a5424307" hidden="1">#REF!</definedName>
    <definedName name="MLNK2d60f7dddb7046b9ada949c81c217b51" hidden="1">#REF!</definedName>
    <definedName name="MLNK3fd7cd7f5dbb4b12998f1af3e89cdbe8" hidden="1">#REF!</definedName>
    <definedName name="MLNK41073213b5c349338ac520b8b99121ae" comment="Valuation Summary (FBF)" hidden="1">#REF!</definedName>
    <definedName name="MLNK4a1e58fa597f45d7a061be28464ed67a" hidden="1">#REF!</definedName>
    <definedName name="MLNK51b3b6188d5a47c59af625778f62a5bb" hidden="1">#REF!</definedName>
    <definedName name="MLNK553a9e43b2f1446097482f02e4cc6b5f" hidden="1">#REF!</definedName>
    <definedName name="MLNK59777578055043a6a93e63310fcee10a" hidden="1">#REF!</definedName>
    <definedName name="MLNK5d39a397d8254bdba5847fdd00b30b72" hidden="1">#REF!</definedName>
    <definedName name="MLNK5d4afaae8ae04c09a95e2a3026ba5409" hidden="1">#REF!</definedName>
    <definedName name="MLNK608c4fddff9a4843bb619674a9d23221" hidden="1">#REF!</definedName>
    <definedName name="MLNK60bbabb8a2e94794831dfb990daabe7a" hidden="1">#REF!</definedName>
    <definedName name="MLNK60e4626d620d46059e66df3556e4e057" hidden="1">#REF!</definedName>
    <definedName name="MLNK68f08c8caf444126869f84eb499389cf" hidden="1">#REF!</definedName>
    <definedName name="MLNK68fbcc2743ce4b059230ebc54c25eb7c" hidden="1">#REF!</definedName>
    <definedName name="MLNK6911d6e4c3284f0db98352a31dd25b4b" hidden="1">#REF!</definedName>
    <definedName name="MLNK6e8dfe630dd149f983fc31356df0ce2a" hidden="1">#REF!</definedName>
    <definedName name="MLNK6efca34673ce4f4ea5eb6462411c6aa7" hidden="1">#REF!</definedName>
    <definedName name="MLNK713cc8bf94904650ab581f934c68d486" hidden="1">#REF!</definedName>
    <definedName name="MLNK71410631715d4bd6b405196a2b7925ac" hidden="1">#REF!</definedName>
    <definedName name="MLNK7aa81153425a4b4e9b3a8482028638ce" hidden="1">#REF!</definedName>
    <definedName name="MLNK7c48b7bcbe7847d6963ba8835d7857c4" hidden="1">#REF!</definedName>
    <definedName name="MLNK7e24a7422e37473a9aab0e9bd5423abe" hidden="1">#REF!</definedName>
    <definedName name="MLNK80d360b3a0de48369a92f66193c44740" hidden="1">#REF!</definedName>
    <definedName name="MLNK820bf6bc62924bfa96854cdeff327c32" hidden="1">#REF!</definedName>
    <definedName name="MLNK8a74f796f8c143b599e19809d1dc2e1b" hidden="1">#REF!</definedName>
    <definedName name="MLNK94b46c9c5f9147849d9c1bc41a3098b3" hidden="1">#REF!</definedName>
    <definedName name="MLNK956ab6d2fdc84fbc83e1770aedfb9d06" hidden="1">#REF!</definedName>
    <definedName name="MLNK95c3ff0fb4a94c4997211e3493fedc7d" hidden="1">#REF!</definedName>
    <definedName name="MLNK977ca9a9cc7444d889c1903f770d0c42" hidden="1">#REF!</definedName>
    <definedName name="MLNK9c85bcf27a244151a1e290dabc67a309" hidden="1">#REF!</definedName>
    <definedName name="MLNKae45147848f2443c96b6ce7adcebd2ec" hidden="1">#REF!</definedName>
    <definedName name="MLNKb1052d79f4cf498fbdefe9b2c03bf141" hidden="1">#REF!</definedName>
    <definedName name="MLNKb1a4de3a21284f348ebef4c1a249279b" hidden="1">#REF!</definedName>
    <definedName name="MLNKb3a361cc7ce14dfaaeffb09038b9b6dd" hidden="1">#REF!</definedName>
    <definedName name="MLNKba82f979cff2434484e630c1a38909c2" hidden="1">#REF!</definedName>
    <definedName name="MLNKbaa8cdb952dc4f00be5b52ca92fdf062" hidden="1">#REF!</definedName>
    <definedName name="MLNKc8cb5d2988a84e7a9b959c877d635baf" hidden="1">#REF!</definedName>
    <definedName name="MLNKc9a6efbce0964e1d9564d3c96b39e68d" hidden="1">#REF!</definedName>
    <definedName name="MLNKd3bdfdfbb5f94813ac9c8a1c65311791" hidden="1">#REF!</definedName>
    <definedName name="MLNKd4e6fb4ea521477d8d7572bf8cffb878" hidden="1">#REF!</definedName>
    <definedName name="MLNKd7760392091e4094b029ee6239e7e7b0" hidden="1">#REF!</definedName>
    <definedName name="MLNKe3b30f98217e48f6a080c1ded3353613" hidden="1">#REF!</definedName>
    <definedName name="MLNKf1f6a83dcc4c4fd9a3064e630360e3fe" hidden="1">#REF!</definedName>
    <definedName name="MLP">#REF!</definedName>
    <definedName name="mlw" hidden="1">{#N/A,#N/A,FALSE,"Pharm";#N/A,#N/A,FALSE,"WWCM"}</definedName>
    <definedName name="mlw_1" hidden="1">{#N/A,#N/A,FALSE,"Pharm";#N/A,#N/A,FALSE,"WWCM"}</definedName>
    <definedName name="mlw_2" hidden="1">{#N/A,#N/A,FALSE,"Pharm";#N/A,#N/A,FALSE,"WWCM"}</definedName>
    <definedName name="mlw_3" hidden="1">{#N/A,#N/A,FALSE,"Pharm";#N/A,#N/A,FALSE,"WWCM"}</definedName>
    <definedName name="mlw_4" hidden="1">{#N/A,#N/A,FALSE,"Pharm";#N/A,#N/A,FALSE,"WWCM"}</definedName>
    <definedName name="mm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MM12b">"Text Box 2765"</definedName>
    <definedName name="mmc" hidden="1">{#N/A,#N/A,FALSE,"Bezirk SW";#N/A,#N/A,FALSE,"Dir S (GK)";#N/A,#N/A,FALSE,"Dir FR (PK)"}</definedName>
    <definedName name="mmk" hidden="1">{"Pg1",#N/A,FALSE,"OpExYTDvsBud";"Pg2",#N/A,FALSE,"OpExYTDvsBud"}</definedName>
    <definedName name="MMM">#REF!</definedName>
    <definedName name="mmmmm" hidden="1">{#N/A,#N/A,FALSE,"Calc";#N/A,#N/A,FALSE,"Sensitivity";#N/A,#N/A,FALSE,"LT Earn.Dil.";#N/A,#N/A,FALSE,"Dil. AVP"}</definedName>
    <definedName name="mmp" hidden="1">{"detail",#N/A,FALSE,"mfg";"summary",#N/A,FALSE,"mfg"}</definedName>
    <definedName name="mn" hidden="1">{"'Feb 99'!$A$1:$G$30"}</definedName>
    <definedName name="mnbv" hidden="1">{"Month Summary",#N/A,FALSE,"Summary";"Total Details",#N/A,FALSE,"Current Yr";"Polymers Details",#N/A,FALSE,"Current Yr";"Performance Details",#N/A,FALSE,"Current Yr";"ICD Details",#N/A,FALSE,"Current Yr"}</definedName>
    <definedName name="mnmn" hidden="1">{"detail",#N/A,FALSE,"mfg";"summary",#N/A,FALSE,"mfg"}</definedName>
    <definedName name="mnnb" hidden="1">{#N/A,#N/A,FALSE,"PMW Gruppe 99_98";#N/A,#N/A,FALSE,"PMW KG 98_99";#N/A,#N/A,FALSE,"PMW Inc. 99_98";#N/A,#N/A,FALSE,"PMW VTECH 99_98";#N/A,#N/A,FALSE,"PMW Thail. 99_98";#N/A,#N/A,FALSE,"PMW Canada 99_98";#N/A,#N/A,FALSE,"Währungsabw. 99_98"}</definedName>
    <definedName name="MNPRTOT">#REF!</definedName>
    <definedName name="MNPRTRGT">#REF!</definedName>
    <definedName name="mo" hidden="1">{"fis.dbo.r1_datasum"}</definedName>
    <definedName name="mo_input">[125]INPUT!$D$16</definedName>
    <definedName name="MO_NO">#REF!</definedName>
    <definedName name="Mo_roll">#REF!</definedName>
    <definedName name="MODEL">#REF!</definedName>
    <definedName name="ModelAssumptions">#REF!</definedName>
    <definedName name="ModelRightColumn">#REF!</definedName>
    <definedName name="mokp" hidden="1">{"QTD_LPO2N2",#N/A,FALSE,"QTD"}</definedName>
    <definedName name="MOLWTNH3">#REF!</definedName>
    <definedName name="MOLWTNO">#REF!</definedName>
    <definedName name="MOLWTUREA">#REF!</definedName>
    <definedName name="moneypoolswitch">#REF!</definedName>
    <definedName name="MONROEVILLE">#REF!</definedName>
    <definedName name="MONTH">'[38]Exp Check'!$I$1:$T$2</definedName>
    <definedName name="Month_Reporting">#REF!</definedName>
    <definedName name="Month_Summary">#REF!</definedName>
    <definedName name="Month1">#REF!</definedName>
    <definedName name="Month1CapPurch">#REF!</definedName>
    <definedName name="Month2">#REF!</definedName>
    <definedName name="Month2CapPurch">#REF!</definedName>
    <definedName name="Month3">#REF!</definedName>
    <definedName name="Month3CapPurch">#REF!</definedName>
    <definedName name="Month4">#REF!</definedName>
    <definedName name="Month4CapPurch">#REF!</definedName>
    <definedName name="Month5">#REF!</definedName>
    <definedName name="Month5CapPurch">#REF!</definedName>
    <definedName name="Month6">#REF!</definedName>
    <definedName name="Month6CapPurch">#REF!</definedName>
    <definedName name="MONTHB">#REF!</definedName>
    <definedName name="monthenddata0">#REF!</definedName>
    <definedName name="MonthEnded">#REF!</definedName>
    <definedName name="MonthList">{"January","February","March","April","May","June","July","August","September","October","November","December"}</definedName>
    <definedName name="monthly" hidden="1">{"P450 Monthly Variance",#N/A,FALSE,"NIH P450"}</definedName>
    <definedName name="Monthly_Peak">[56]CALCULATIONS!$C$29</definedName>
    <definedName name="MonthlyIPO" hidden="1">{"cover",#N/A,FALSE,"cover";"bal",#N/A,FALSE,"BALANCE";"inc",#N/A,FALSE,"INCOME";"cash",#N/A,FALSE,"CASH";"da",#N/A,FALSE,"D&amp;A";"page",#N/A,FALSE,"pageassum";"mfg",#N/A,FALSE,"mfgassum"}</definedName>
    <definedName name="MonthName">"March"</definedName>
    <definedName name="MonthNames">{"Jan","Feb","Mar","Apr","May","Jun","Jul","Aug","Sep","Oct","Nov","Dec";"January","February","March","April","May","June","July","August","September","October","November","December"}</definedName>
    <definedName name="Monthnumber">#REF!</definedName>
    <definedName name="Months">#REF!</definedName>
    <definedName name="months1yr">#REF!</definedName>
    <definedName name="MonthYear">#REF!</definedName>
    <definedName name="MOTINST">#REF!</definedName>
    <definedName name="MotoringPowerCol">54</definedName>
    <definedName name="MOut" hidden="1">{"CSC_1",#N/A,FALSE,"CSC Outputs";"CSC_2",#N/A,FALSE,"CSC Outputs"}</definedName>
    <definedName name="MOVE">#N/A</definedName>
    <definedName name="MOVED" hidden="1">{"CHART",#N/A,FALSE,"Arch Communications"}</definedName>
    <definedName name="MR_TAX">#REF!</definedName>
    <definedName name="mrb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MRES_Demand">[56]CALCULATIONS!$C$38</definedName>
    <definedName name="MRES_Energy">[56]CALCULATIONS!$E$38</definedName>
    <definedName name="MRES_KW_with_Loss">[56]CALCULATIONS!$C$41</definedName>
    <definedName name="MRES_kWh_with_Loss">[56]CALCULATIONS!$E$41</definedName>
    <definedName name="MREV">'[54]C. Input'!$F$295</definedName>
    <definedName name="MRG" hidden="1">{"INCOME",#N/A,FALSE,"ProNet";"VALUE",#N/A,FALSE,"ProNet"}</definedName>
    <definedName name="MS">#REF!</definedName>
    <definedName name="MSG_CELL">#REF!</definedName>
    <definedName name="MSG_CELL2">#REF!</definedName>
    <definedName name="MSG_FILE">'[39]Journal Entries'!#REF!</definedName>
    <definedName name="MSG_FINISH">#REF!</definedName>
    <definedName name="MSG_OPEN">#REF!</definedName>
    <definedName name="MSG_PRINT">#REF!</definedName>
    <definedName name="MSG_SAVE">'[39]Journal Entries'!#REF!</definedName>
    <definedName name="MSUSOSUB">#REF!</definedName>
    <definedName name="mtdshrsos">#REF!</definedName>
    <definedName name="mtdtxrate">#REF!</definedName>
    <definedName name="MTH">#N/A</definedName>
    <definedName name="MTH_CHOSEN">#REF!</definedName>
    <definedName name="MTR">#REF!</definedName>
    <definedName name="mult_Cagr_text">#REF!</definedName>
    <definedName name="mult_this_cagr_trigger">#REF!</definedName>
    <definedName name="MultiFamDSMCost">#REF!</definedName>
    <definedName name="MultiFamDSMURT">#REF!</definedName>
    <definedName name="MultiFamDSMVariance">#REF!</definedName>
    <definedName name="Multiple_Limits">#REF!</definedName>
    <definedName name="Multiples">#REF!</definedName>
    <definedName name="Multiples2">#REF!</definedName>
    <definedName name="MultiplesCurrency">#REF!</definedName>
    <definedName name="MultiplesExchangeRate">#REF!</definedName>
    <definedName name="Multiplier">[56]Reads!$F$1</definedName>
    <definedName name="MULTS_SWS">#REF!,#REF!,#REF!,#REF!,#REF!,#REF!,#REF!,#REF!,#REF!,#REF!</definedName>
    <definedName name="MVConvDebtA">#REF!</definedName>
    <definedName name="MVConvDebtB">#REF!</definedName>
    <definedName name="MVDebtTrigger">#REF!</definedName>
    <definedName name="mvfill">[40]Sheet1!$BN$243:$BN$254</definedName>
    <definedName name="MVP">#REF!</definedName>
    <definedName name="MVShortTermDebt">#REF!</definedName>
    <definedName name="mw" hidden="1">{#N/A,#N/A,FALSE,"Pharm";#N/A,#N/A,FALSE,"WWCM"}</definedName>
    <definedName name="mw_1" hidden="1">{#N/A,#N/A,FALSE,"Pharm";#N/A,#N/A,FALSE,"WWCM"}</definedName>
    <definedName name="mw_2" hidden="1">{#N/A,#N/A,FALSE,"Pharm";#N/A,#N/A,FALSE,"WWCM"}</definedName>
    <definedName name="mw_3" hidden="1">{#N/A,#N/A,FALSE,"Pharm";#N/A,#N/A,FALSE,"WWCM"}</definedName>
    <definedName name="mw_4" hidden="1">{#N/A,#N/A,FALSE,"Pharm";#N/A,#N/A,FALSE,"WWCM"}</definedName>
    <definedName name="MWh">#N/A</definedName>
    <definedName name="mwh_budget">#REF!</definedName>
    <definedName name="mwh_class">#REF!</definedName>
    <definedName name="MWh_Database">#REF!</definedName>
    <definedName name="MWH_LngKey">CONCATENATE(#REF!,(YEAR(#REF!)-1900)*100+MONTH(#REF!))</definedName>
    <definedName name="mwh_month">#REF!</definedName>
    <definedName name="Mwh_Name">VLOOKUP(#REF!,#REF!,2,FALSE)</definedName>
    <definedName name="mwmw" hidden="1">{#N/A,#N/A,TRUE,"Pro Forma";#N/A,#N/A,TRUE,"PF_Bal";#N/A,#N/A,TRUE,"PF_INC";#N/A,#N/A,TRUE,"CBE";#N/A,#N/A,TRUE,"SWK"}</definedName>
    <definedName name="mwmw2" hidden="1">{"comp1",#N/A,FALSE,"COMPS";"footnotes",#N/A,FALSE,"COMPS"}</definedName>
    <definedName name="mwmw3" hidden="1">{"comp1",#N/A,FALSE,"COMPS";"footnotes",#N/A,FALSE,"COMPS"}</definedName>
    <definedName name="mwmw4" hidden="1">{"hiden",#N/A,FALSE,"14";"hidden",#N/A,FALSE,"16";"hidden",#N/A,FALSE,"18";"hidden",#N/A,FALSE,"20"}</definedName>
    <definedName name="MyDate">#REF!</definedName>
    <definedName name="mypassword" hidden="1">"chuck"</definedName>
    <definedName name="mytable">#REF!</definedName>
    <definedName name="n" hidden="1">{"a",#N/A,FALSE,"LBO - 100%, No Sales";"aa",#N/A,FALSE,"LBO - 100%, No Sales";"aaa",#N/A,FALSE,"LBO - 100%, No Sales";"aaaa",#N/A,FALSE,"LBO - 100%, No Sales";"aaaaa",#N/A,FALSE,"LBO - 100%, No Sales";"aaaaaa",#N/A,FALSE,"LBO - 100%, No Sales";"aaaaaaa",#N/A,FALSE,"LBO - 100%, No Sales";"aaaaaaaa",#N/A,FALSE,"LBO - 100%, No Sales"}</definedName>
    <definedName name="n\" hidden="1">{#N/A,#N/A,FALSE,"Projections";#N/A,#N/A,FALSE,"Multiples Valuation";#N/A,#N/A,FALSE,"LBO";#N/A,#N/A,FALSE,"Multiples_Sensitivity";#N/A,#N/A,FALSE,"Summary"}</definedName>
    <definedName name="N_A">'[54]C. Input'!#REF!</definedName>
    <definedName name="NA">#REF!</definedName>
    <definedName name="nada" hidden="1">{"BalanceAnual",#N/A,FALSE,"Balance Anual";"ER_Mensual",#N/A,FALSE,"Edo Res. Mens";"ER_Anual",#N/A,FALSE,"Edo Res. Anual";"Flujo_Mensual",#N/A,FALSE,"Flujo Mens";"Flujo_Anual",#N/A,FALSE,"Flujo Anual";"CtoVtas",#N/A,FALSE,"Otros Datos";"GtsAdmonyVtas",#N/A,FALSE,"Otros Datos";"GtsDistr",#N/A,FALSE,"Otros Datos";"VentasyCostos",#N/A,FALSE,"Otros Datos";"Indices",#N/A,FALSE,"Otros Datos"}</definedName>
    <definedName name="nam90ng" hidden="1">{"detail",#N/A,FALSE,"mfg";"summary",#N/A,FALSE,"mfg"}</definedName>
    <definedName name="nam9njk" hidden="1">{"detail",#N/A,FALSE,"mfg";"summary",#N/A,FALSE,"mfg"}</definedName>
    <definedName name="NAME">#REF!</definedName>
    <definedName name="Name_Database">#REF!</definedName>
    <definedName name="Name_Proj_Header">#REF!</definedName>
    <definedName name="name1" hidden="1">{"detail",#N/A,FALSE,"mfg";"summary",#N/A,FALSE,"mfg"}</definedName>
    <definedName name="name10" hidden="1">{"detail",#N/A,FALSE,"mfg";"summary",#N/A,FALSE,"mfg"}</definedName>
    <definedName name="name101" hidden="1">{"detail",#N/A,FALSE,"mfg";"summary",#N/A,FALSE,"mfg"}</definedName>
    <definedName name="name102" hidden="1">{"detail",#N/A,FALSE,"mfg";"summary",#N/A,FALSE,"mfg"}</definedName>
    <definedName name="name11" hidden="1">{"detail",#N/A,FALSE,"mfg";"summary",#N/A,FALSE,"mfg"}</definedName>
    <definedName name="name12" hidden="1">{#N/A,#N/A,FALSE,"F96AOP3";#N/A,#N/A,FALSE,"summary"}</definedName>
    <definedName name="name2" hidden="1">{"detail",#N/A,FALSE,"mfg";"summary",#N/A,FALSE,"mfg"}</definedName>
    <definedName name="name202" hidden="1">{"detail",#N/A,FALSE,"mfg";"summary",#N/A,FALSE,"mfg"}</definedName>
    <definedName name="name203" hidden="1">{"detail",#N/A,FALSE,"mfg";"summary",#N/A,FALSE,"mfg"}</definedName>
    <definedName name="name212" hidden="1">{"detail",#N/A,FALSE,"mfg";"summary",#N/A,FALSE,"mfg"}</definedName>
    <definedName name="name213" hidden="1">{"detail",#N/A,FALSE,"mfg";"summary",#N/A,FALSE,"mfg"}</definedName>
    <definedName name="name3" hidden="1">{#N/A,#N/A,FALSE,"VOLUMES";#N/A,#N/A,FALSE,"REVENUES";#N/A,#N/A,FALSE,"VALUATION"}</definedName>
    <definedName name="name31" hidden="1">{"detail",#N/A,FALSE,"mfg";"summary",#N/A,FALSE,"mfg"}</definedName>
    <definedName name="name32" hidden="1">{"detail",#N/A,FALSE,"mfg";"summary",#N/A,FALSE,"mfg"}</definedName>
    <definedName name="name34" hidden="1">{"detail",#N/A,FALSE,"mfg";"summary",#N/A,FALSE,"mfg"}</definedName>
    <definedName name="name35" hidden="1">{"detail",#N/A,FALSE,"mfg";"summary",#N/A,FALSE,"mfg"}</definedName>
    <definedName name="name4" hidden="1">{"SourcesUses",#N/A,TRUE,"CFMODEL";"TransOverview",#N/A,TRUE,"CFMODEL"}</definedName>
    <definedName name="NAME41" hidden="1">{"detail",#N/A,FALSE,"mfg";"summary",#N/A,FALSE,"mfg"}</definedName>
    <definedName name="name412" hidden="1">{"detail",#N/A,FALSE,"mfg";"summary",#N/A,FALSE,"mfg"}</definedName>
    <definedName name="name413" hidden="1">{"detail",#N/A,FALSE,"mfg";"summary",#N/A,FALSE,"mfg"}</definedName>
    <definedName name="name42" hidden="1">{"detail",#N/A,FALSE,"mfg";"summary",#N/A,FALSE,"mfg"}</definedName>
    <definedName name="name45" hidden="1">{"detail",#N/A,FALSE,"mfg";"summary",#N/A,FALSE,"mfg"}</definedName>
    <definedName name="name51" hidden="1">{"detail",#N/A,FALSE,"mfg";"summary",#N/A,FALSE,"mfg"}</definedName>
    <definedName name="name54ghs" hidden="1">{"detail",#N/A,FALSE,"mfg";"summary",#N/A,FALSE,"mfg"}</definedName>
    <definedName name="name56a" hidden="1">{"detail",#N/A,FALSE,"mfg";"summary",#N/A,FALSE,"mfg"}</definedName>
    <definedName name="name56a56" hidden="1">{"detail",#N/A,FALSE,"mfg";"summary",#N/A,FALSE,"mfg"}</definedName>
    <definedName name="name61" hidden="1">{"detail",#N/A,FALSE,"mfg";"summary",#N/A,FALSE,"mfg"}</definedName>
    <definedName name="name71" hidden="1">{"detail",#N/A,FALSE,"mfg";"summary",#N/A,FALSE,"mfg"}</definedName>
    <definedName name="name89shj" hidden="1">{"detail",#N/A,FALSE,"mfg";"summary",#N/A,FALSE,"mfg"}</definedName>
    <definedName name="namea101" hidden="1">{"detail",#N/A,FALSE,"mfg";"summary",#N/A,FALSE,"mfg"}</definedName>
    <definedName name="nameb45" hidden="1">{"detail",#N/A,FALSE,"mfg";"summary",#N/A,FALSE,"mfg"}</definedName>
    <definedName name="nameiges" hidden="1">{"detail",#N/A,FALSE,"mfg";"summary",#N/A,FALSE,"mfg"}</definedName>
    <definedName name="Namelist">#REF!</definedName>
    <definedName name="Namelist1">#REF!</definedName>
    <definedName name="NAPOLEON">#REF!</definedName>
    <definedName name="nbhj" hidden="1">{"QTD_LPO2N2",#N/A,FALSE,"QTD";"QTD_HYCO",#N/A,FALSE,"QTD";"QTD_LOUISIANA",#N/A,FALSE,"QTD";"QTD_GENERALH2",#N/A,FALSE,"QTD";"QTD_PACKAGE",#N/A,FALSE,"QTD";"QTD_PRS",#N/A,FALSE,"QTD";"QTD_OTHER",#N/A,FALSE,"QTD"}</definedName>
    <definedName name="nbv" hidden="1">{"Polymers Details",#N/A,FALSE,"Current Yr";"Polymer Details",#N/A,FALSE,"Budget";"Polymer Details",#N/A,FALSE,"Prior Year"}</definedName>
    <definedName name="nbvc" hidden="1">{"Month Summary",#N/A,FALSE,"Summary";"Total Details",#N/A,FALSE,"Current Yr";"Polymers Details",#N/A,FALSE,"Current Yr";"Performance Details",#N/A,FALSE,"Current Yr";"ICD Details",#N/A,FALSE,"Current Yr";"Total Chem",#N/A,FALSE,"Budget";"Polymer Details",#N/A,FALSE,"Budget";"Performance Details",#N/A,FALSE,"Budget";"ICD Details",#N/A,FALSE,"Budget";"Total Chem",#N/A,FALSE,"Prior Year";"Polymer Details",#N/A,FALSE,"Prior Year";"Performance Details",#N/A,FALSE,"Prior Year";"ICD Details",#N/A,FALSE,"Prior Year"}</definedName>
    <definedName name="ncncncncncncn">#REF!</definedName>
    <definedName name="NCOIN">#REF!</definedName>
    <definedName name="NCP">#N/A</definedName>
    <definedName name="NCP_1">#N/A</definedName>
    <definedName name="NCP_LngKey">CONCATENATE(#REF!,(YEAR(#REF!)-1900)*100+MONTH(#REF!))</definedName>
    <definedName name="NCP_Name">VLOOKUP(#REF!,#REF!,2,FALSE)</definedName>
    <definedName name="NCP_STAT">#REF!</definedName>
    <definedName name="NCPK1">#N/A</definedName>
    <definedName name="NCPK1X">#REF!</definedName>
    <definedName name="NCPK2">#REF!</definedName>
    <definedName name="NCPK2X">#REF!</definedName>
    <definedName name="NCPK3">#REF!</definedName>
    <definedName name="NCS" hidden="1">{"ISP1Y5",#N/A,TRUE,"Template";"ISP2Y5",#N/A,TRUE,"Template";"BSY5",#N/A,TRUE,"Template";"ICFY5",#N/A,TRUE,"Template";"TPY5",#N/A,TRUE,"Template";"CtrlY5",#N/A,TRUE,"Template"}</definedName>
    <definedName name="NCSC">'[126]Rev Def Sum'!#REF!</definedName>
    <definedName name="NCSCLB" hidden="1">{"'Server Configuration'!$A$1:$DB$281"}</definedName>
    <definedName name="NE">#REF!</definedName>
    <definedName name="ne1_min">#REF!</definedName>
    <definedName name="ne1_mw">#REF!</definedName>
    <definedName name="NE1act">#REF!</definedName>
    <definedName name="NE2act">#REF!</definedName>
    <definedName name="NEASG">#REF!</definedName>
    <definedName name="NEBT">#REF!</definedName>
    <definedName name="NECT1">#REF!</definedName>
    <definedName name="NECT2">#REF!</definedName>
    <definedName name="NEG_Financial_Profile">"Consolidated NEG"</definedName>
    <definedName name="NEGATIVE">#REF!</definedName>
    <definedName name="NERSLEASING">#REF!</definedName>
    <definedName name="NERSwarranty">#REF!</definedName>
    <definedName name="NET_BEFORE">#REF!</definedName>
    <definedName name="Net_Debt">#REF!</definedName>
    <definedName name="Net_Income">#REF!</definedName>
    <definedName name="Net_Income___Post__Goodwill">#REF!,#REF!</definedName>
    <definedName name="NET_TO_ZERO">#REF!</definedName>
    <definedName name="net_unbilled">#REF!</definedName>
    <definedName name="NetDebt">#REF!</definedName>
    <definedName name="NetDebtBook">#REF!</definedName>
    <definedName name="NetDebtEBITDA">#REF!</definedName>
    <definedName name="NetDebtEnt">#REF!</definedName>
    <definedName name="NetInc">#REF!</definedName>
    <definedName name="NetIncGrowth">#REF!</definedName>
    <definedName name="NetIncMargin">#REF!</definedName>
    <definedName name="NetIncomeWithoutCAGR">#REF!</definedName>
    <definedName name="NetPPE">#REF!</definedName>
    <definedName name="NETWK_TRANS_PK_RPT_Print_Area">#REF!</definedName>
    <definedName name="NetWorkCap">#REF!</definedName>
    <definedName name="new" hidden="1">{"ISP1Y1",#N/A,TRUE,"Template";"ISP2Y1",#N/A,TRUE,"Template";"BSY1",#N/A,TRUE,"Template";"ICFY1",#N/A,TRUE,"Template";"TPY1",#N/A,TRUE,"Template";"CtrlY1",#N/A,TRUE,"Template"}</definedName>
    <definedName name="new.Print.var" hidden="1">{"var_page",#N/A,FALSE,"template"}</definedName>
    <definedName name="new.Print_Earn" hidden="1">{"by_month",#N/A,TRUE,"template";"destec_month",#N/A,TRUE,"template";"by_quarter",#N/A,TRUE,"template";"destec_quarter",#N/A,TRUE,"template";"by_year",#N/A,TRUE,"template";"destec_annual",#N/A,TRUE,"template"}</definedName>
    <definedName name="new_1" hidden="1">{#N/A,#N/A,FALSE,"Pharm";#N/A,#N/A,FALSE,"WWCM"}</definedName>
    <definedName name="new_2" hidden="1">{#N/A,#N/A,FALSE,"Pharm";#N/A,#N/A,FALSE,"WWCM"}</definedName>
    <definedName name="new_3" hidden="1">{#N/A,#N/A,FALSE,"Pharm";#N/A,#N/A,FALSE,"WWCM"}</definedName>
    <definedName name="new_4" hidden="1">{#N/A,#N/A,FALSE,"Pharm";#N/A,#N/A,FALSE,"WWCM"}</definedName>
    <definedName name="New_Hourly">#REF!</definedName>
    <definedName name="New_Hourly_Rate">#REF!</definedName>
    <definedName name="new_name" hidden="1">1</definedName>
    <definedName name="new_w" hidden="1">{"comps1_1",#N/A,FALSE,"Comps1";"comps1_2",#N/A,FALSE,"Comps1";"comps1_3",#N/A,FALSE,"Comps1";"comps1_4",#N/A,FALSE,"Comps1";"comps1_5",#N/A,FALSE,"Comps1"}</definedName>
    <definedName name="New_Wilmington">#REF!</definedName>
    <definedName name="newaera" hidden="1">{"var_page",#N/A,FALSE,"template"}</definedName>
    <definedName name="newer" hidden="1">{"ISP1Y1",#N/A,TRUE,"Template";"ISP2Y1",#N/A,TRUE,"Template";"BSY1",#N/A,TRUE,"Template";"ICFY1",#N/A,TRUE,"Template";"TPY1",#N/A,TRUE,"Template";"CtrlY1",#N/A,TRUE,"Template"}</definedName>
    <definedName name="NEWFILE">#REF!</definedName>
    <definedName name="NewFormula">#REF!</definedName>
    <definedName name="newinput">#REF!,#REF!,#REF!,#REF!,#REF!,#REF!,#REF!,#REF!</definedName>
    <definedName name="newname" hidden="1">{"Financials",#N/A,FALSE,"Financials";"AVP",#N/A,FALSE,"AVP";"DCF",#N/A,FALSE,"DCF";"CSC",#N/A,FALSE,"CSC";"Deal_Comp",#N/A,FALSE,"DealComp"}</definedName>
    <definedName name="newnewnew" hidden="1">{#N/A,#N/A,FALSE,"Pharm";#N/A,#N/A,FALSE,"WWCM"}</definedName>
    <definedName name="newnewnew_1" hidden="1">{#N/A,#N/A,FALSE,"Pharm";#N/A,#N/A,FALSE,"WWCM"}</definedName>
    <definedName name="newnewnew_2" hidden="1">{#N/A,#N/A,FALSE,"Pharm";#N/A,#N/A,FALSE,"WWCM"}</definedName>
    <definedName name="newnewnew_3" hidden="1">{#N/A,#N/A,FALSE,"Pharm";#N/A,#N/A,FALSE,"WWCM"}</definedName>
    <definedName name="newnewnew_4" hidden="1">{#N/A,#N/A,FALSE,"Pharm";#N/A,#N/A,FALSE,"WWCM"}</definedName>
    <definedName name="newone" hidden="1">{"P&amp;L",#N/A,TRUE,"HC";"P&amp;L Percents",#N/A,TRUE,"P&amp;L";"M&amp;A3 P&amp;L",#N/A,TRUE,"HC";"M&amp;A3 Pipeline",#N/A,TRUE,"HC";"Franchises",#N/A,TRUE,"HC";"CF&amp;BS",#N/A,TRUE,"HC"}</definedName>
    <definedName name="NewPath">#REF!</definedName>
    <definedName name="newsdfgrsta" hidden="1">{"var_page",#N/A,FALSE,"template"}</definedName>
    <definedName name="newshete" hidden="1">{#N/A,#N/A,FALSE,"Applesauce";#N/A,#N/A,FALSE,"Apricots";#N/A,#N/A,FALSE,"Cherries";#N/A,#N/A,FALSE,"Cocktail";#N/A,#N/A,FALSE,"YC Peach";#N/A,#N/A,FALSE,"Spiced Peach";#N/A,#N/A,FALSE,"Freestones";#N/A,#N/A,FALSE,"Pears";#N/A,#N/A,FALSE,"Plums";#N/A,#N/A,FALSE,"Prunes";#N/A,#N/A,FALSE,"Grapes";#N/A,#N/A,FALSE,"Cups"}</definedName>
    <definedName name="NEWTON_FALLS">#REF!</definedName>
    <definedName name="newtwert" hidden="1">{"by_month",#N/A,TRUE,"template";"destec_month",#N/A,TRUE,"template";"by_quarter",#N/A,TRUE,"template";"destec_quarter",#N/A,TRUE,"template";"by_year",#N/A,TRUE,"template";"destec_annual",#N/A,TRUE,"template"}</definedName>
    <definedName name="newwrn.printall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xx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xxxxxxx" hidden="1">{"var_page",#N/A,FALSE,"template"}</definedName>
    <definedName name="newzzzzzz" hidden="1">{"var_page",#N/A,FALSE,"template"}</definedName>
    <definedName name="NextBillMonth">#REF!</definedName>
    <definedName name="ng00sens_dcfps">#REF!</definedName>
    <definedName name="ng00sens_eps">#REF!</definedName>
    <definedName name="NGCUR">#REF!</definedName>
    <definedName name="NGD">#REF!</definedName>
    <definedName name="NGD_CE">#REF!</definedName>
    <definedName name="NGD_Map">#REF!</definedName>
    <definedName name="ngEBDIAt_chg">#REF!</definedName>
    <definedName name="ngEBDIAt_incr">#REF!</definedName>
    <definedName name="nglprod98">#REF!</definedName>
    <definedName name="nglprod99">#REF!</definedName>
    <definedName name="nh" hidden="1">{"AS REP",#N/A,FALSE,"EEFSNAP2";"PROP",#N/A,FALSE,"EEFSNAP2";"RISKS",#N/A,FALSE,"EEFSNAP2";"VIEW ALL",#N/A,FALSE,"EEFSNAP2"}</definedName>
    <definedName name="NHNHNH" hidden="1">{#N/A,#N/A,FALSE,"Assessment";#N/A,#N/A,FALSE,"Staffing";#N/A,#N/A,FALSE,"Hires";#N/A,#N/A,FALSE,"Assumptions"}</definedName>
    <definedName name="nhu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NI">#REF!</definedName>
    <definedName name="NIEEMtxrate">#REF!</definedName>
    <definedName name="NIEEYtxrate">#REF!</definedName>
    <definedName name="NIEGMshrs">#REF!</definedName>
    <definedName name="NIEGmtxrate">#REF!</definedName>
    <definedName name="NIEGyshrs">#REF!</definedName>
    <definedName name="NIEGytxrate">#REF!</definedName>
    <definedName name="NIEmshrs">#REF!</definedName>
    <definedName name="NIEyshrs">#REF!</definedName>
    <definedName name="NIFLAccount">#REF!</definedName>
    <definedName name="NIFLEndDate">#REF!</definedName>
    <definedName name="NIFLLargeGenServCommodityRate">#REF!</definedName>
    <definedName name="NIFLLargeGenServCommodityVarianceRate">#REF!</definedName>
    <definedName name="NIFLLargeGenServDemandRate">#REF!</definedName>
    <definedName name="NIFLLargeGenServRatePeriod">#REF!</definedName>
    <definedName name="NIFLLargeGenServRefundRate">#REF!</definedName>
    <definedName name="NIFLResidentialCommodityRate">#REF!</definedName>
    <definedName name="NIFLResidentialCommodityVarianceRate">#REF!</definedName>
    <definedName name="NIFLResidentialDemandRate">#REF!</definedName>
    <definedName name="NIFLResidentialRatePeriod">#REF!</definedName>
    <definedName name="NIFLResidentialRefundRate">#REF!</definedName>
    <definedName name="NIFLRevenue">#REF!</definedName>
    <definedName name="NIFLSmallGenServCommodityRate">#REF!</definedName>
    <definedName name="NIFLSmallGenServCommodityVarianceRate">#REF!</definedName>
    <definedName name="NIFLSmallGenServDemandRate">#REF!</definedName>
    <definedName name="NIFLSmallGenServRatePeriod">#REF!</definedName>
    <definedName name="NIFLSmallGenServRefundRate">#REF!</definedName>
    <definedName name="NIFLUsage">#REF!</definedName>
    <definedName name="nijnsh" hidden="1">{"detail",#N/A,FALSE,"mfg";"summary",#N/A,FALSE,"mfg"}</definedName>
    <definedName name="NILES">#REF!</definedName>
    <definedName name="NINE">#N/A</definedName>
    <definedName name="NIP">#REF!</definedName>
    <definedName name="NIPSCO_Gas_Mo">#REF!</definedName>
    <definedName name="NIPSCO_Gas_Roll">#REF!</definedName>
    <definedName name="NIPSCO_Rank">#REF!</definedName>
    <definedName name="NIPSCOfinanicals">#REF!</definedName>
    <definedName name="NIPSCORank">#REF!</definedName>
    <definedName name="NiSource">#REF!</definedName>
    <definedName name="Niva" hidden="1">{"'Feb 99'!$A$1:$G$30"}</definedName>
    <definedName name="nj" hidden="1">#REF!</definedName>
    <definedName name="nj9km" hidden="1">{"detail",#N/A,FALSE,"mfg";"summary",#N/A,FALSE,"mfg"}</definedName>
    <definedName name="NJANG">#REF!</definedName>
    <definedName name="NJDIST">#REF!</definedName>
    <definedName name="njhfds" hidden="1">{#N/A,"PURCHM",FALSE,"Business Analysis";#N/A,"SPADD",FALSE,"Business Analysis"}</definedName>
    <definedName name="njis76" hidden="1">{"detail",#N/A,FALSE,"mfg";"summary",#N/A,FALSE,"mfg"}</definedName>
    <definedName name="njkjsh" hidden="1">{"detail",#N/A,FALSE,"mfg";"summary",#N/A,FALSE,"mfg"}</definedName>
    <definedName name="nkmi9c" hidden="1">{#N/A,"PURCHM",FALSE,"Business Analysis";#N/A,"SPADD",FALSE,"Business Analysis"}</definedName>
    <definedName name="ñlkj" hidden="1">{"EES_YTD_SNAP",#N/A,FALSE,"EES YTD";"EES_CQ_SNAP",#N/A,FALSE,"EES CQ";"EES_CM_SNAP",#N/A,FALSE,"EES CM";"COG_YTD_SNAP",#N/A,FALSE,"COG YTD";"COG_CQ_SNAP",#N/A,FALSE,"COG CQ";"COG_CM_SNAP",#N/A,FALSE,"COG CM";"ELIM_YTD_SNAP",#N/A,FALSE,"EES YTD";"ELIM_CQ_SNAP",#N/A,FALSE,"EES CQ";"ELIM_CM_SNAP",#N/A,FALSE,"EES CM";"PA_YTD_SNAP",#N/A,FALSE,"PA YTD";"PA_CQ_SNAP",#N/A,FALSE,"PA CQ";"PA_CM_SNAP",#N/A,FALSE,"PA CM";"REF_YTD_SNAP",#N/A,FALSE,"REF YTD";"REF_CQ_SNAP",#N/A,FALSE,"REF CQ";"REF_CM_SNAP",#N/A,FALSE,"REF CM"}</definedName>
    <definedName name="NLMK_C">#REF!</definedName>
    <definedName name="ñlñl" hidden="1">{"pro_view",#N/A,FALSE,"EEFSNAP2";"rep_view",#N/A,FALSE,"EEFSNAP2"}</definedName>
    <definedName name="nmnm" hidden="1">{"summary",#N/A,FALSE,"summary";"sales growth",#N/A,FALSE,"summary";"oper income",#N/A,FALSE,"summary";"oros rank",#N/A,FALSE,"summary";"net assets",#N/A,FALSE,"summary";"asset turnover",#N/A,FALSE,"summary";"orona",#N/A,FALSE,"summary";"total return",#N/A,FALSE,"summary";"overview",#N/A,FALSE,"summary"}</definedName>
    <definedName name="NMOver">#REF!</definedName>
    <definedName name="nnh" hidden="1">{"Pa1",#N/A,FALSE,"OpExYTDvsPY";"Pa2",#N/A,FALSE,"OpExYTDvsPY"}</definedName>
    <definedName name="NO">#REF!</definedName>
    <definedName name="No.">#REF!</definedName>
    <definedName name="NoErrMsg">#REF!</definedName>
    <definedName name="noidea" hidden="1">{#N/A,#N/A,FALSE,"Calc";#N/A,#N/A,FALSE,"Sensitivity";#N/A,#N/A,FALSE,"LT Earn.Dil.";#N/A,#N/A,FALSE,"Dil. AVP"}</definedName>
    <definedName name="noidea1" hidden="1">{#N/A,#N/A,FALSE,"Calc";#N/A,#N/A,FALSE,"Sensitivity";#N/A,#N/A,FALSE,"LT Earn.Dil.";#N/A,#N/A,FALSE,"Dil. AVP"}</definedName>
    <definedName name="NOIDEA2" hidden="1">{#N/A,#N/A,FALSE,"Calc";#N/A,#N/A,FALSE,"Sensitivity";#N/A,#N/A,FALSE,"LT Earn.Dil.";#N/A,#N/A,FALSE,"Dil. AVP"}</definedName>
    <definedName name="noidea3" hidden="1">{#N/A,#N/A,FALSE,"Calc";#N/A,#N/A,FALSE,"Sensitivity";#N/A,#N/A,FALSE,"LT Earn.Dil.";#N/A,#N/A,FALSE,"Dil. AVP"}</definedName>
    <definedName name="noidea4" hidden="1">{#N/A,#N/A,FALSE,"Calc";#N/A,#N/A,FALSE,"Sensitivity";#N/A,#N/A,FALSE,"LT Earn.Dil.";#N/A,#N/A,FALSE,"Dil. AVP"}</definedName>
    <definedName name="noidea5" hidden="1">{#N/A,#N/A,FALSE,"Calc";#N/A,#N/A,FALSE,"Sensitivity";#N/A,#N/A,FALSE,"LT Earn.Dil.";#N/A,#N/A,FALSE,"Dil. AVP"}</definedName>
    <definedName name="noidea6" hidden="1">{#N/A,#N/A,FALSE,"Calc";#N/A,#N/A,FALSE,"Sensitivity";#N/A,#N/A,FALSE,"LT Earn.Dil.";#N/A,#N/A,FALSE,"Dil. AVP"}</definedName>
    <definedName name="noidea7" hidden="1">{#N/A,#N/A,FALSE,"Calc";#N/A,#N/A,FALSE,"Sensitivity";#N/A,#N/A,FALSE,"LT Earn.Dil.";#N/A,#N/A,FALSE,"Dil. AVP"}</definedName>
    <definedName name="nol" hidden="1">{#N/A,#N/A,FALSE,"91NOLCB";#N/A,#N/A,FALSE,"92NOLCB";#N/A,#N/A,FALSE,"93NOLCB"}</definedName>
    <definedName name="NON_APP">#REF!</definedName>
    <definedName name="NON_APP_CODING">#REF!</definedName>
    <definedName name="NON_APP_FILING">#REF!</definedName>
    <definedName name="NON_APP_UPDATE">#REF!</definedName>
    <definedName name="Non_Controlling_Interest_Layers">#REF!</definedName>
    <definedName name="Non_Env_UOM">#REF!</definedName>
    <definedName name="NON_TDSIC">#REF!</definedName>
    <definedName name="NON_Trackable">#REF!</definedName>
    <definedName name="nonadvance">#REF!</definedName>
    <definedName name="NonControllingInterest">#REF!</definedName>
    <definedName name="none">#REF!</definedName>
    <definedName name="NONOPERINC">#REF!</definedName>
    <definedName name="NonOpExp">#REF!</definedName>
    <definedName name="NonRegFactor">#REF!</definedName>
    <definedName name="Nonunion_eroa">#REF!</definedName>
    <definedName name="NonUnitized_Budget">#REF!</definedName>
    <definedName name="NOOFFFSEGMENTS1">#REF!</definedName>
    <definedName name="NOOFPERIODS1">#REF!</definedName>
    <definedName name="norm">#REF!</definedName>
    <definedName name="NORM_VOL">#REF!</definedName>
    <definedName name="Normalization_Electric_Merchant_Public_Auth_List">'[127]Public Auth'!$AA$123:$AA$124</definedName>
    <definedName name="NormErrMsg">#REF!</definedName>
    <definedName name="north">#REF!</definedName>
    <definedName name="nossss" hidden="1">{#N/A,#N/A,FALSE,"Assessment";#N/A,#N/A,FALSE,"Staffing";#N/A,#N/A,FALSE,"Hires";#N/A,#N/A,FALSE,"Assumptions"}</definedName>
    <definedName name="not" hidden="1">255</definedName>
    <definedName name="NOT_FOUND">#REF!</definedName>
    <definedName name="NOTE">#REF!</definedName>
    <definedName name="NOTE_A">#REF!</definedName>
    <definedName name="NOTE_B">#REF!</definedName>
    <definedName name="Note_c">#REF!</definedName>
    <definedName name="Note_d">#REF!</definedName>
    <definedName name="Note_e">#REF!</definedName>
    <definedName name="Note_f">#REF!</definedName>
    <definedName name="Note_g">#REF!</definedName>
    <definedName name="NOTE2">#REF!</definedName>
    <definedName name="notes_anchor">#REF!</definedName>
    <definedName name="notes_blank_row">#REF!</definedName>
    <definedName name="notes_live">#REF!</definedName>
    <definedName name="Notes2">#REF!</definedName>
    <definedName name="Notes3">#REF!</definedName>
    <definedName name="nousf">#REF!</definedName>
    <definedName name="nouv" hidden="1">{#N/A,#N/A,FALSE,"Pharm";#N/A,#N/A,FALSE,"WWCM"}</definedName>
    <definedName name="nouv_1" hidden="1">{#N/A,#N/A,FALSE,"Pharm";#N/A,#N/A,FALSE,"WWCM"}</definedName>
    <definedName name="nouv_2" hidden="1">{#N/A,#N/A,FALSE,"Pharm";#N/A,#N/A,FALSE,"WWCM"}</definedName>
    <definedName name="nouv_3" hidden="1">{#N/A,#N/A,FALSE,"Pharm";#N/A,#N/A,FALSE,"WWCM"}</definedName>
    <definedName name="nouv_4" hidden="1">{#N/A,#N/A,FALSE,"Pharm";#N/A,#N/A,FALSE,"WWCM"}</definedName>
    <definedName name="NOV">#REF!</definedName>
    <definedName name="Nov_Ratios">#REF!</definedName>
    <definedName name="novact">#REF!</definedName>
    <definedName name="NOVBUD">#REF!</definedName>
    <definedName name="NOVE1">#REF!</definedName>
    <definedName name="NOVE2">#REF!</definedName>
    <definedName name="NOVE3">#REF!</definedName>
    <definedName name="NOVEMBER">#REF!</definedName>
    <definedName name="November_2012">#REF!</definedName>
    <definedName name="November_2013">#REF!</definedName>
    <definedName name="novgas">#REF!</definedName>
    <definedName name="novo" hidden="1">{#N/A,#N/A,FALSE,"Aging Summary";#N/A,#N/A,FALSE,"Ratio Analysis";#N/A,#N/A,FALSE,"Test 120 Day Accts";#N/A,#N/A,FALSE,"Tickmarks"}</definedName>
    <definedName name="NOX">#REF!</definedName>
    <definedName name="NOxben">#REF!</definedName>
    <definedName name="NOxbentype">#REF!</definedName>
    <definedName name="NOxCapEx">#REF!</definedName>
    <definedName name="NOxRate">#REF!</definedName>
    <definedName name="NP">#REF!</definedName>
    <definedName name="ñp" hidden="1">{#N/A,"PURCHM",FALSE,"Business Analysis";#N/A,"SPADD",FALSE,"Business Analysis"}</definedName>
    <definedName name="nper">term*periods_per_year</definedName>
    <definedName name="npi" hidden="1">{"COREKINETICS",#N/A,FALSE,"CORE KINETICS"}</definedName>
    <definedName name="ñplop" hidden="1">{#N/A,#N/A,FALSE,"Aging Summary";#N/A,#N/A,FALSE,"Ratio Analysis";#N/A,#N/A,FALSE,"Test 120 Day Accts";#N/A,#N/A,FALSE,"Tickmarks"}</definedName>
    <definedName name="NPM">#REF!</definedName>
    <definedName name="NPV_Investments">#REF!</definedName>
    <definedName name="NPWVLP">#REF!</definedName>
    <definedName name="nq_0_12">#REF!</definedName>
    <definedName name="nq_0_12_3">#REF!</definedName>
    <definedName name="NSP_COS">#REF!</definedName>
    <definedName name="NTDR">'[54]C. Input'!$F$234</definedName>
    <definedName name="NTPLT">'[54]C. Input'!$F$164</definedName>
    <definedName name="NTSRR">'[54]B.2 NITS '!$P$220</definedName>
    <definedName name="ntyry" hidden="1">{"capcity",#N/A,FALSE,"Xiamen (chn)";"volume",#N/A,FALSE,"Xiamen (chn)"}</definedName>
    <definedName name="NU">#REF!</definedName>
    <definedName name="NU_MAINE_OUT">#REF!</definedName>
    <definedName name="NU_NH_OUT">#REF!</definedName>
    <definedName name="Nuclear">#REF!</definedName>
    <definedName name="nuijh467" hidden="1">{"detail",#N/A,FALSE,"mfg";"summary",#N/A,FALSE,"mfg"}</definedName>
    <definedName name="num">#REF!</definedName>
    <definedName name="Num_of_prepaid_startups_col">41</definedName>
    <definedName name="Num_Pmt_Per_Year">#REF!</definedName>
    <definedName name="Number">#REF!</definedName>
    <definedName name="Number_of_Payments">MATCH(0.01,End_Bal,-1)+1</definedName>
    <definedName name="NUMBEROFDETAILFIELDS1">#REF!</definedName>
    <definedName name="NUMBEROFHEADERFIELDS1">#REF!</definedName>
    <definedName name="NumProjects">#REF!</definedName>
    <definedName name="nvi" hidden="1">{"capacity",#N/A,FALSE,"Xian";"Volume",#N/A,FALSE,"Xian"}</definedName>
    <definedName name="NvsAnswerCol">"'[PYR_SVC_BLUERI_AP IMAGES.xls]AVG FXrates'!$A$4:$A$21"</definedName>
    <definedName name="NvsASD">"V2001-09-30"</definedName>
    <definedName name="NvsASD_1">"V2007-09-30"</definedName>
    <definedName name="NvsASD_1_1">"V2012-06-30"</definedName>
    <definedName name="NvsASD_2">"V2013-12-31"</definedName>
    <definedName name="NvsAutoDrillOk">"VN"</definedName>
    <definedName name="NvsAutoDrillOk_1">"VY"</definedName>
    <definedName name="NvsDateToNumber">"Y"</definedName>
    <definedName name="NvsElapsedTime">0.00477291666902602</definedName>
    <definedName name="NvsElapsedTime_1">0.000219907407881692</definedName>
    <definedName name="NvsElapsedTime_1_1">0.00020833333110204</definedName>
    <definedName name="NvsElapsedTime_2">0.000219907407881692</definedName>
    <definedName name="NvsEndTime">35706.4988658565</definedName>
    <definedName name="NvsEndTime_1">39363.4914467593</definedName>
    <definedName name="NvsEndTime_1_1">41099.6144444444</definedName>
    <definedName name="NvsEndTime_2">39363.4914467593</definedName>
    <definedName name="NvsInstance">0</definedName>
    <definedName name="NvsInstanceHook">#REF!='[128]September Travel Detail'!#REF!</definedName>
    <definedName name="NvsInstanceHook_1">#REF!='[128]September Travel Detail'!#REF!</definedName>
    <definedName name="NvsInstLang">"VENG"</definedName>
    <definedName name="NvsInstSpec">"%,FDEPTID,VHS9PW"</definedName>
    <definedName name="NvsInstSpec_1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NplSpec_1">"%,X,RZF..R00B,CNF..C00B"</definedName>
    <definedName name="NvsPanelBusUnit">"V"</definedName>
    <definedName name="NvsPanelEffdt">"V2000-01-01"</definedName>
    <definedName name="NvsPanelEffdt_1">"V2099-01-01"</definedName>
    <definedName name="NvsPanelSetid">"VSHARE"</definedName>
    <definedName name="NvsPanelSetid_1">"VSHARE"</definedName>
    <definedName name="NvsParentRef">"'[PYR_SVC_BLUERI_BS-1003.xls]Balance Sheet'!$I$13"</definedName>
    <definedName name="NvsReqBU">"VPSC"</definedName>
    <definedName name="NvsReqBU_1">"V00012"</definedName>
    <definedName name="NvsReqBUOnly">"VN"</definedName>
    <definedName name="NvsReqBUOnly_1">"VY"</definedName>
    <definedName name="NvsSheetType">"M"</definedName>
    <definedName name="NvsStyleNme">"NiSource Corporate.xls"</definedName>
    <definedName name="NvsTransLed">"VN"</definedName>
    <definedName name="NvsTree.F_ACNT_D_PRIME1">"YNNYN"</definedName>
    <definedName name="NvsTreeASD">"V2001-09-30"</definedName>
    <definedName name="NvsTreeASD_1">"V2007-09-30"</definedName>
    <definedName name="NvsTreeASD_1_1">"V2012-06-30"</definedName>
    <definedName name="NvsTreeASD_2">"V2013-12-31"</definedName>
    <definedName name="NvsValTbl.ACCOUNT">"GL_ACCOUNT_TBL"</definedName>
    <definedName name="NvsValTbl.ACCOUNT_NODE_NAME">"CONSOL_LED_TBL"</definedName>
    <definedName name="NvsValTbl.AFFILIATE">"AFFILIATE_VW"</definedName>
    <definedName name="NvsValTbl.BOOK_CODE">"BOOK_CODE_TBL"</definedName>
    <definedName name="NvsValTbl.BUSINESS_UNIT">"BUS_UNIT_TBL_GL"</definedName>
    <definedName name="NvsValTbl.CLASS_FLD">"CLASS_CF_TBL"</definedName>
    <definedName name="NvsValTbl.CURRENCY_CD">"CURRENCY_CD_TBL"</definedName>
    <definedName name="NvsValTbl.DEPTID">"DEPARTMENT_TBL"</definedName>
    <definedName name="NvsValTbl.DESCR">"CONSOL_LED_TBL"</definedName>
    <definedName name="NvsValTbl.E_LEGAL_ENTITY">"E_LE_TBL"</definedName>
    <definedName name="NvsValTbl.LEDGER">"LED_DEFN_TBL"</definedName>
    <definedName name="NvsValTbl.NI_REPORT_VERSION">"NI_SCENARIO"</definedName>
    <definedName name="NvsValTbl.OPERATING_UNIT">"OPER_UNIT_TBL"</definedName>
    <definedName name="NvsValTbl.PROC_1">"PROC_1_VW"</definedName>
    <definedName name="NvsValTbl.PROC_2">"PROC_2_VW"</definedName>
    <definedName name="NvsValTbl.PRODUCT">"PRODUCT_TBL"</definedName>
    <definedName name="NvsValTbl.PROGRAM_CODE">"PROGRAM_TBL"</definedName>
    <definedName name="NvsValTbl.PROJECT_ID">"PROJECT_ID_VW"</definedName>
    <definedName name="NvsValTbl.RESOURCE_TYPE">"RES_TYPE_ALL_VW"</definedName>
    <definedName name="NvsValTbl.RESP_CTR">"RESP_CTR_ALL_VW"</definedName>
    <definedName name="NvsValTbl.SCENARIO">"BD_SCENARIO_TBL"</definedName>
    <definedName name="NvsValTbl.STATISTICS_CODE">"STAT_TBL"</definedName>
    <definedName name="NvsValTbl.TU_EC">"TU_EC_TBL"</definedName>
    <definedName name="NvsValTbl.TU_LOCATION">"TU_LOC_TBL"</definedName>
    <definedName name="NvsValTbl.U_GL_RES_GROUP">"U_SUM_LEDGER"</definedName>
    <definedName name="NvsValTbl.U_GL_RESOURCE">"U_GLRESOURCE_VW"</definedName>
    <definedName name="NvsValTbl.U_PROCESS">"U_PROCESS_AL_VW"</definedName>
    <definedName name="NWASG">#REF!</definedName>
    <definedName name="NWC">#REF!</definedName>
    <definedName name="NWCMargin">#REF!</definedName>
    <definedName name="NYC_Flag">#REF!</definedName>
    <definedName name="NYR1_DEP">[41]BSG!#REF!</definedName>
    <definedName name="NYR1_P">[41]BSG!#REF!</definedName>
    <definedName name="NYR2_DEP">[41]BSG!#REF!</definedName>
    <definedName name="NYR2_P">[41]BSG!#REF!</definedName>
    <definedName name="NYR3_DEP">[41]BSG!#REF!</definedName>
    <definedName name="NYR3_P">[41]BSG!#REF!</definedName>
    <definedName name="NYR4_DEP">[41]BSG!#REF!</definedName>
    <definedName name="NYR4_P">[41]BSG!#REF!</definedName>
    <definedName name="NYR5_DEP">[41]BSG!#REF!</definedName>
    <definedName name="NYR5_P">[41]BSG!#REF!</definedName>
    <definedName name="NYR6_DEP">[41]BSG!#REF!</definedName>
    <definedName name="o" hidden="1">{#N/A,#N/A,FALSE,"New Depr Sch-150% DB";#N/A,#N/A,FALSE,"Cash Flows RLP";#N/A,#N/A,FALSE,"IRR";#N/A,#N/A,FALSE,"Proforma IS";#N/A,#N/A,FALSE,"Assumptions"}</definedName>
    <definedName name="OAK_HARBOR">#REF!</definedName>
    <definedName name="OandM_Layers">#REF!</definedName>
    <definedName name="OandMnoTax">#REF!</definedName>
    <definedName name="OBERLIN">#REF!</definedName>
    <definedName name="OC">#N/A</definedName>
    <definedName name="OC_ATC">#N/A</definedName>
    <definedName name="OC_TC">#N/A</definedName>
    <definedName name="OCT">#REF!</definedName>
    <definedName name="octact">#REF!</definedName>
    <definedName name="OCTBUD">#REF!</definedName>
    <definedName name="octgas">#REF!</definedName>
    <definedName name="OCTO1">#REF!</definedName>
    <definedName name="OCTO2">#REF!</definedName>
    <definedName name="OCTO3">#REF!</definedName>
    <definedName name="OCTOBER">#REF!</definedName>
    <definedName name="October_2013">#REF!</definedName>
    <definedName name="of_Sales">9%</definedName>
    <definedName name="off_peak">#REF!</definedName>
    <definedName name="off_pk_filter">#REF!</definedName>
    <definedName name="off_pk_port">#REF!</definedName>
    <definedName name="offer">#REF!</definedName>
    <definedName name="OffExcess">378012</definedName>
    <definedName name="office">#REF!,#REF!,#REF!,#REF!</definedName>
    <definedName name="offpr">#REF!</definedName>
    <definedName name="ofit_m_1">#REF!</definedName>
    <definedName name="ofit_request">#REF!</definedName>
    <definedName name="OGS1_AE">#REF!</definedName>
    <definedName name="OGScap">#REF!</definedName>
    <definedName name="OH_AC_Maint_21">#REF!</definedName>
    <definedName name="OH_AC_Maint_22">#REF!</definedName>
    <definedName name="OH_AC_Tracker_21">#REF!</definedName>
    <definedName name="OH_AC_Tracker_22">#REF!</definedName>
    <definedName name="OH_BT_Maint_21">#REF!</definedName>
    <definedName name="OH_BT_Maint_22">#REF!</definedName>
    <definedName name="OH_BT_Tracker_21">#REF!</definedName>
    <definedName name="OH_BT_Tracker_22">#REF!</definedName>
    <definedName name="OH_PI_Maint_21">#REF!</definedName>
    <definedName name="OH_PI_Maint_22">#REF!</definedName>
    <definedName name="OH_PI_Tracker_21">#REF!</definedName>
    <definedName name="OH_PI_Tracker_22">#REF!</definedName>
    <definedName name="oifd" hidden="1">{"detail",#N/A,FALSE,"mfg";"summary",#N/A,FALSE,"mfg"}</definedName>
    <definedName name="oiirx" hidden="1">{"net assets",#N/A,FALSE,"summary";"asset turnover",#N/A,FALSE,"summary";"orona",#N/A,FALSE,"summary"}</definedName>
    <definedName name="oil00sens_dcfps">#REF!</definedName>
    <definedName name="oil00sens_eps">#REF!</definedName>
    <definedName name="oilEBDIAt_chg">#REF!</definedName>
    <definedName name="oilEBDIAt_incr">#REF!</definedName>
    <definedName name="oilprod98">#REF!</definedName>
    <definedName name="oilprod99">#REF!</definedName>
    <definedName name="oimn" hidden="1">{"QTD_PRS",#N/A,FALSE,"QTD"}</definedName>
    <definedName name="oins" hidden="1">{"detail",#N/A,FALSE,"mfg";"summary",#N/A,FALSE,"mfg"}</definedName>
    <definedName name="oity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oiu" hidden="1">{"AS REP",#N/A,FALSE,"EEFSNAP2";"PROP",#N/A,FALSE,"EEFSNAP2";"RISKS",#N/A,FALSE,"EEFSNAP2";"VIEW ALL",#N/A,FALSE,"EEFSNAP2"}</definedName>
    <definedName name="oiup" hidden="1">{#N/A,"PURCHM",FALSE,"Business Analysis";#N/A,"SPADD",FALSE,"Business Analysis"}</definedName>
    <definedName name="oiuy" hidden="1">{"Polymers Details",#N/A,FALSE,"Current Yr";"Polymer Details",#N/A,FALSE,"Budget";"Polymer Details",#N/A,FALSE,"Prior Year"}</definedName>
    <definedName name="OK">#REF!</definedName>
    <definedName name="OK_1" hidden="1">{#N/A,#N/A,FALSE,"REPORT"}</definedName>
    <definedName name="OK_2" hidden="1">{#N/A,#N/A,FALSE,"REPORT"}</definedName>
    <definedName name="OK_3" hidden="1">{#N/A,#N/A,FALSE,"REPORT"}</definedName>
    <definedName name="OK_4" hidden="1">{#N/A,#N/A,FALSE,"REPORT"}</definedName>
    <definedName name="oku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ol" hidden="1">{"vol data",#N/A,FALSE,"Datasheet";"vol graph",#N/A,FALSE,"Volume";"price data",#N/A,FALSE,"Datasheet";"price graph",#N/A,FALSE,"Price";"dp data",#N/A,FALSE,"Datasheet";"dp graph",#N/A,FALSE,"DirectProfit"}</definedName>
    <definedName name="old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OldFormula">#REF!</definedName>
    <definedName name="oldname" hidden="1">{#N/A,#N/A,FALSE,"Index";#N/A,#N/A,FALSE,"IncStmt";#N/A,#N/A,FALSE,"Ratios";#N/A,#N/A,FALSE,"CashFlows";#N/A,#N/A,FALSE,"Ins1";#N/A,#N/A,FALSE,"Ins2";#N/A,#N/A,FALSE,"SelfFund";#N/A,#N/A,FALSE,"SGA";#N/A,#N/A,FALSE,"Recon";#N/A,#N/A,FALSE,"Earnings";#N/A,#N/A,FALSE,"Earnings (2)";#N/A,#N/A,FALSE,"Stock";#N/A,#N/A,FALSE,"Stock (2)";#N/A,#N/A,FALSE,"PeerRatios";#N/A,#N/A,FALSE,"PeerRanks"}</definedName>
    <definedName name="OM_Flex_Layers">#REF!</definedName>
    <definedName name="OM_Import_Time">#REF!</definedName>
    <definedName name="OM_InflationRate">#REF!</definedName>
    <definedName name="OM_OE_Adjs_Layers">#REF!</definedName>
    <definedName name="OM_RC_Impact">#REF!</definedName>
    <definedName name="OMben">#REF!</definedName>
    <definedName name="OMbentype">#REF!</definedName>
    <definedName name="OMCost">#REF!</definedName>
    <definedName name="OMDS_Accts_Pay_Aff">#REF!</definedName>
    <definedName name="OMDS_Data_Processing_Services">#REF!</definedName>
    <definedName name="OMDS_Other_System_Services">#REF!</definedName>
    <definedName name="OMFlexnoTax">#REF!</definedName>
    <definedName name="ommshrs">#REF!</definedName>
    <definedName name="ommtxrate">#REF!</definedName>
    <definedName name="omyshrs">#REF!</definedName>
    <definedName name="omytxrate">#REF!</definedName>
    <definedName name="on" hidden="1">{"overview",#N/A,FALSE,"summary";"net assets",#N/A,FALSE,"summary";"asset turnover",#N/A,FALSE,"summary";"orona",#N/A,FALSE,"summary"}</definedName>
    <definedName name="on_peak">#REF!</definedName>
    <definedName name="on_pk_filter">#REF!</definedName>
    <definedName name="on_pk_port">#REF!</definedName>
    <definedName name="oncogene" hidden="1">{#N/A,#N/A,FALSE,"Oncogene"}</definedName>
    <definedName name="ONE">#N/A</definedName>
    <definedName name="ONETIMERS2004">#REF!</definedName>
    <definedName name="ONETIMERS2005">#REF!</definedName>
    <definedName name="ONETIMERS2006">#REF!</definedName>
    <definedName name="OnExcess">273732</definedName>
    <definedName name="onj" hidden="1">{"Pa1",#N/A,FALSE,"OpExYTDvsPY";"Pa2",#N/A,FALSE,"OpExYTDvsPY"}</definedName>
    <definedName name="oo.ll" hidden="1">{#N/A,#N/A,FALSE,"Umsatz HM";#N/A,#N/A,FALSE,"ER HM";#N/A,#N/A,FALSE,"EA HM  (2)";#N/A,#N/A,FALSE,"EA HM ";#N/A,#N/A,FALSE,"EA HM  (4)";#N/A,#N/A,FALSE,"EA HM  (3)";#N/A,#N/A,FALSE,"KA HM  (2)";#N/A,#N/A,FALSE,"KA HM";#N/A,#N/A,FALSE,"KA HM  (3)";#N/A,#N/A,FALSE,"KA HM (4)"}</definedName>
    <definedName name="ööl" hidden="1">{#N/A,#N/A,FALSE,"KA CH  (2)"}</definedName>
    <definedName name="öölälkk" hidden="1">{#N/A,#N/A,FALSE,"Umsatz 99";#N/A,#N/A,FALSE,"ER 99 "}</definedName>
    <definedName name="öölkk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oolo.lll" hidden="1">{#N/A,#N/A,FALSE,"Umsatz 99";#N/A,#N/A,FALSE,"ER 99 "}</definedName>
    <definedName name="ooo" hidden="1">{#N/A,#N/A,FALSE,"REPORT"}</definedName>
    <definedName name="ööö" hidden="1">{#N/A,#N/A,FALSE,"Produkte Erw.";#N/A,#N/A,FALSE,"Produkte Plan";#N/A,#N/A,FALSE,"Leistungen Erw.";#N/A,#N/A,FALSE,"Leistungen Plan";#N/A,#N/A,FALSE,"KA Allg.Kosten (2)";#N/A,#N/A,FALSE,"KA All.Kosten"}</definedName>
    <definedName name="ooo_1" hidden="1">{#N/A,#N/A,FALSE,"REPORT"}</definedName>
    <definedName name="ooo_2" hidden="1">{#N/A,#N/A,FALSE,"REPORT"}</definedName>
    <definedName name="ooo_3" hidden="1">{#N/A,#N/A,FALSE,"REPORT"}</definedName>
    <definedName name="ooo_4" hidden="1">{#N/A,#N/A,FALSE,"REPORT"}</definedName>
    <definedName name="oooo" hidden="1">{#N/A,#N/A,FALSE,"Rohstoffnotierungen";#N/A,#N/A,FALSE,"ER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ooooo" hidden="1">{#N/A,#N/A,FALSE,"Calc";#N/A,#N/A,FALSE,"Sensitivity";#N/A,#N/A,FALSE,"LT Earn.Dil.";#N/A,#N/A,FALSE,"Dil. AVP"}</definedName>
    <definedName name="oooooooo" hidden="1">{#N/A,#N/A,FALSE,"Umsatz 99";#N/A,#N/A,FALSE,"ER 99 "}</definedName>
    <definedName name="OOSsharingreturn_Total">#REF!</definedName>
    <definedName name="OOT_Active">#REF!</definedName>
    <definedName name="OOT_BSC_Active">#REF!</definedName>
    <definedName name="OOT_BSC_Base">#REF!</definedName>
    <definedName name="OOT_BSC_Inputs">#REF!</definedName>
    <definedName name="OOT_BSC_Output">#REF!</definedName>
    <definedName name="OOT_BSC_TXU">#REF!</definedName>
    <definedName name="OOT_BSG_Active">#REF!</definedName>
    <definedName name="OOT_BSG_Base">#REF!</definedName>
    <definedName name="OOT_BSG_Inputs">#REF!</definedName>
    <definedName name="OOT_BSG_Output">#REF!</definedName>
    <definedName name="OOT_BSG_TXU">#REF!</definedName>
    <definedName name="OOT_Inputs">#REF!</definedName>
    <definedName name="op" hidden="1">#REF!</definedName>
    <definedName name="OPEB">#REF!</definedName>
    <definedName name="OPEB_Credit">[50]Inputs!$B$34</definedName>
    <definedName name="OPEB_CurYrCommon">#REF!</definedName>
    <definedName name="OPEB_MoCode">#REF!</definedName>
    <definedName name="opendbs" hidden="1">{"fis.dbo.r1_datasum"}</definedName>
    <definedName name="opendbs1" hidden="1">{"fis.dbo.r1_datasum"}</definedName>
    <definedName name="Operating_CF">#REF!</definedName>
    <definedName name="OperatingLeasePayment">#REF!</definedName>
    <definedName name="OPERID">'[129]CGV 2015 BS-G'!#REF!</definedName>
    <definedName name="opex" hidden="1">{"'Feb 99'!$A$1:$G$30"}</definedName>
    <definedName name="opiu" hidden="1">{"Comp_of_Price_Effect",#N/A,FALSE,"QTRDPVAR"}</definedName>
    <definedName name="oplk" hidden="1">{"Page1",#N/A,FALSE,"OpExJanvsBud";"Page2",#N/A,FALSE,"OpExJanvsBud"}</definedName>
    <definedName name="opndixm" hidden="1">{"detail",#N/A,FALSE,"mfg";"summary",#N/A,FALSE,"mfg"}</definedName>
    <definedName name="opopopopop" hidden="1">{#N/A,#N/A,FALSE,"Aging Summary";#N/A,#N/A,FALSE,"Ratio Analysis";#N/A,#N/A,FALSE,"Test 120 Day Accts";#N/A,#N/A,FALSE,"Tickmarks"}</definedName>
    <definedName name="OPR">'[129]CGV 2015 BS-G'!#REF!</definedName>
    <definedName name="OPR_name">#REF!</definedName>
    <definedName name="Option">#REF!</definedName>
    <definedName name="Option3Price">#REF!</definedName>
    <definedName name="OptionPrice">#REF!</definedName>
    <definedName name="Options">#REF!</definedName>
    <definedName name="Options3">#REF!</definedName>
    <definedName name="OptionsTrig">#REF!</definedName>
    <definedName name="OptionsTrigger">#REF!</definedName>
    <definedName name="opx_version" hidden="1">0</definedName>
    <definedName name="OR">#REF!</definedName>
    <definedName name="OR2_RECEN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orange" hidden="1">{"hughes",#N/A,FALSE,"Hughes";"hughes2",#N/A,FALSE,"Hughes (2)";"ray",#N/A,FALSE,"Raytheon";"trw",#N/A,FALSE,"TRW";"texas",#N/A,FALSE,"Texas Inst.";"rockwell",#N/A,FALSE,"Rockwell";"loral",#N/A,FALSE,"Loral";"nothrop",#N/A,FALSE,"Northrop";"boeing",#N/A,FALSE,"Boeing"}</definedName>
    <definedName name="Order__1" hidden="1">0</definedName>
    <definedName name="Order1" hidden="1">255</definedName>
    <definedName name="original">#REF!</definedName>
    <definedName name="OSBLHide">#REF!</definedName>
    <definedName name="oss_sharing">#REF!</definedName>
    <definedName name="otbb" hidden="1">IF(NOT(ISERROR(otb*1)),otb*1,otb)</definedName>
    <definedName name="OTH">#REF!</definedName>
    <definedName name="Oth_Comprehensive_Income_Layers">#REF!</definedName>
    <definedName name="Oth_Curr_Assets_Layers">#REF!</definedName>
    <definedName name="Oth_Current_Liabilities_Layers">#REF!</definedName>
    <definedName name="Oth_NonCurr_Liab_Def_Credits_Layers">#REF!</definedName>
    <definedName name="Oth_NonCurrent_Assets_Layers">#REF!</definedName>
    <definedName name="Oth_Taxes_layers">#REF!</definedName>
    <definedName name="OthCOGSnoTax">#REF!</definedName>
    <definedName name="OTHER">#REF!</definedName>
    <definedName name="Other_COGS_Layers">#REF!</definedName>
    <definedName name="OTHER_INC">#REF!</definedName>
    <definedName name="Other_Income_Layers">#REF!</definedName>
    <definedName name="Other_Investments_Layers">#REF!</definedName>
    <definedName name="Other_Operation">#REF!</definedName>
    <definedName name="Other_Revenues_Layers">#REF!</definedName>
    <definedName name="OTHER_TAXES">#REF!</definedName>
    <definedName name="other33" hidden="1">{#N/A,#N/A,FALSE,"Pharm";#N/A,#N/A,FALSE,"WWCM"}</definedName>
    <definedName name="other33_1" hidden="1">{#N/A,#N/A,FALSE,"Pharm";#N/A,#N/A,FALSE,"WWCM"}</definedName>
    <definedName name="other33_2" hidden="1">{#N/A,#N/A,FALSE,"Pharm";#N/A,#N/A,FALSE,"WWCM"}</definedName>
    <definedName name="other33_3" hidden="1">{#N/A,#N/A,FALSE,"Pharm";#N/A,#N/A,FALSE,"WWCM"}</definedName>
    <definedName name="other33_4" hidden="1">{#N/A,#N/A,FALSE,"Pharm";#N/A,#N/A,FALSE,"WWCM"}</definedName>
    <definedName name="OtherFinancialWithoutCAGR">#REF!</definedName>
    <definedName name="OtherLabel1">#REF!</definedName>
    <definedName name="OtherLabel2">#REF!</definedName>
    <definedName name="OtherLabel3">#REF!</definedName>
    <definedName name="othermar" hidden="1">{#N/A,#N/A,FALSE,"Pharm";#N/A,#N/A,FALSE,"WWCM"}</definedName>
    <definedName name="othermar_1" hidden="1">{#N/A,#N/A,FALSE,"Pharm";#N/A,#N/A,FALSE,"WWCM"}</definedName>
    <definedName name="othermar_2" hidden="1">{#N/A,#N/A,FALSE,"Pharm";#N/A,#N/A,FALSE,"WWCM"}</definedName>
    <definedName name="othermar_3" hidden="1">{#N/A,#N/A,FALSE,"Pharm";#N/A,#N/A,FALSE,"WWCM"}</definedName>
    <definedName name="othermar_4" hidden="1">{#N/A,#N/A,FALSE,"Pharm";#N/A,#N/A,FALSE,"WWCM"}</definedName>
    <definedName name="OtherOpExp">#REF!</definedName>
    <definedName name="OtherRiskPremium">#REF!</definedName>
    <definedName name="OTHERTAX">#REF!</definedName>
    <definedName name="OtherTaxnoTax">#REF!</definedName>
    <definedName name="OthIncomenoTax">#REF!</definedName>
    <definedName name="OTHREC">#REF!</definedName>
    <definedName name="OthRevnoTax">#REF!</definedName>
    <definedName name="OTPAY">#REF!</definedName>
    <definedName name="OTR_TST">'[54]A.2 PTP'!$P$129</definedName>
    <definedName name="ou" hidden="1">{"QTR_ACT",#N/A,FALSE,"PROP_PBIT_DEV_Q3";"QTR_BUD",#N/A,FALSE,"PROP_PBIT_DEV_Q3";"YTD_BUD",#N/A,FALSE,"PROP_PBIT_DEV_Q3";"YTD_ACT",#N/A,FALSE,"PROP_PBIT_DEV_Q3";"FY95 SNAP3",#N/A,FALSE,"PROP_PBIT_DEV_Q3";"FY95_BUD",#N/A,FALSE,"PROP_PBIT_DEV_Q3";"FY96_BUD",#N/A,FALSE,"PROP_PBIT_DEV_Q3"}</definedName>
    <definedName name="OUCCjune15">#REF!</definedName>
    <definedName name="OUmshrs">#REF!</definedName>
    <definedName name="OUmtxrate">#REF!</definedName>
    <definedName name="outage">#REF!</definedName>
    <definedName name="OutOptionPrice1">#REF!</definedName>
    <definedName name="OutOptionPrice2">#REF!</definedName>
    <definedName name="OutOptionPrice3">#REF!</definedName>
    <definedName name="OutOptionPriceA">#REF!</definedName>
    <definedName name="OutOptionPriceB">#REF!</definedName>
    <definedName name="OutOptionPriceC">#REF!</definedName>
    <definedName name="OutOptions1">#REF!</definedName>
    <definedName name="OutOptions2">#REF!</definedName>
    <definedName name="OutOptions3">#REF!</definedName>
    <definedName name="OutOptionsA">#REF!</definedName>
    <definedName name="OutOptionsB">#REF!</definedName>
    <definedName name="OutOptionsC">#REF!</definedName>
    <definedName name="OutOptionsTrig">#REF!</definedName>
    <definedName name="OutOptionsTrigger">#REF!</definedName>
    <definedName name="Output">#REF!</definedName>
    <definedName name="Output03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OutputTable2">#REF!</definedName>
    <definedName name="OutTestYear_Input">#REF!</definedName>
    <definedName name="OutTestYearInput">#REF!</definedName>
    <definedName name="OutTestYearMo_Input">#REF!</definedName>
    <definedName name="OutTestYearTitles_Input">#REF!</definedName>
    <definedName name="OutYears_InputTab">#REF!</definedName>
    <definedName name="OutYearTitle_InputTab">#REF!</definedName>
    <definedName name="OUyshrs">#REF!</definedName>
    <definedName name="OUytxrate">#REF!</definedName>
    <definedName name="ovecprice">#REF!</definedName>
    <definedName name="Over">#REF!</definedName>
    <definedName name="Overrecovered_Gas_Fuel_Costs_Layers">#REF!</definedName>
    <definedName name="overtime2" hidden="1">{#N/A,#N/A,FALSE,"Assessment";#N/A,#N/A,FALSE,"Staffing";#N/A,#N/A,FALSE,"Hires";#N/A,#N/A,FALSE,"Assumptions"}</definedName>
    <definedName name="owmkib" hidden="1">{"detail",#N/A,FALSE,"mfg";"summary",#N/A,FALSE,"mfg"}</definedName>
    <definedName name="Ownership" hidden="1">OFFSET([0]!Data.Top.Left,1,0)</definedName>
    <definedName name="p" hidden="1">#REF!</definedName>
    <definedName name="p.Covenants" hidden="1">#REF!</definedName>
    <definedName name="p.Covenants_Titles" hidden="1">#REF!</definedName>
    <definedName name="p.CreditStats" hidden="1">#REF!</definedName>
    <definedName name="p.DCF" hidden="1">#REF!</definedName>
    <definedName name="p.DCF_Titles" hidden="1">#REF!</definedName>
    <definedName name="P.GComp1">#N/A</definedName>
    <definedName name="p.IRR" hidden="1">#REF!</definedName>
    <definedName name="p.IRR_Titles" hidden="1">#REF!</definedName>
    <definedName name="p.SP" hidden="1">#REF!</definedName>
    <definedName name="p.Summary" hidden="1">#REF!</definedName>
    <definedName name="p.Summary_Titles" hidden="1">#REF!</definedName>
    <definedName name="P_L">#REF!</definedName>
    <definedName name="P_TYPE">#N/A</definedName>
    <definedName name="p09i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p0io" hidden="1">{#N/A,"PURCHM",FALSE,"Business Analysis";#N/A,"SPADD",FALSE,"Business Analysis"}</definedName>
    <definedName name="P1_">#REF!</definedName>
    <definedName name="P1_STR1_S">#REF!</definedName>
    <definedName name="P2_">#REF!</definedName>
    <definedName name="P2_STR1_S">#REF!</definedName>
    <definedName name="P261A">#REF!</definedName>
    <definedName name="P262A">#REF!</definedName>
    <definedName name="P262B">#REF!</definedName>
    <definedName name="P3_">#REF!</definedName>
    <definedName name="P4_">#REF!</definedName>
    <definedName name="P5_">#REF!</definedName>
    <definedName name="P6_">#REF!</definedName>
    <definedName name="P7_">#REF!</definedName>
    <definedName name="P87B">'[3]2000FASB'!#REF!</definedName>
    <definedName name="P87L">'[3]2000FASB'!#REF!</definedName>
    <definedName name="P87S">'[93]FASB 109'!#REF!</definedName>
    <definedName name="PA">#REF!</definedName>
    <definedName name="PA_AC_Maint_21">#REF!</definedName>
    <definedName name="PA_AC_Maint_22">#REF!</definedName>
    <definedName name="PA_AC_Tracker_21">#REF!</definedName>
    <definedName name="PA_AC_Tracker_22">#REF!</definedName>
    <definedName name="PA_BT_Maint_21">#REF!</definedName>
    <definedName name="PA_BT_Maint_22">#REF!</definedName>
    <definedName name="PA_BT_Tracker_21">#REF!</definedName>
    <definedName name="PA_BT_Tracker_22">#REF!</definedName>
    <definedName name="PA_PI_Maint_21">#REF!</definedName>
    <definedName name="PA_PI_Maint_22">#REF!</definedName>
    <definedName name="PA_PI_Tracker_21">#REF!</definedName>
    <definedName name="PA_PI_Tracker_22">#REF!</definedName>
    <definedName name="PACIII">#REF!</definedName>
    <definedName name="PACTIV">#REF!</definedName>
    <definedName name="padf" hidden="1">{"P450 Monthly Variance",#N/A,FALSE,"NIH P450"}</definedName>
    <definedName name="PAGE.1">#REF!</definedName>
    <definedName name="PAGE.2">#REF!</definedName>
    <definedName name="PAGE.4">#REF!</definedName>
    <definedName name="PAGE.5">#REF!</definedName>
    <definedName name="PAGE.6">#REF!</definedName>
    <definedName name="PAGE.7">#REF!</definedName>
    <definedName name="PAGE_">#REF!</definedName>
    <definedName name="PAGE_1">#REF!</definedName>
    <definedName name="PAGE_10">#REF!</definedName>
    <definedName name="PAGE_11">#REF!</definedName>
    <definedName name="PAGE_12">#REF!</definedName>
    <definedName name="PAGE_13">#REF!</definedName>
    <definedName name="PAGE_14">#REF!</definedName>
    <definedName name="PAGE_17">#REF!</definedName>
    <definedName name="PAGE_18">#REF!</definedName>
    <definedName name="PAGE_19">#REF!</definedName>
    <definedName name="PAGE_2">#REF!</definedName>
    <definedName name="PAGE_20">#REF!</definedName>
    <definedName name="PAGE_21">#REF!</definedName>
    <definedName name="PAGE_25">#REF!</definedName>
    <definedName name="PAGE_2A">#REF!</definedName>
    <definedName name="PAGE_3">#REF!</definedName>
    <definedName name="PAGE_34">#REF!</definedName>
    <definedName name="PAGE_3B">#REF!</definedName>
    <definedName name="PAGE_4">#REF!</definedName>
    <definedName name="PAGE_49">#REF!</definedName>
    <definedName name="PAGE_5">#REF!</definedName>
    <definedName name="PAGE_6">#REF!</definedName>
    <definedName name="PAGE_7">#REF!</definedName>
    <definedName name="PAGE_8">#REF!</definedName>
    <definedName name="PAGE_9">#REF!</definedName>
    <definedName name="PAGE_A1">#REF!</definedName>
    <definedName name="page_document">""</definedName>
    <definedName name="PAGE_NUMBER">#REF!</definedName>
    <definedName name="PAGE01">#REF!</definedName>
    <definedName name="PAGE1">#REF!</definedName>
    <definedName name="page10">'[130]W&amp;S by group'!#REF!</definedName>
    <definedName name="page11">'[130]W&amp;S by group'!#REF!</definedName>
    <definedName name="PAGE114">#REF!</definedName>
    <definedName name="PAGE115">#REF!</definedName>
    <definedName name="PAGE116">#REF!</definedName>
    <definedName name="PAGE117">#REF!</definedName>
    <definedName name="PAGE118">#REF!</definedName>
    <definedName name="PAGE119">#REF!</definedName>
    <definedName name="page12">'[130]W&amp;S by group'!#REF!</definedName>
    <definedName name="page13">'[130]W&amp;S by group'!#REF!</definedName>
    <definedName name="page14">'[130]W&amp;S by group'!#REF!</definedName>
    <definedName name="page15">'[130]W&amp;S by group'!#REF!</definedName>
    <definedName name="page16">'[130]W&amp;S by group'!#REF!</definedName>
    <definedName name="PAGE1A">#REF!</definedName>
    <definedName name="PAGE2">#REF!</definedName>
    <definedName name="PAGE204">#REF!</definedName>
    <definedName name="PAGE205">#REF!</definedName>
    <definedName name="PAGE206">#REF!</definedName>
    <definedName name="PAGE207">#REF!</definedName>
    <definedName name="PAGE208">#REF!</definedName>
    <definedName name="PAGE209">#REF!</definedName>
    <definedName name="PAGE219">#REF!</definedName>
    <definedName name="PAGE219A">#REF!</definedName>
    <definedName name="PAGE256">#REF!</definedName>
    <definedName name="PAGE257">#REF!</definedName>
    <definedName name="PAGE261">#REF!</definedName>
    <definedName name="PAGE262">#REF!</definedName>
    <definedName name="PAGE263">#REF!</definedName>
    <definedName name="PAGE3">#REF!</definedName>
    <definedName name="PAGE300">#REF!</definedName>
    <definedName name="PAGE301">#REF!</definedName>
    <definedName name="PAGE320">#REF!</definedName>
    <definedName name="PAGE321">#REF!</definedName>
    <definedName name="PAGE322">#REF!</definedName>
    <definedName name="PAGE323">#REF!</definedName>
    <definedName name="PAGE324">#REF!</definedName>
    <definedName name="PAGE325">#REF!</definedName>
    <definedName name="PAGE351">#REF!</definedName>
    <definedName name="PAGE3A">#REF!</definedName>
    <definedName name="PAGE4">#REF!</definedName>
    <definedName name="PAGE4A">#REF!</definedName>
    <definedName name="PAGE5">'[131]B-2.3'!#REF!</definedName>
    <definedName name="PAGE6">'[131]B-2.3'!#REF!</definedName>
    <definedName name="PAGE6A">#REF!</definedName>
    <definedName name="PAGE7">#REF!</definedName>
    <definedName name="PAGE8">#REF!</definedName>
    <definedName name="PAGE9">#REF!</definedName>
    <definedName name="PageA">#REF!</definedName>
    <definedName name="PageB">#REF!</definedName>
    <definedName name="PageC">#REF!</definedName>
    <definedName name="PageNum">#REF!</definedName>
    <definedName name="PageOf">#REF!</definedName>
    <definedName name="PaintHide">#REF!</definedName>
    <definedName name="Pal_Workbook_GUID" hidden="1">"IZIH15KRJJAT3IT13F96CTG5"</definedName>
    <definedName name="PAMTOFCHECK">#REF!</definedName>
    <definedName name="PAMTOFCHECK1">#REF!</definedName>
    <definedName name="Panes">#REF!</definedName>
    <definedName name="PANIT">#REF!</definedName>
    <definedName name="panther_wrn.test1." hidden="1">{"Income Statement",#N/A,FALSE,"CFMODEL";"Balance Sheet",#N/A,FALSE,"CFMODEL"}</definedName>
    <definedName name="panther_wrn.test2." hidden="1">{"SourcesUses",#N/A,TRUE,"CFMODEL";"TransOverview",#N/A,TRUE,"CFMODEL"}</definedName>
    <definedName name="panther_wrn.test3." hidden="1">{"SourcesUses",#N/A,TRUE,#N/A;"TransOverview",#N/A,TRUE,"CFMODEL"}</definedName>
    <definedName name="panther_wrn.test4." hidden="1">{"SourcesUses",#N/A,TRUE,"FundsFlow";"TransOverview",#N/A,TRUE,"FundsFlow"}</definedName>
    <definedName name="PARateClass">#REF!</definedName>
    <definedName name="PARateOption">#REF!</definedName>
    <definedName name="Parcel2" hidden="1">{"First Page",#N/A,FALSE,"Surfactants LBO";"Second Page",#N/A,FALSE,"Surfactants LBO"}</definedName>
    <definedName name="PARevenue">#REF!</definedName>
    <definedName name="part_year">#REF!</definedName>
    <definedName name="part1a1" hidden="1">VLOOKUP(IF(ISNUMBER(INDIRECT("rc",FALSE)),INDIRECT("rc",FALSE)*1,INDIRECT("rc",FALSE)),TB,3,FALSE)</definedName>
    <definedName name="PARTA">#REF!</definedName>
    <definedName name="Partial_Year">#REF!</definedName>
    <definedName name="Partnership_Earnings_Layers">#REF!</definedName>
    <definedName name="PASS">#REF!</definedName>
    <definedName name="Past_Allocations">#REF!</definedName>
    <definedName name="Path">#REF!</definedName>
    <definedName name="PAUsage">#REF!</definedName>
    <definedName name="PAUX">#REF!</definedName>
    <definedName name="PAY___WKST">#REF!</definedName>
    <definedName name="Pay_Date">#REF!</definedName>
    <definedName name="Pay_Num">#REF!</definedName>
    <definedName name="PaygoCont">#REF!</definedName>
    <definedName name="PaygoEndDate">#REF!</definedName>
    <definedName name="Payment_Date">DATE(YEAR(Loan_Start),MONTH(Loan_Start)+Payment_Number,DAY(Loan_Start))</definedName>
    <definedName name="PaymentPeriods">#REF!</definedName>
    <definedName name="PAYMENTS98">#REF!</definedName>
    <definedName name="PAYROLL_COSTS">#REF!</definedName>
    <definedName name="pb" hidden="1">{"net assets",#N/A,FALSE,"summary";"asset turnover",#N/A,FALSE,"summary";"orona",#N/A,FALSE,"summary"}</definedName>
    <definedName name="pbFileName">MID(CELL("filename"),FIND("[",CELL("FILENAME"))+1,(FIND("]",CELL("FILENAME"))) - (FIND("[",CELL("FILENAME"))+1))</definedName>
    <definedName name="pbPrinterFormat">"\\SGB24831\P0047496 on Ne05:"</definedName>
    <definedName name="pbStartPageNumber">1</definedName>
    <definedName name="pbUpdatePageNumbering">TRUE</definedName>
    <definedName name="PBV">#REF!</definedName>
    <definedName name="PCA" hidden="1">"BL7FKFTY6NDALOTZZF8PFRAS6"</definedName>
    <definedName name="PCE">#REF!</definedName>
    <definedName name="PCGT">#REF!</definedName>
    <definedName name="PCO">#REF!</definedName>
    <definedName name="PCT">#REF!</definedName>
    <definedName name="PctOwn">#REF!</definedName>
    <definedName name="pd" hidden="1">{"detail",#N/A,FALSE,"mfg";"summary",#N/A,FALSE,"mfg"}</definedName>
    <definedName name="PDalloc" comment="Production Distribution allocation table">#REF!</definedName>
    <definedName name="PDATEPAYABLE">#REF!</definedName>
    <definedName name="PDFname">#REF!</definedName>
    <definedName name="PDI_Actuals">#REF!</definedName>
    <definedName name="PDT">#REF!</definedName>
    <definedName name="PDX20090223" hidden="1">{"COREKINETICS",#N/A,FALSE,"CORE KINETICS"}</definedName>
    <definedName name="PE_1">#REF!,#REF!</definedName>
    <definedName name="PE_2">#REF!,#REF!</definedName>
    <definedName name="PE_Multiple">12</definedName>
    <definedName name="PEAK">[56]TRANSMISSION!#REF!</definedName>
    <definedName name="PECProtection">#REF!</definedName>
    <definedName name="PECPW">#REF!</definedName>
    <definedName name="PED">#REF!</definedName>
    <definedName name="PEF_Lookup_Table">#REF!</definedName>
    <definedName name="PEFProtection">#REF!</definedName>
    <definedName name="PEFPW">#REF!</definedName>
    <definedName name="PEG">#REF!</definedName>
    <definedName name="PELFY">#REF!</definedName>
    <definedName name="PELTM">#REF!</definedName>
    <definedName name="PEMBERVILLE">#REF!</definedName>
    <definedName name="Pen_Headcount">#REF!</definedName>
    <definedName name="penalty">#REF!</definedName>
    <definedName name="PEND1">#REF!</definedName>
    <definedName name="PEND2">#REF!</definedName>
    <definedName name="Pension_CurYrCommon">#REF!</definedName>
    <definedName name="Pension_MoCode">#REF!</definedName>
    <definedName name="PensionMo">#REF!</definedName>
    <definedName name="PENSIONS_PSP">#REF!</definedName>
    <definedName name="pepe" hidden="1">{#N/A,#N/A,FALSE,"Pharm";#N/A,#N/A,FALSE,"WWCM"}</definedName>
    <definedName name="pepe_1" hidden="1">{#N/A,#N/A,FALSE,"Pharm";#N/A,#N/A,FALSE,"WWCM"}</definedName>
    <definedName name="pepe_2" hidden="1">{#N/A,#N/A,FALSE,"Pharm";#N/A,#N/A,FALSE,"WWCM"}</definedName>
    <definedName name="pepe_3" hidden="1">{#N/A,#N/A,FALSE,"Pharm";#N/A,#N/A,FALSE,"WWCM"}</definedName>
    <definedName name="pepe_4" hidden="1">{#N/A,#N/A,FALSE,"Pharm";#N/A,#N/A,FALSE,"WWCM"}</definedName>
    <definedName name="PEPE4" hidden="1">{#N/A,#N/A,FALSE,"Pharm";#N/A,#N/A,FALSE,"WWCM"}</definedName>
    <definedName name="PEPE4_1" hidden="1">{#N/A,#N/A,FALSE,"Pharm";#N/A,#N/A,FALSE,"WWCM"}</definedName>
    <definedName name="PEPE4_2" hidden="1">{#N/A,#N/A,FALSE,"Pharm";#N/A,#N/A,FALSE,"WWCM"}</definedName>
    <definedName name="PEPE4_3" hidden="1">{#N/A,#N/A,FALSE,"Pharm";#N/A,#N/A,FALSE,"WWCM"}</definedName>
    <definedName name="PEPE4_4" hidden="1">{#N/A,#N/A,FALSE,"Pharm";#N/A,#N/A,FALSE,"WWCM"}</definedName>
    <definedName name="PEPE5" hidden="1">{#N/A,#N/A,FALSE,"Pharm";#N/A,#N/A,FALSE,"WWCM"}</definedName>
    <definedName name="PEPE5_1" hidden="1">{#N/A,#N/A,FALSE,"Pharm";#N/A,#N/A,FALSE,"WWCM"}</definedName>
    <definedName name="PEPE5_2" hidden="1">{#N/A,#N/A,FALSE,"Pharm";#N/A,#N/A,FALSE,"WWCM"}</definedName>
    <definedName name="PEPE5_3" hidden="1">{#N/A,#N/A,FALSE,"Pharm";#N/A,#N/A,FALSE,"WWCM"}</definedName>
    <definedName name="PEPE5_4" hidden="1">{#N/A,#N/A,FALSE,"Pharm";#N/A,#N/A,FALSE,"WWCM"}</definedName>
    <definedName name="PEQUITY">#REF!</definedName>
    <definedName name="PER">#REF!</definedName>
    <definedName name="PERACT">#REF!</definedName>
    <definedName name="percent_multiplier">100</definedName>
    <definedName name="PercentDebt">#REF!</definedName>
    <definedName name="PercentEquity">#REF!</definedName>
    <definedName name="PerInvoiceLookup">OFFSET('[61]% Invoice'!$A$1,0,0,COUNTA('[61]% Invoice'!$A$1:$A$65536),COUNTA('[61]% Invoice'!$A$1:$IV$1))</definedName>
    <definedName name="Period">#REF!</definedName>
    <definedName name="Periodic_rate">Annual_interest_rate/Payments_per_year</definedName>
    <definedName name="PERIODSETNAME1">#REF!</definedName>
    <definedName name="PERIODYEAR1">#REF!</definedName>
    <definedName name="PERLYR">#REF!</definedName>
    <definedName name="PERMDIFF">#REF!</definedName>
    <definedName name="PERPLN">#REF!</definedName>
    <definedName name="PERSONNAME">#REF!</definedName>
    <definedName name="PF">'[54]C. Input'!$F$35</definedName>
    <definedName name="PF_EAI">'[54]C. Input'!$I$35</definedName>
    <definedName name="PF_EGSI">'[54]C. Input'!$L$35</definedName>
    <definedName name="PF_ELI">'[54]C. Input'!$O$35</definedName>
    <definedName name="PF_EMI">'[54]C. Input'!$R$35</definedName>
    <definedName name="PF_ENOI">'[54]C. Input'!$X$35</definedName>
    <definedName name="PFACIL">#REF!</definedName>
    <definedName name="PFLASH">#REF!</definedName>
    <definedName name="PFPRICE">#REF!</definedName>
    <definedName name="PFPRICE2">#REF!</definedName>
    <definedName name="PFQ">#REF!</definedName>
    <definedName name="pg" hidden="1">{"summary",#N/A,FALSE,"summary";"sales growth",#N/A,FALSE,"summary";"oper income",#N/A,FALSE,"summary";"oros rank",#N/A,FALSE,"summary";"net assets",#N/A,FALSE,"summary";"asset turnover",#N/A,FALSE,"summary";"orona",#N/A,FALSE,"summary";"total return",#N/A,FALSE,"summary";"overview",#N/A,FALSE,"summary"}</definedName>
    <definedName name="PG1AM1050">[132]miscell.!#REF!</definedName>
    <definedName name="PG3AM1070">'[133]U - E'!#REF!</definedName>
    <definedName name="PG4AM1070">'[133]U - E'!#REF!</definedName>
    <definedName name="PG5A">#REF!</definedName>
    <definedName name="PG5B">#REF!</definedName>
    <definedName name="PG5C">#REF!</definedName>
    <definedName name="PG5D">#REF!</definedName>
    <definedName name="PG5E">#REF!</definedName>
    <definedName name="PG5F">#REF!</definedName>
    <definedName name="PGB">#REF!</definedName>
    <definedName name="PGC">#REF!</definedName>
    <definedName name="PGEN">#REF!</definedName>
    <definedName name="PGG">#REF!</definedName>
    <definedName name="PGNProtection">#REF!</definedName>
    <definedName name="PGNPW">#REF!</definedName>
    <definedName name="pharma" hidden="1">{#N/A,#N/A,FALSE,"Sales Graph";#N/A,#N/A,FALSE,"PSBM";#N/A,#N/A,FALSE,"BUC Graph";#N/A,#N/A,FALSE,"P&amp;L - YTD"}</definedName>
    <definedName name="pharma_1" hidden="1">{#N/A,#N/A,FALSE,"Sales Graph";#N/A,#N/A,FALSE,"PSBM";#N/A,#N/A,FALSE,"BUC Graph";#N/A,#N/A,FALSE,"P&amp;L - YTD"}</definedName>
    <definedName name="pharma_2" hidden="1">{#N/A,#N/A,FALSE,"Sales Graph";#N/A,#N/A,FALSE,"PSBM";#N/A,#N/A,FALSE,"BUC Graph";#N/A,#N/A,FALSE,"P&amp;L - YTD"}</definedName>
    <definedName name="pharma_3" hidden="1">{#N/A,#N/A,FALSE,"Sales Graph";#N/A,#N/A,FALSE,"PSBM";#N/A,#N/A,FALSE,"BUC Graph";#N/A,#N/A,FALSE,"P&amp;L - YTD"}</definedName>
    <definedName name="pharma_4" hidden="1">{#N/A,#N/A,FALSE,"Sales Graph";#N/A,#N/A,FALSE,"PSBM";#N/A,#N/A,FALSE,"BUC Graph";#N/A,#N/A,FALSE,"P&amp;L - YTD"}</definedName>
    <definedName name="phase" hidden="1">{"Phase in summary",#N/A,FALSE,"P&amp;L Phased"}</definedName>
    <definedName name="PHCC">#REF!</definedName>
    <definedName name="phil" hidden="1">{#N/A,#N/A,TRUE,"Summary";#N/A,#N/A,TRUE,"Assumptions";#N/A,#N/A,TRUE,"Comparison";#N/A,#N/A,TRUE,"Financials";#N/A,#N/A,TRUE,"Plan v. Act"}</definedName>
    <definedName name="PHM" hidden="1">{#N/A,#N/A,FALSE,"CreditStat";#N/A,#N/A,FALSE,"SPbrkup";#N/A,#N/A,FALSE,"MerSPsyn";#N/A,#N/A,FALSE,"MerSPwKCsyn";#N/A,#N/A,FALSE,"MerSPwKCsyn (2)";#N/A,#N/A,FALSE,"CreditStat (2)"}</definedName>
    <definedName name="PHRLP">#REF!</definedName>
    <definedName name="pi" hidden="1">{"oct_res_comm",#N/A,FALSE,"VarToBud"}</definedName>
    <definedName name="picf02">#REF!</definedName>
    <definedName name="picffc02">#REF!</definedName>
    <definedName name="Pie" hidden="1">{"Financials",#N/A,FALSE,"Financials";"AVP",#N/A,FALSE,"AVP";"DCF",#N/A,FALSE,"DCF";"CSC",#N/A,FALSE,"CSC";"Deal_Comp",#N/A,FALSE,"DealComp"}</definedName>
    <definedName name="PILAR" hidden="1">{"detail",#N/A,FALSE,"mfg";"summary",#N/A,FALSE,"mfg"}</definedName>
    <definedName name="PilingHide">#REF!</definedName>
    <definedName name="pilk" hidden="1">{"YD LPH2",#N/A,FALSE,"YTD"}</definedName>
    <definedName name="PIONEER">#REF!</definedName>
    <definedName name="PIPE_DATA">#REF!</definedName>
    <definedName name="Piping_Tables">#REF!</definedName>
    <definedName name="PipingHide">#REF!</definedName>
    <definedName name="pisDate1">#REF!</definedName>
    <definedName name="PisDate2">#REF!</definedName>
    <definedName name="pivot">'[134]software amort'!#REF!</definedName>
    <definedName name="PJAM3Yr" hidden="1">{"INCOME",#N/A,FALSE,"ProNet";"VALUE",#N/A,FALSE,"ProNet"}</definedName>
    <definedName name="pk" hidden="1">{"vol data",#N/A,FALSE,"Datasheet";"vol graph",#N/A,FALSE,"Volume";"price data",#N/A,FALSE,"Datasheet";"price graph",#N/A,FALSE,"Price";"dp data",#N/A,FALSE,"Datasheet";"dp graph",#N/A,FALSE,"DirectProfit"}</definedName>
    <definedName name="PK_1">#N/A</definedName>
    <definedName name="PK_COMM">#REF!</definedName>
    <definedName name="PKCOM">#REF!</definedName>
    <definedName name="PKDMD">#REF!</definedName>
    <definedName name="pl" hidden="1">{#N/A,#N/A,FALSE,"REPORT"}</definedName>
    <definedName name="pl_1" hidden="1">{#N/A,#N/A,FALSE,"REPORT"}</definedName>
    <definedName name="pl_2" hidden="1">{#N/A,#N/A,FALSE,"REPORT"}</definedName>
    <definedName name="pl_3" hidden="1">{#N/A,#N/A,FALSE,"REPORT"}</definedName>
    <definedName name="pl_4" hidden="1">{#N/A,#N/A,FALSE,"REPORT"}</definedName>
    <definedName name="PLACE">#REF!</definedName>
    <definedName name="Plan">#REF!</definedName>
    <definedName name="plan2006">#REF!</definedName>
    <definedName name="PLANDES">#REF!</definedName>
    <definedName name="Plant_DS_AFUDC">#REF!</definedName>
    <definedName name="Plant_Import_Time">#REF!</definedName>
    <definedName name="Plant_IPL">#REF!</definedName>
    <definedName name="Plant_NonOp">#REF!</definedName>
    <definedName name="Plant_SERVCO">#REF!</definedName>
    <definedName name="Plant_WPL">#REF!</definedName>
    <definedName name="PlantBookBasis">#REF!</definedName>
    <definedName name="PlantDataSource">#REF!</definedName>
    <definedName name="PLCepi" hidden="1">{#N/A,#N/A,FALSE,"REPORT"}</definedName>
    <definedName name="PLCepi_1" hidden="1">{#N/A,#N/A,FALSE,"REPORT"}</definedName>
    <definedName name="PLCepi_2" hidden="1">{#N/A,#N/A,FALSE,"REPORT"}</definedName>
    <definedName name="PLCepi_3" hidden="1">{#N/A,#N/A,FALSE,"REPORT"}</definedName>
    <definedName name="PLCepi_4" hidden="1">{#N/A,#N/A,FALSE,"REPORT"}</definedName>
    <definedName name="pld" hidden="1">{#N/A,#N/A,FALSE,"P&amp;L Detail";#N/A,#N/A,FALSE,"P&amp;L Detail";#N/A,#N/A,FALSE,"P&amp;L Detail"}</definedName>
    <definedName name="PLOB">#REF!</definedName>
    <definedName name="PLOCATION">#REF!</definedName>
    <definedName name="PLProcef" hidden="1">{#N/A,#N/A,FALSE,"REPORT"}</definedName>
    <definedName name="PLProcef_1" hidden="1">{#N/A,#N/A,FALSE,"REPORT"}</definedName>
    <definedName name="PLProcef_2" hidden="1">{#N/A,#N/A,FALSE,"REPORT"}</definedName>
    <definedName name="PLProcef_3" hidden="1">{#N/A,#N/A,FALSE,"REPORT"}</definedName>
    <definedName name="PLProcef_4" hidden="1">{#N/A,#N/A,FALSE,"REPORT"}</definedName>
    <definedName name="PLTaxol" hidden="1">{#N/A,#N/A,FALSE,"REPORT"}</definedName>
    <definedName name="PLTaxol_1" hidden="1">{#N/A,#N/A,FALSE,"REPORT"}</definedName>
    <definedName name="PLTaxol_2" hidden="1">{#N/A,#N/A,FALSE,"REPORT"}</definedName>
    <definedName name="PLTaxol_3" hidden="1">{#N/A,#N/A,FALSE,"REPORT"}</definedName>
    <definedName name="PLTaxol_4" hidden="1">{#N/A,#N/A,FALSE,"REPORT"}</definedName>
    <definedName name="plug">#REF!</definedName>
    <definedName name="plug1">#REF!</definedName>
    <definedName name="PLYIII">#REF!</definedName>
    <definedName name="PMENU">#REF!</definedName>
    <definedName name="Pnl" hidden="1">{#N/A,#N/A,FALSE,"Pharm";#N/A,#N/A,FALSE,"WWCM"}</definedName>
    <definedName name="Pnl_1" hidden="1">{#N/A,#N/A,FALSE,"Pharm";#N/A,#N/A,FALSE,"WWCM"}</definedName>
    <definedName name="Pnl_2" hidden="1">{#N/A,#N/A,FALSE,"Pharm";#N/A,#N/A,FALSE,"WWCM"}</definedName>
    <definedName name="Pnl_3" hidden="1">{#N/A,#N/A,FALSE,"Pharm";#N/A,#N/A,FALSE,"WWCM"}</definedName>
    <definedName name="Pnl_4" hidden="1">{#N/A,#N/A,FALSE,"Pharm";#N/A,#N/A,FALSE,"WWCM"}</definedName>
    <definedName name="pnsji5" hidden="1">{#N/A,"PURCHM",FALSE,"Business Analysis";#N/A,"SPADD",FALSE,"Business Analysis"}</definedName>
    <definedName name="po" hidden="1">{"detail",#N/A,FALSE,"mfg";"summary",#N/A,FALSE,"mfg"}</definedName>
    <definedName name="PO_LOG">#REF!</definedName>
    <definedName name="poc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poi" hidden="1">{"Month Summary",#N/A,FALSE,"Summary";"Total Details",#N/A,FALSE,"Current Yr";"Polymers Details",#N/A,FALSE,"Current Yr";"Performance Details",#N/A,FALSE,"Current Yr";"ICD Details",#N/A,FALSE,"Current Yr";"Total Chem",#N/A,FALSE,"Budget";"Polymer Details",#N/A,FALSE,"Budget";"Performance Details",#N/A,FALSE,"Budget";"ICD Details",#N/A,FALSE,"Budget";"Total Chem",#N/A,FALSE,"Prior Year";"Polymer Details",#N/A,FALSE,"Prior Year";"Performance Details",#N/A,FALSE,"Prior Year";"ICD Details",#N/A,FALSE,"Prior Year"}</definedName>
    <definedName name="poiiur" hidden="1">{"index",#N/A,FALSE,"DRS";"a_1",#N/A,FALSE,"DRS";"a_2",#N/A,FALSE,"DRS";"b_1",#N/A,FALSE,"DRS";"b_2.b_3",#N/A,FALSE,"DRS";"b_4.b_5.b_6",#N/A,FALSE,"DRS";"b_7.b_8",#N/A,FALSE,"DRS";"b_9",#N/A,FALSE,"DRS";"b_10.b_11",#N/A,FALSE,"DRS";"b_12.b_13",#N/A,FALSE,"DRS";"b_14",#N/A,FALSE,"DRS";"b_15.b_16",#N/A,FALSE,"DRS";"b_17",#N/A,FALSE,"DRS";"b_18",#N/A,FALSE,"DRS";"c_1.c_2",#N/A,FALSE,"DRS";"d_1",#N/A,FALSE,"DRS";"e_1",#N/A,FALSE,"DRS"}</definedName>
    <definedName name="Point1">#REF!</definedName>
    <definedName name="Point2">#REF!</definedName>
    <definedName name="poiu" hidden="1">{"Performance Details",#N/A,FALSE,"Current Yr";"Performance Details",#N/A,FALSE,"Budget";"Performance Details",#N/A,FALSE,"Prior Year"}</definedName>
    <definedName name="pokj" hidden="1">{"QTD_LOUISIANA",#N/A,FALSE,"QTD"}</definedName>
    <definedName name="PolicyAdjustmentTherms">#REF!</definedName>
    <definedName name="PoliticalRiskPremium">#REF!</definedName>
    <definedName name="POLR_Base">#REF!</definedName>
    <definedName name="POLR_TXU">#REF!</definedName>
    <definedName name="poo" hidden="1">{"Month Summary",#N/A,FALSE,"Summary";"Total Details",#N/A,FALSE,"Current Yr";"Polymers Details",#N/A,FALSE,"Current Yr";"Performance Details",#N/A,FALSE,"Current Yr";"ICD Details",#N/A,FALSE,"Current Yr";"Total Chem",#N/A,FALSE,"Budget";"Polymer Details",#N/A,FALSE,"Budget";"Performance Details",#N/A,FALSE,"Budget";"ICD Details",#N/A,FALSE,"Budget";"Total Chem",#N/A,FALSE,"Prior Year";"Polymer Details",#N/A,FALSE,"Prior Year";"Performance Details",#N/A,FALSE,"Prior Year";"ICD Details",#N/A,FALSE,"Prior Year"}</definedName>
    <definedName name="pook">#REF!</definedName>
    <definedName name="POOL">#REF!</definedName>
    <definedName name="POOL1">#REF!</definedName>
    <definedName name="POOL2">#REF!</definedName>
    <definedName name="POOL3">#REF!</definedName>
    <definedName name="pooling">#REF!</definedName>
    <definedName name="PopCache_GL_INTERFACE_REFERENCE7" hidden="1">#REF!</definedName>
    <definedName name="Poplar_S_P_Credit_Statistics">#REF!</definedName>
    <definedName name="Poplar_Tax_Schedule">#REF!</definedName>
    <definedName name="Populate00">#REF!</definedName>
    <definedName name="Populate01">#REF!</definedName>
    <definedName name="Populate02">#REF!</definedName>
    <definedName name="Populate03">#REF!</definedName>
    <definedName name="Populate04">#REF!</definedName>
    <definedName name="Populate05">#REF!</definedName>
    <definedName name="Populate06">#REF!</definedName>
    <definedName name="Populate07">#REF!</definedName>
    <definedName name="Populate08">#REF!</definedName>
    <definedName name="Populate09">#REF!</definedName>
    <definedName name="Populate10">#REF!</definedName>
    <definedName name="Populate11">#REF!</definedName>
    <definedName name="Populate12">#REF!</definedName>
    <definedName name="port29" hidden="1">{#N/A,#N/A,FALSE,"Pharm";#N/A,#N/A,FALSE,"WWCM"}</definedName>
    <definedName name="port29_1" hidden="1">{#N/A,#N/A,FALSE,"Pharm";#N/A,#N/A,FALSE,"WWCM"}</definedName>
    <definedName name="port29_2" hidden="1">{#N/A,#N/A,FALSE,"Pharm";#N/A,#N/A,FALSE,"WWCM"}</definedName>
    <definedName name="port29_3" hidden="1">{#N/A,#N/A,FALSE,"Pharm";#N/A,#N/A,FALSE,"WWCM"}</definedName>
    <definedName name="port29_4" hidden="1">{#N/A,#N/A,FALSE,"Pharm";#N/A,#N/A,FALSE,"WWCM"}</definedName>
    <definedName name="POSITIVE">#REF!</definedName>
    <definedName name="poso_wrn.test1." hidden="1">{"Income Statement",#N/A,FALSE,"CFMODEL";"Balance Sheet",#N/A,FALSE,"CFMODEL"}</definedName>
    <definedName name="poso_wrn.test2." hidden="1">{"SourcesUses",#N/A,TRUE,"CFMODEL";"TransOverview",#N/A,TRUE,"CFMODEL"}</definedName>
    <definedName name="poso_wrn.test3." hidden="1">{"SourcesUses",#N/A,TRUE,#N/A;"TransOverview",#N/A,TRUE,"CFMODEL"}</definedName>
    <definedName name="poso_wrn.test4." hidden="1">{"SourcesUses",#N/A,TRUE,"FundsFlow";"TransOverview",#N/A,TRUE,"FundsFlow"}</definedName>
    <definedName name="post65_eroa">#REF!</definedName>
    <definedName name="POSTERRORSTOSUSP1">#REF!</definedName>
    <definedName name="PostStateAlloc">#REF!</definedName>
    <definedName name="PostStateCash">#REF!</definedName>
    <definedName name="POTAccDil">#REF!</definedName>
    <definedName name="POTGoalSeek">#REF!</definedName>
    <definedName name="poto" hidden="1">{#N/A,#N/A,FALSE,"Aging Summary";#N/A,#N/A,FALSE,"Ratio Analysis";#N/A,#N/A,FALSE,"Test 120 Day Accts";#N/A,#N/A,FALSE,"Tickmarks"}</definedName>
    <definedName name="pots" hidden="1">{"Ofcr Comp Stmt 4",#N/A,FALSE,"Ofcr Comp"}</definedName>
    <definedName name="POUND">#REF!</definedName>
    <definedName name="pouy" hidden="1">{"segment_EPS",#N/A,FALSE,"TXTCOMPS"}</definedName>
    <definedName name="Power_price">#REF!</definedName>
    <definedName name="Power_Price_Toggle">#REF!</definedName>
    <definedName name="POWINST">#REF!</definedName>
    <definedName name="powq" hidden="1">{#N/A,"PURCHM",FALSE,"Business Analysis";#N/A,"SPADD",FALSE,"Business Analysis"}</definedName>
    <definedName name="pp" hidden="1">{"detail",#N/A,FALSE,"mfg";"summary",#N/A,FALSE,"mfg"}</definedName>
    <definedName name="PPAYEE">#REF!</definedName>
    <definedName name="ppdroyal">#REF!</definedName>
    <definedName name="PPERSONNAME">#REF!</definedName>
    <definedName name="PPL_RATE">#REF!</definedName>
    <definedName name="PPLIII">#REF!</definedName>
    <definedName name="PPLT">'[54]C. Input'!$F$152</definedName>
    <definedName name="ppo" hidden="1">{"YD LOUISIANA",#N/A,FALSE,"YTD"}</definedName>
    <definedName name="ppp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PPROJ">#REF!</definedName>
    <definedName name="PPT">'[54]C. Input'!$F$244</definedName>
    <definedName name="PPTY">#REF!</definedName>
    <definedName name="PPV_Rate_Code">#REF!</definedName>
    <definedName name="PPV_RTOA">#REF!</definedName>
    <definedName name="pqmjuz" hidden="1">{"detail",#N/A,FALSE,"mfg";"summary",#N/A,FALSE,"mfg"}</definedName>
    <definedName name="PQTD_Lookup">#REF!</definedName>
    <definedName name="PR">'[54]C. Input'!$F$25</definedName>
    <definedName name="PR_ALL">#REF!</definedName>
    <definedName name="PR_BAYSTATE">#REF!</definedName>
    <definedName name="PR_BROCKT_O">#REF!</definedName>
    <definedName name="PR_GRANITE">#REF!</definedName>
    <definedName name="PR_LAWREN_O">#REF!</definedName>
    <definedName name="PR_MAINE">#REF!</definedName>
    <definedName name="PR_MAINE_O">#REF!</definedName>
    <definedName name="PR_NEWHAMP">#REF!</definedName>
    <definedName name="PR_NEWHAMP_O">#REF!</definedName>
    <definedName name="PR_SPRING_O">#REF!</definedName>
    <definedName name="pr_tax">#REF!</definedName>
    <definedName name="prange">F_INCOME,F_BALANCE,f_free_cash_flow,f_ratios,f_valuation</definedName>
    <definedName name="prange2">F_INCOME,F_BALANCE,f_free_cash_flow,f_ratios,f_valuation</definedName>
    <definedName name="Prax_C">#REF!</definedName>
    <definedName name="Prax_D">#REF!</definedName>
    <definedName name="pre65_eroa">#REF!</definedName>
    <definedName name="PRECONELE">#REF!</definedName>
    <definedName name="PRECONNG">#REF!</definedName>
    <definedName name="PREDOLELE">#REF!</definedName>
    <definedName name="PREDOLNG">#REF!</definedName>
    <definedName name="Pref_Stk_Div_ATL_Layers">#REF!</definedName>
    <definedName name="PrefDivPaid">#REF!</definedName>
    <definedName name="Preferred">#REF!</definedName>
    <definedName name="Preferred_Stock_Dividends_Layers">#REF!</definedName>
    <definedName name="Preferred_Stock_Layers">#REF!</definedName>
    <definedName name="PrefLiquidation">#REF!</definedName>
    <definedName name="PrefPrice1">#REF!</definedName>
    <definedName name="PrefPrice2">#REF!</definedName>
    <definedName name="PrefPriceA">#REF!</definedName>
    <definedName name="PrefPriceB">#REF!</definedName>
    <definedName name="PrefShares1">#REF!</definedName>
    <definedName name="PrefShares2">#REF!</definedName>
    <definedName name="PrefSharesA">#REF!</definedName>
    <definedName name="PrefSharesB">#REF!</definedName>
    <definedName name="PrefStkDiviATLnoTax">#REF!</definedName>
    <definedName name="PrefStock">#REF!</definedName>
    <definedName name="PrefStockLiq">#REF!</definedName>
    <definedName name="PrefundPct">#REF!</definedName>
    <definedName name="Premium">#REF!</definedName>
    <definedName name="PREMONTH">#REF!</definedName>
    <definedName name="PREMPAY">#REF!</definedName>
    <definedName name="Prepaid_startup_charge_col">43</definedName>
    <definedName name="Prepaid_startup_cost_col">42</definedName>
    <definedName name="PreparedBy">#REF!</definedName>
    <definedName name="Prepayments_Layers">#REF!</definedName>
    <definedName name="Presentation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tateAlloc">#REF!</definedName>
    <definedName name="PreStateCash">#REF!</definedName>
    <definedName name="Pretax_Equity">#REF!</definedName>
    <definedName name="PreTax_Return">#REF!</definedName>
    <definedName name="PretaxInc">#REF!</definedName>
    <definedName name="PretaxIncMargin">#REF!</definedName>
    <definedName name="PretaxItems1">#REF!</definedName>
    <definedName name="PretaxItems2">#REF!</definedName>
    <definedName name="PretaxItems3">#REF!</definedName>
    <definedName name="PretaxItems4">#REF!</definedName>
    <definedName name="PREV">#REF!</definedName>
    <definedName name="PrevFirstYearPayment">#REF!</definedName>
    <definedName name="previous">#REF!</definedName>
    <definedName name="Previous_Meter_Reading">[56]CALCULATIONS!$C$16</definedName>
    <definedName name="previousest">#REF!</definedName>
    <definedName name="PreviousEstimate">#REF!</definedName>
    <definedName name="PreviousYear">#REF!</definedName>
    <definedName name="PREVMEDATE">#REF!</definedName>
    <definedName name="PREVMON">#REF!</definedName>
    <definedName name="PrevOperatingLeasePayment">#REF!</definedName>
    <definedName name="PREVYR">#REF!</definedName>
    <definedName name="PREVYRMEDATE">#REF!</definedName>
    <definedName name="PREVYROT">#REF!</definedName>
    <definedName name="PRI_H">#REF!</definedName>
    <definedName name="PRI_HS">#REF!</definedName>
    <definedName name="Price">#REF!</definedName>
    <definedName name="PriceBookValue">#REF!</definedName>
    <definedName name="PriceDate">#REF!</definedName>
    <definedName name="priceday">#REF!</definedName>
    <definedName name="PriceEarn1">#REF!</definedName>
    <definedName name="PriceEarn2">#REF!</definedName>
    <definedName name="PriceEarn3">#REF!</definedName>
    <definedName name="PriceEarn4">#REF!</definedName>
    <definedName name="PriceEarn5">#REF!</definedName>
    <definedName name="PriceEarnLTM">#REF!</definedName>
    <definedName name="pricehrend">#REF!</definedName>
    <definedName name="pricehrstart">#REF!</definedName>
    <definedName name="PriceIncrement">#REF!</definedName>
    <definedName name="PriceRange" hidden="1">#N/A</definedName>
    <definedName name="PriceRangeMain" hidden="1">#REF!</definedName>
    <definedName name="Prices">#REF!</definedName>
    <definedName name="PriceTangBookValue">#REF!</definedName>
    <definedName name="Princ">#REF!</definedName>
    <definedName name="PRINT">#REF!</definedName>
    <definedName name="Print_All">#REF!,#REF!</definedName>
    <definedName name="Print_all_big">#REF!,#REF!</definedName>
    <definedName name="PRINT_ANS">#REF!</definedName>
    <definedName name="_xlnm.Print_Area" localSheetId="1">A!$A$1:$J$60</definedName>
    <definedName name="_xlnm.Print_Area" localSheetId="2">B!$A$1:$J$329</definedName>
    <definedName name="_xlnm.Print_Area" localSheetId="3">'C'!$A$1:$J$431</definedName>
    <definedName name="_xlnm.Print_Area" localSheetId="4">'D pg 1'!$A$1:$J$52</definedName>
    <definedName name="_xlnm.Print_Area" localSheetId="5">'D pg 2 '!$A$1:$L$56</definedName>
    <definedName name="_xlnm.Print_Area" localSheetId="0">Input!$A$1:$O$60</definedName>
    <definedName name="_xlnm.Print_Area" localSheetId="6">'Sch M'!$A$1:$O$50</definedName>
    <definedName name="_xlnm.Print_Area" localSheetId="7">'Sch M 2.2B'!$A$1:$L$1126</definedName>
    <definedName name="_xlnm.Print_Area">#REF!</definedName>
    <definedName name="Print_Area_MI">'[135]INDEX M'!$A$1:$N$41</definedName>
    <definedName name="Print_Area_MI.1">#REF!</definedName>
    <definedName name="print_Area_MM">[136]CMDGEN!#REF!</definedName>
    <definedName name="Print_Area_Reset">OFFSET(Full_Print,0,0,Last_Row)</definedName>
    <definedName name="Print_Area2">#REF!</definedName>
    <definedName name="Print_big_all">#REF!,#REF!</definedName>
    <definedName name="Print_CSC_Report_2" hidden="1">{"CSC_1",#N/A,FALSE,"CSC Outputs";"CSC_2",#N/A,FALSE,"CSC Outputs"}</definedName>
    <definedName name="Print_CSC_Report_3" hidden="1">{"CSC_1",#N/A,FALSE,"CSC Outputs";"CSC_2",#N/A,FALSE,"CSC Outputs"}</definedName>
    <definedName name="Print_Detail">#REF!</definedName>
    <definedName name="PRINT_FORECAST">[137]Summary!#REF!</definedName>
    <definedName name="PRINT_MACROS">#REF!</definedName>
    <definedName name="PRINT_MENU">#REF!</definedName>
    <definedName name="PRINT_MENU_MSG">#REF!</definedName>
    <definedName name="Print_Radio_All">#REF!,#REF!</definedName>
    <definedName name="Print_Television_all">#REF!,#REF!</definedName>
    <definedName name="_xlnm.Print_Titles">#REF!</definedName>
    <definedName name="PRINT_TITLES_MI">#REF!</definedName>
    <definedName name="print1">#REF!</definedName>
    <definedName name="PRINT1997CNIT">#REF!</definedName>
    <definedName name="PRINT1997CS">#REF!</definedName>
    <definedName name="PRINT1998CNIT">#REF!</definedName>
    <definedName name="PRINT1998CS">#REF!</definedName>
    <definedName name="PRINT1999CNIT">#REF!</definedName>
    <definedName name="PRINT1999CS">#REF!</definedName>
    <definedName name="PRINT2">'[9]New g-p-08-401-save on this tab'!#REF!</definedName>
    <definedName name="PRINT2000CNIT">#REF!</definedName>
    <definedName name="PRINT2000CS">#REF!</definedName>
    <definedName name="PRINT2001CNIT">#REF!</definedName>
    <definedName name="PRINT2001CS">#REF!</definedName>
    <definedName name="PRINT2002CNIT">#REF!</definedName>
    <definedName name="PRINT2002CS">#REF!</definedName>
    <definedName name="PRINT2003CNIT">#REF!</definedName>
    <definedName name="PRINT2003CS">#REF!</definedName>
    <definedName name="PRINT2004CNIT">#REF!</definedName>
    <definedName name="PRINT2004CS">#REF!</definedName>
    <definedName name="Print3">#REF!</definedName>
    <definedName name="Print4">#REF!</definedName>
    <definedName name="Print5">#REF!</definedName>
    <definedName name="print99" hidden="1">{#N/A,#N/A,FALSE,"Resid CPRIV";#N/A,#N/A,FALSE,"Comer_CPRIVKsum";#N/A,#N/A,FALSE,"General (2)";#N/A,#N/A,FALSE,"Oficial";#N/A,#N/A,FALSE,"Resumen";#N/A,#N/A,FALSE,"Escenarios"}</definedName>
    <definedName name="printa">#REF!,#REF!,#REF!,#REF!,#REF!,#REF!,#REF!,#REF!,#REF!</definedName>
    <definedName name="PRINTADJ">#REF!</definedName>
    <definedName name="PRINTADS">#REF!</definedName>
    <definedName name="printall">#REF!,#REF!,#REF!</definedName>
    <definedName name="PrintAllGraphs">#REF!</definedName>
    <definedName name="PrintAnyGraph">#REF!</definedName>
    <definedName name="printb">#REF!,#REF!,#REF!,#REF!,#REF!,#REF!,#REF!,#REF!,#REF!</definedName>
    <definedName name="PRINTBENEFITS">#REF!</definedName>
    <definedName name="PRINTBILL">#REF!</definedName>
    <definedName name="printc">#REF!,#REF!,#REF!,#REF!,#REF!,#REF!,#REF!,#REF!,#REF!</definedName>
    <definedName name="PRINTCYR">[68]data!#REF!</definedName>
    <definedName name="printd">#REF!,#REF!,#REF!,#REF!,#REF!,#REF!,#REF!,#REF!,#REF!</definedName>
    <definedName name="PrintDepr1">#REF!</definedName>
    <definedName name="PrintDepr2">#REF!</definedName>
    <definedName name="PRINTER_SET">#REF!</definedName>
    <definedName name="PRINTFASB">#REF!</definedName>
    <definedName name="PRINTFICA">#REF!</definedName>
    <definedName name="PRINTFILE">#REF!</definedName>
    <definedName name="PRINTGC">#REF!</definedName>
    <definedName name="PrintGraphs">#REF!</definedName>
    <definedName name="PRINTINPUT">#REF!</definedName>
    <definedName name="PrintIt">#REF!</definedName>
    <definedName name="PrintJE">#REF!</definedName>
    <definedName name="PrintLabelRange">#REF!</definedName>
    <definedName name="PRINTLABOR">#REF!</definedName>
    <definedName name="PRINTMAIN">#REF!</definedName>
    <definedName name="PRINTNORM">#REF!</definedName>
    <definedName name="PRINTNYR1">#REF!</definedName>
    <definedName name="PRINTNYR2">#REF!</definedName>
    <definedName name="printrange">#REF!</definedName>
    <definedName name="PrintRangePEC">#REF!</definedName>
    <definedName name="PrintRangePECAsm">#REF!</definedName>
    <definedName name="PrintRangePEF">#REF!</definedName>
    <definedName name="PrintRangePEFAsm">#REF!</definedName>
    <definedName name="PrintRangePGN">#REF!</definedName>
    <definedName name="PrintRangePGNAsm">#REF!</definedName>
    <definedName name="PrintRangeYear">#REF!</definedName>
    <definedName name="PRINTREVC">#REF!</definedName>
    <definedName name="Prints_LIFO">[138]A!#REF!</definedName>
    <definedName name="PRINTSCH35B">#REF!</definedName>
    <definedName name="PRINTSU">'[41]COH Changes'!#REF!</definedName>
    <definedName name="PRINTSUMMARY">#REF!</definedName>
    <definedName name="PRINTTOTALS">#REF!</definedName>
    <definedName name="PrintYears">#REF!</definedName>
    <definedName name="PRIOR">#REF!</definedName>
    <definedName name="Prior_Year">#REF!</definedName>
    <definedName name="prioritization">#REF!</definedName>
    <definedName name="Priority">#REF!</definedName>
    <definedName name="PriorityAmt">#REF!</definedName>
    <definedName name="PriorityCash">#REF!</definedName>
    <definedName name="PriorityFlag">#REF!</definedName>
    <definedName name="PriorYear_InputTab">#REF!</definedName>
    <definedName name="Prob" hidden="1">{"EPS and CF",#N/A,FALSE;"Ops and Stats",#N/A,FALSE}</definedName>
    <definedName name="problem" hidden="1">{#N/A,#N/A,FALSE,"trates"}</definedName>
    <definedName name="Proceeds">#REF!</definedName>
    <definedName name="Procef" hidden="1">{#N/A,#N/A,FALSE,"Pharm";#N/A,#N/A,FALSE,"WWCM"}</definedName>
    <definedName name="Procef_1" hidden="1">{#N/A,#N/A,FALSE,"Pharm";#N/A,#N/A,FALSE,"WWCM"}</definedName>
    <definedName name="Procef_2" hidden="1">{#N/A,#N/A,FALSE,"Pharm";#N/A,#N/A,FALSE,"WWCM"}</definedName>
    <definedName name="Procef_3" hidden="1">{#N/A,#N/A,FALSE,"Pharm";#N/A,#N/A,FALSE,"WWCM"}</definedName>
    <definedName name="Procef_4" hidden="1">{#N/A,#N/A,FALSE,"Pharm";#N/A,#N/A,FALSE,"WWCM"}</definedName>
    <definedName name="prod" hidden="1">{#N/A,#N/A,FALSE,"Pharm";#N/A,#N/A,FALSE,"WWCM"}</definedName>
    <definedName name="prod_1" hidden="1">{#N/A,#N/A,FALSE,"Pharm";#N/A,#N/A,FALSE,"WWCM"}</definedName>
    <definedName name="prod_2" hidden="1">{#N/A,#N/A,FALSE,"Pharm";#N/A,#N/A,FALSE,"WWCM"}</definedName>
    <definedName name="prod_3" hidden="1">{#N/A,#N/A,FALSE,"Pharm";#N/A,#N/A,FALSE,"WWCM"}</definedName>
    <definedName name="prod_4" hidden="1">{#N/A,#N/A,FALSE,"Pharm";#N/A,#N/A,FALSE,"WWCM"}</definedName>
    <definedName name="ProdFactor1">#REF!</definedName>
    <definedName name="productlist">'[139]Product List'!$A$1:$E$23153</definedName>
    <definedName name="profit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rofit_sharing">#REF!</definedName>
    <definedName name="Profitabilty">#REF!</definedName>
    <definedName name="Progress_Energy___Carolinas">#REF!</definedName>
    <definedName name="PROJ">#REF!</definedName>
    <definedName name="proj.desc">[140]Tables!$F$3:$H$41</definedName>
    <definedName name="proj_cust_pmts">'[50]Payment Calculation'!$C$25</definedName>
    <definedName name="Proj_Name">#REF!</definedName>
    <definedName name="PROJ_WOTextLen">#REF!</definedName>
    <definedName name="Projdef">[141]Indices!$B$631:$C$739</definedName>
    <definedName name="ProjecctProgram">#REF!</definedName>
    <definedName name="Project">#REF!</definedName>
    <definedName name="Project_Co">#REF!</definedName>
    <definedName name="Project_Code">#REF!</definedName>
    <definedName name="project_name_short">#REF!</definedName>
    <definedName name="Project1_Date1">#REF!</definedName>
    <definedName name="Project1_Date3">#REF!</definedName>
    <definedName name="Project1_Flag">#REF!</definedName>
    <definedName name="Project10_Flag">#REF!</definedName>
    <definedName name="Project2_Date1">#REF!</definedName>
    <definedName name="Project2_Flag">#REF!</definedName>
    <definedName name="Project3_Flag">#REF!</definedName>
    <definedName name="Project4_Flag">#REF!</definedName>
    <definedName name="Project5_Flag">#REF!</definedName>
    <definedName name="Project6_Flag">#REF!</definedName>
    <definedName name="Project7_Flag">#REF!</definedName>
    <definedName name="Project8_Flag">#REF!</definedName>
    <definedName name="Project9_Flag">#REF!</definedName>
    <definedName name="Projection">'[63]Appendix A'!$H$7</definedName>
    <definedName name="ProjectLife">30</definedName>
    <definedName name="ProjIDList">#REF!</definedName>
    <definedName name="ProjInput">[91]Projects!$B$17:$I$18</definedName>
    <definedName name="ProjYear1">#REF!</definedName>
    <definedName name="ProjYear2">#REF!</definedName>
    <definedName name="ProjYear3">#REF!</definedName>
    <definedName name="ProjYear4">#REF!</definedName>
    <definedName name="ProjYear5">#REF!</definedName>
    <definedName name="Promod_steam1">#REF!</definedName>
    <definedName name="Promod_steam2">#REF!</definedName>
    <definedName name="Promod_Steam3">#REF!</definedName>
    <definedName name="Prop_Tax">#REF!</definedName>
    <definedName name="Prop_Tax_Rate">#REF!</definedName>
    <definedName name="Property">#REF!</definedName>
    <definedName name="Property_Tax_Rates">#REF!</definedName>
    <definedName name="PROPERTY_TAXES">#REF!</definedName>
    <definedName name="PROPTAX">#REF!</definedName>
    <definedName name="PROPTAX_WKST">'[46]Sh 9 - Property Taxes'!#REF!</definedName>
    <definedName name="ProratedUsage">#REF!</definedName>
    <definedName name="PROSPECT">#REF!</definedName>
    <definedName name="PROTECT">#REF!</definedName>
    <definedName name="PROTECT2">#REF!</definedName>
    <definedName name="ProtectedSheets">#REF!</definedName>
    <definedName name="prout" hidden="1">{"comp1",#N/A,FALSE,"COMPS";"footnotes",#N/A,FALSE,"COMPS"}</definedName>
    <definedName name="PRT_Y_N">#REF!</definedName>
    <definedName name="prtallold1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nold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YR">'[142]inctax calc'!#REF!</definedName>
    <definedName name="PSAccount">#REF!</definedName>
    <definedName name="PSC_FEES">#REF!</definedName>
    <definedName name="PSCo_COS">#REF!</definedName>
    <definedName name="PSLJ8LG">#N/A</definedName>
    <definedName name="PSOKI6">#N/A</definedName>
    <definedName name="PSPL1">#REF!</definedName>
    <definedName name="PSPL2">#REF!</definedName>
    <definedName name="PSPL3">#REF!</definedName>
    <definedName name="PSPL4">#REF!</definedName>
    <definedName name="PstLightACP">#N/A</definedName>
    <definedName name="PstLightASP">#N/A</definedName>
    <definedName name="PstLightRCP">#N/A</definedName>
    <definedName name="PstLightRSP">#N/A</definedName>
    <definedName name="PSTotalDSM">#REF!</definedName>
    <definedName name="PSTRESS_RELIEVI">#REF!</definedName>
    <definedName name="PT_COD">#REF!</definedName>
    <definedName name="PT_esc">#REF!</definedName>
    <definedName name="PT_exempt">#REF!</definedName>
    <definedName name="PT_RateReq">#REF!</definedName>
    <definedName name="PT_WACC">#REF!</definedName>
    <definedName name="PTBV">#REF!</definedName>
    <definedName name="PTC_MM_Flag">#REF!</definedName>
    <definedName name="PTCC">#REF!</definedName>
    <definedName name="PTCO">#REF!</definedName>
    <definedName name="PtnershipEarningsnoTax">#REF!</definedName>
    <definedName name="ptpt" hidden="1">{#N/A,#N/A,FALSE,"Antony Financials";#N/A,#N/A,FALSE,"Cowboy Financials";#N/A,#N/A,FALSE,"Combined";#N/A,#N/A,FALSE,"Valuematrix";#N/A,#N/A,FALSE,"DCFAntony";#N/A,#N/A,FALSE,"DCFCowboy";#N/A,#N/A,FALSE,"DCFCombined"}</definedName>
    <definedName name="PUB_FileID" hidden="1">"L10003787.xls"</definedName>
    <definedName name="PUB_UserID" hidden="1">"MAYERX"</definedName>
    <definedName name="pucspadd42" hidden="1">{#N/A,"PURCHM",FALSE,"Business Analysis";#N/A,"SPADD",FALSE,"Business Analysis"}</definedName>
    <definedName name="pupi" hidden="1">{"YD OTHER",#N/A,FALSE,"YTD"}</definedName>
    <definedName name="püpoüpoüpo" hidden="1">{#N/A,#N/A,FALSE,"PMW Gruppe 99_98";#N/A,#N/A,FALSE,"PMW KG 98_99";#N/A,#N/A,FALSE,"PMW Inc. 99_98";#N/A,#N/A,FALSE,"PMW VTECH 99_98";#N/A,#N/A,FALSE,"PMW Thail. 99_98";#N/A,#N/A,FALSE,"PMW Canada 99_98";#N/A,#N/A,FALSE,"Währungsabw. 99_98"}</definedName>
    <definedName name="püpü" hidden="1">{#N/A,#N/A,FALSE,"Umsatz 99";#N/A,#N/A,FALSE,"ER 99 "}</definedName>
    <definedName name="purch97">[143]OPERATIONS!#REF!</definedName>
    <definedName name="purch98">#REF!</definedName>
    <definedName name="PURCHASE">'[119]INPUT_FERC IS 12-2020'!#REF!</definedName>
    <definedName name="Purchase_Gas">#REF!</definedName>
    <definedName name="PurchasingGroupMaster">#REF!</definedName>
    <definedName name="PurchasingTbl">#REF!</definedName>
    <definedName name="PVCC">#REF!</definedName>
    <definedName name="PVLookup">#REF!</definedName>
    <definedName name="PVOther">#REF!</definedName>
    <definedName name="PVT_BU">#REF!</definedName>
    <definedName name="PVT_FileName">#REF!</definedName>
    <definedName name="PVT_FilePath">#REF!</definedName>
    <definedName name="PVT_FiscalYear">#REF!</definedName>
    <definedName name="PVT_Month">#REF!</definedName>
    <definedName name="PVT_Quarter">#REF!</definedName>
    <definedName name="PVT_RptTitle">#REF!</definedName>
    <definedName name="PVT_SQLComman">#REF!</definedName>
    <definedName name="PXAG">'[54]C. Input'!$F$185</definedName>
    <definedName name="PXAG_561">'[54]C. Input'!#REF!</definedName>
    <definedName name="PXAG_EAI">'[54]C. Input'!#REF!</definedName>
    <definedName name="PXAG_EGSI">'[54]C. Input'!#REF!</definedName>
    <definedName name="PXAG_ELI">'[54]C. Input'!#REF!</definedName>
    <definedName name="PXAG_EMI">'[54]C. Input'!#REF!</definedName>
    <definedName name="PXAG_ENOI">'[54]C. Input'!#REF!</definedName>
    <definedName name="PXAGBAD">'[54]C. Input'!#REF!</definedName>
    <definedName name="PY">#REF!</definedName>
    <definedName name="PY_YDT">#REF!</definedName>
    <definedName name="PYACTYEFORC">#REF!</definedName>
    <definedName name="PYCMACTUAL">#REF!</definedName>
    <definedName name="PYear01">PYearLag+1</definedName>
    <definedName name="PYear02">PYearLag+2</definedName>
    <definedName name="PYear03">PYearLag+3</definedName>
    <definedName name="PYear04">PYearLag+4</definedName>
    <definedName name="PYear05">PYearLag+5</definedName>
    <definedName name="PYear06">PYearLag+6</definedName>
    <definedName name="PYear07">PYearLag+7</definedName>
    <definedName name="PYear08">PYearLag+8</definedName>
    <definedName name="PYear09">PYearLag+9</definedName>
    <definedName name="PYear10">PYearLag+10</definedName>
    <definedName name="pyearg" hidden="1">{#N/A,#N/A,FALSE,"FY97";#N/A,#N/A,FALSE,"FY98";#N/A,#N/A,FALSE,"FY99";#N/A,#N/A,FALSE,"FY00";#N/A,#N/A,FALSE,"FY01"}</definedName>
    <definedName name="PYName">#REF!</definedName>
    <definedName name="PYQuarter">#REF!</definedName>
    <definedName name="PYTD_Lookup">#REF!</definedName>
    <definedName name="PYTX">'[54]C. Input'!$F$220</definedName>
    <definedName name="PYYTDACTUAL">'[144]Select month year'!$C$36</definedName>
    <definedName name="pz" hidden="1">{"Month Summary",#N/A,FALSE,"Summary";"Total Details",#N/A,FALSE,"Current Yr";"Polymers Details",#N/A,FALSE,"Current Yr";"Performance Details",#N/A,FALSE,"Current Yr";"ICD Details",#N/A,FALSE,"Current Yr"}</definedName>
    <definedName name="q" hidden="1">{"MATALL",#N/A,FALSE,"Sheet4";"matclass",#N/A,FALSE,"Sheet4"}</definedName>
    <definedName name="q_MTEP06_App_AB_Facility">#REF!</definedName>
    <definedName name="q_MTEP06_App_AB_Projects">#REF!</definedName>
    <definedName name="Q1_February_2013">#REF!</definedName>
    <definedName name="Q1_January_2013">#REF!</definedName>
    <definedName name="Q1_March_2013">#REF!</definedName>
    <definedName name="Q1_Q4_IS">#REF!</definedName>
    <definedName name="Q1_Q4_SCF">#REF!</definedName>
    <definedName name="Q1_Q4_Supp">#REF!</definedName>
    <definedName name="Q2_April_2013">#REF!</definedName>
    <definedName name="Q2_June_2013">#REF!</definedName>
    <definedName name="Q2_May_2013">#REF!</definedName>
    <definedName name="Q2_Q3_IS">#REF!</definedName>
    <definedName name="Q2_Q3_SCF">#REF!</definedName>
    <definedName name="Q2_Q3_Supp">#REF!</definedName>
    <definedName name="Q3_August_2013">#REF!</definedName>
    <definedName name="Q3_July_2013">#REF!</definedName>
    <definedName name="Q3_September_2013">#REF!</definedName>
    <definedName name="Q4_">#REF!</definedName>
    <definedName name="Q4_December_2013">#REF!</definedName>
    <definedName name="Q4_November_2013">#REF!</definedName>
    <definedName name="Q4_October_2013">#REF!</definedName>
    <definedName name="qa" hidden="1">{"comps",#N/A,FALSE,"TXTCOMPS";"segment_EPS",#N/A,FALSE,"TXTCOMPS";"valuation",#N/A,FALSE,"TXTCOMPS"}</definedName>
    <definedName name="qaaaa" hidden="1">{"detail",#N/A,FALSE,"mfg";"summary",#N/A,FALSE,"mfg"}</definedName>
    <definedName name="qaz" hidden="1">{#N/A,#N/A,FALSE,"Pharm";#N/A,#N/A,FALSE,"WWCM"}</definedName>
    <definedName name="qaz_1" hidden="1">{#N/A,#N/A,FALSE,"Pharm";#N/A,#N/A,FALSE,"WWCM"}</definedName>
    <definedName name="qaz_2" hidden="1">{#N/A,#N/A,FALSE,"Pharm";#N/A,#N/A,FALSE,"WWCM"}</definedName>
    <definedName name="qaz_3" hidden="1">{#N/A,#N/A,FALSE,"Pharm";#N/A,#N/A,FALSE,"WWCM"}</definedName>
    <definedName name="qaz_4" hidden="1">{#N/A,#N/A,FALSE,"Pharm";#N/A,#N/A,FALSE,"WWCM"}</definedName>
    <definedName name="QBE">#REF!</definedName>
    <definedName name="QBS">#REF!</definedName>
    <definedName name="QCE">#REF!</definedName>
    <definedName name="QCS">#REF!</definedName>
    <definedName name="qd" hidden="1">{"comps",#N/A,FALSE,"TXTCOMPS"}</definedName>
    <definedName name="qe" hidden="1">{"capacity",#N/A,FALSE,"Xian";"Volume",#N/A,FALSE,"Xian"}</definedName>
    <definedName name="qeqee" hidden="1">{#N/A,#N/A,FALSE,"Produkte Erw.";#N/A,#N/A,FALSE,"Produkte Plan";#N/A,#N/A,FALSE,"Leistungen Erw.";#N/A,#N/A,FALSE,"Leistungen Plan";#N/A,#N/A,FALSE,"KA Allg.Kosten (2)";#N/A,#N/A,FALSE,"KA All.Kosten"}</definedName>
    <definedName name="qeqrt" hidden="1">{#N/A,#N/A,TRUE,"Income Statement US$";#N/A,#N/A,TRUE,"Assumptions";#N/A,#N/A,TRUE,"Vapor Generation";#N/A,#N/A,TRUE,"Gas Generation";#N/A,#N/A,TRUE,"Income Statement";#N/A,#N/A,TRUE,"Revenues";#N/A,#N/A,TRUE,"Fuel";#N/A,#N/A,TRUE,"Oper Costs";#N/A,#N/A,TRUE,"Depreciation";#N/A,#N/A,TRUE,"Other Costs";#N/A,#N/A,TRUE,"Cash Flow"}</definedName>
    <definedName name="qeqwr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ertweyu" hidden="1">{#N/A,#N/A,FALSE,"REPORT"}</definedName>
    <definedName name="qertweyu_1" hidden="1">{#N/A,#N/A,FALSE,"REPORT"}</definedName>
    <definedName name="qertweyu_2" hidden="1">{#N/A,#N/A,FALSE,"REPORT"}</definedName>
    <definedName name="qertweyu_3" hidden="1">{#N/A,#N/A,FALSE,"REPORT"}</definedName>
    <definedName name="qertweyu_4" hidden="1">{#N/A,#N/A,FALSE,"REPORT"}</definedName>
    <definedName name="qesd" hidden="1">{"Page 1",#N/A,FALSE,"OpExJanVsPY";"Page 2",#N/A,FALSE,"OpExJanVsPY"}</definedName>
    <definedName name="qetryywt" hidden="1">{#N/A,#N/A,FALSE,"REPORT"}</definedName>
    <definedName name="qetryywt_1" hidden="1">{#N/A,#N/A,FALSE,"REPORT"}</definedName>
    <definedName name="qetryywt_2" hidden="1">{#N/A,#N/A,FALSE,"REPORT"}</definedName>
    <definedName name="qetryywt_3" hidden="1">{#N/A,#N/A,FALSE,"REPORT"}</definedName>
    <definedName name="qetryywt_4" hidden="1">{#N/A,#N/A,FALSE,"REPORT"}</definedName>
    <definedName name="qewreqrqwer" hidden="1">{"comp1",#N/A,FALSE,"COMPS";"footnotes",#N/A,FALSE,"COMPS"}</definedName>
    <definedName name="qf" hidden="1">{"segment_EPS",#N/A,FALSE,"TXTCOMPS"}</definedName>
    <definedName name="qg" hidden="1">{"valuation",#N/A,FALSE,"TXTCOMPS"}</definedName>
    <definedName name="qi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qink" hidden="1">{#N/A,"PURCHM",FALSE,"Business Analysis";#N/A,"SPADD",FALSE,"Business Analysis"}</definedName>
    <definedName name="qis" hidden="1">{"Quarterly Income Statement",#N/A,FALSE,"P&amp;L Detail"}</definedName>
    <definedName name="QLGC" hidden="1">{"CHART",#N/A,FALSE,"Arch Communications"}</definedName>
    <definedName name="qp" hidden="1">{"overview",#N/A,FALSE,"summary";"net assets",#N/A,FALSE,"summary";"asset turnover",#N/A,FALSE,"summary";"orona",#N/A,FALSE,"summary"}</definedName>
    <definedName name="QPE">#REF!</definedName>
    <definedName name="QPS">#REF!</definedName>
    <definedName name="qq" hidden="1">{"equity comps",#N/A,FALSE,"CS Comps";"equity comps",#N/A,FALSE,"PS Comps";"equity comps",#N/A,FALSE,"GIC_Comps";"equity comps",#N/A,FALSE,"GIC2_Comps"}</definedName>
    <definedName name="qqfxlBookName" hidden="1">"Assumptions.v00.00.xlsb"</definedName>
    <definedName name="qqkkkkk" hidden="1">{#N/A,"PURCHM",FALSE,"Business Analysis";#N/A,"SPADD",FALSE,"Business Analysis"}</definedName>
    <definedName name="qqq" hidden="1">{#N/A,#N/A,FALSE,"Pharm";#N/A,#N/A,FALSE,"WWCM"}</definedName>
    <definedName name="qqq_1" hidden="1">{#N/A,#N/A,FALSE,"Pharm";#N/A,#N/A,FALSE,"WWCM"}</definedName>
    <definedName name="qqq_2" hidden="1">{#N/A,#N/A,FALSE,"Pharm";#N/A,#N/A,FALSE,"WWCM"}</definedName>
    <definedName name="qqq_3" hidden="1">{#N/A,#N/A,FALSE,"Pharm";#N/A,#N/A,FALSE,"WWCM"}</definedName>
    <definedName name="qqq_4" hidden="1">{#N/A,#N/A,FALSE,"Pharm";#N/A,#N/A,FALSE,"WWCM"}</definedName>
    <definedName name="qqqaa" hidden="1">{"detail",#N/A,FALSE,"mfg";"summary",#N/A,FALSE,"mfg"}</definedName>
    <definedName name="qqqq" hidden="1">{#N/A,#N/A,FALSE,"Umsatz EO BP";#N/A,#N/A,FALSE,"Umsatz EO OP";#N/A,#N/A,FALSE,"ER EO BP";#N/A,#N/A,FALSE,"ER EO OP";#N/A,#N/A,FALSE,"EA EO (2)";#N/A,#N/A,FALSE,"EA EO";#N/A,#N/A,FALSE,"EA EO (3)";#N/A,#N/A,FALSE,"EA EO (4)";#N/A,#N/A,FALSE,"KA EO  (2)";#N/A,#N/A,FALSE,"KA EO";#N/A,#N/A,FALSE,"KA EO  (3)";#N/A,#N/A,FALSE,"KA EO (4)"}</definedName>
    <definedName name="qqqqq" hidden="1">{#N/A,"PURCHM",FALSE,"Business Analysis";#N/A,"SPADD",FALSE,"Business Analysis"}</definedName>
    <definedName name="qqqqqq" hidden="1">{"QTD_PRS",#N/A,FALSE,"QTD"}</definedName>
    <definedName name="qqqqqqq" hidden="1">{"SourcesUses",#N/A,TRUE,"CFMODEL";"TransOverview",#N/A,TRUE,"CFMODEL"}</definedName>
    <definedName name="qqqqqqqqqq" hidden="1">{"pro_view",#N/A,FALSE,"EEFSNAP2";"rep_view",#N/A,FALSE,"EEFSNAP2"}</definedName>
    <definedName name="qqqqqqqqqqqqqq" hidden="1">{#N/A,#N/A,FALSE,"IS INPUT";#N/A,#N/A,FALSE,"BS INPUT";#N/A,#N/A,FALSE,"IS MTH";#N/A,#N/A,FALSE,"IS LOCAL";#N/A,#N/A,FALSE,"WON ADJ";#N/A,#N/A,FALSE,"USD ADJ";#N/A,#N/A,FALSE,"EQUITY";#N/A,#N/A,FALSE,"IS US ";#N/A,#N/A,FALSE,"BS US"}</definedName>
    <definedName name="qqqqqqqqqqqqqqqq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qqqqqqqqqqqqqqqqqq" hidden="1">{"Income Statement",#N/A,FALSE,"CFMODEL";"Balance Sheet",#N/A,FALSE,"CFMODEL"}</definedName>
    <definedName name="qqqqqqqqqqqqqqqqqqq" hidden="1">{"detail",#N/A,FALSE,"mfg";"summary",#N/A,FALSE,"mfg"}</definedName>
    <definedName name="qqqqqqqqqqqqqqqqqqqqqqqqqqqqqqqqqqqqqqqqqqqqqqqqqqqqqq" hidden="1">{"TXO2N2_SLS",#N/A,FALSE,"MTHLYSLES";"TXH2_SLS",#N/A,FALSE,"MTHLYSLES";"LOUIS_SLS",#N/A,FALSE,"MTHLYSLES";"H2_SLS",#N/A,FALSE,"MTHLYSLES";"O2N2_SLS",#N/A,FALSE,"MTHLYSLES";"PACKAGE_SLS",#N/A,FALSE,"MTHLYSLES"}</definedName>
    <definedName name="qqwtweryey" hidden="1">{#N/A,#N/A,FALSE,"REPORT"}</definedName>
    <definedName name="qqwtweryey_1" hidden="1">{#N/A,#N/A,FALSE,"REPORT"}</definedName>
    <definedName name="qqwtweryey_2" hidden="1">{#N/A,#N/A,FALSE,"REPORT"}</definedName>
    <definedName name="qqwtweryey_3" hidden="1">{#N/A,#N/A,FALSE,"REPORT"}</definedName>
    <definedName name="qqwtweryey_4" hidden="1">{#N/A,#N/A,FALSE,"REPORT"}</definedName>
    <definedName name="qr" hidden="1">{"detail",#N/A,FALSE,"mfg";"summary",#N/A,FALSE,"mfg"}</definedName>
    <definedName name="qreqw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reqwr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rqerw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rqwer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rqwer2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rqwerqrq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rqwr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rqwrqwrqw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rqwrqwwr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rqwrrqw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rqwrrw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rrqwr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rwerr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ry_2012_ExpenseQREs">#REF!</definedName>
    <definedName name="qry_RptFluxAccru">#REF!</definedName>
    <definedName name="qry_RptFluxMMatch">#REF!</definedName>
    <definedName name="qry_XperOut_Good_Sums">#REF!</definedName>
    <definedName name="qry_XperOut_Mismatch_Plus">#REF!</definedName>
    <definedName name="qryFTECategbyCountry">#REF!</definedName>
    <definedName name="qs" hidden="1">{"valuation",#N/A,FALSE,"TXTCOMPS"}</definedName>
    <definedName name="QSDQS" hidden="1">#REF!</definedName>
    <definedName name="qssss" hidden="1">{#N/A,"PURCHM",FALSE,"Business Analysis";#N/A,"SPADD",FALSE,"Business Analysis"}</definedName>
    <definedName name="qt" hidden="1">{"oct_res_comm",#N/A,FALSE,"VarToBud"}</definedName>
    <definedName name="QTD">[145]Act08!$C$30</definedName>
    <definedName name="qual_0_12">#REF!</definedName>
    <definedName name="qual_0_12_2">#REF!</definedName>
    <definedName name="qual_0_12_3">#REF!</definedName>
    <definedName name="Quarter">#REF!</definedName>
    <definedName name="quarters">#REF!</definedName>
    <definedName name="quarters_CF">#REF!</definedName>
    <definedName name="query">[9]Parse!#REF!</definedName>
    <definedName name="queryp1">[36]DANDE!#REF!</definedName>
    <definedName name="QueryRange" hidden="1">#REF!</definedName>
    <definedName name="Quest">#REF!</definedName>
    <definedName name="Question" hidden="1">{"CSC_1",#N/A,FALSE,"CSC Outputs";"CSC_2",#N/A,FALSE,"CSC Outputs"}</definedName>
    <definedName name="QuickRatio">#REF!</definedName>
    <definedName name="qw" hidden="1">{#N/A,#N/A,FALSE,"Aging Summary";#N/A,#N/A,FALSE,"Ratio Analysis";#N/A,#N/A,FALSE,"Test 120 Day Accts";#N/A,#N/A,FALSE,"Tickmarks"}</definedName>
    <definedName name="qw_1" hidden="1">{#N/A,#N/A,FALSE,"REPORT"}</definedName>
    <definedName name="qw_2" hidden="1">{#N/A,#N/A,FALSE,"REPORT"}</definedName>
    <definedName name="qw_3" hidden="1">{#N/A,#N/A,FALSE,"REPORT"}</definedName>
    <definedName name="qw_4" hidden="1">{#N/A,#N/A,FALSE,"REPORT"}</definedName>
    <definedName name="qwe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qwejdfk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weqWE" hidden="1">{#N/A,#N/A,FALSE,"Renewals In Process";#N/A,#N/A,FALSE,"New Clients In Process";#N/A,#N/A,FALSE,"Completed New Clients";#N/A,#N/A,FALSE,"Completed Renewals"}</definedName>
    <definedName name="qweqwesg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qwer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qwerqewr" hidden="1">{#N/A,#N/A,FALSE,"Calc";#N/A,#N/A,FALSE,"Sensitivity";#N/A,#N/A,FALSE,"LT Earn.Dil.";#N/A,#N/A,FALSE,"Dil. AVP"}</definedName>
    <definedName name="qwerqwerq" hidden="1">{"assumption 50 50",#N/A,TRUE,"Merger";"has gets cash",#N/A,TRUE,"Merger";"accretion dilution",#N/A,TRUE,"Merger";"comparison credit stats",#N/A,TRUE,"Merger";"pf credit stats",#N/A,TRUE,"Merger";"pf sheets",#N/A,TRUE,"Merger"}</definedName>
    <definedName name="qwertqry" hidden="1">{#N/A,#N/A,FALSE,"REPORT"}</definedName>
    <definedName name="qwertqry_1" hidden="1">{#N/A,#N/A,FALSE,"REPORT"}</definedName>
    <definedName name="qwertqry_2" hidden="1">{#N/A,#N/A,FALSE,"REPORT"}</definedName>
    <definedName name="qwertqry_3" hidden="1">{#N/A,#N/A,FALSE,"REPORT"}</definedName>
    <definedName name="qwertqry_4" hidden="1">{#N/A,#N/A,FALSE,"REPORT"}</definedName>
    <definedName name="qwetqryetytu" hidden="1">{#N/A,#N/A,FALSE,"Pharm";#N/A,#N/A,FALSE,"WWCM"}</definedName>
    <definedName name="qwetqryetytu_1" hidden="1">{#N/A,#N/A,FALSE,"Pharm";#N/A,#N/A,FALSE,"WWCM"}</definedName>
    <definedName name="qwetqryetytu_2" hidden="1">{#N/A,#N/A,FALSE,"Pharm";#N/A,#N/A,FALSE,"WWCM"}</definedName>
    <definedName name="qwetqryetytu_3" hidden="1">{#N/A,#N/A,FALSE,"Pharm";#N/A,#N/A,FALSE,"WWCM"}</definedName>
    <definedName name="qwetqryetytu_4" hidden="1">{#N/A,#N/A,FALSE,"Pharm";#N/A,#N/A,FALSE,"WWCM"}</definedName>
    <definedName name="QWEWQE" hidden="1">{#N/A,#N/A,FALSE,"Renewals In Process";#N/A,#N/A,FALSE,"New Clients In Process";#N/A,#N/A,FALSE,"Completed New Clients";#N/A,#N/A,FALSE,"Completed Renewals"}</definedName>
    <definedName name="qwrd" hidden="1">{"ACT",#N/A,FALSE,"Q3Elec P&amp;L fy 99  ";"BUD",#N/A,FALSE,"Q3Elec P&amp;L fy 99  ";"PRIOR",#N/A,FALSE,"Q3Elec P&amp;L fy 99  "}</definedName>
    <definedName name="qwrqwr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ws" hidden="1">{"QTD_OTHER",#N/A,FALSE,"QTD"}</definedName>
    <definedName name="qwsa" hidden="1">{"EES_YTD_CHECK",#N/A,FALSE,"EES YTD";"EES_CQ_CHECK",#N/A,FALSE,"EES CQ";"EES_CM_CHECK",#N/A,FALSE,"EES CM";"COG_YTD_CHECK",#N/A,FALSE,"COG YTD";"COG_CQ_CHECK",#N/A,FALSE,"COG CQ";"COG_CM_CHECK",#N/A,FALSE,"COG CM";"PA_YTD_CHECK",#N/A,FALSE,"PA YTD";"PA_CQ_CHECK",#N/A,FALSE,"PA CQ";"PA_CM_CHECK",#N/A,FALSE,"PA CM";"REF_YTD_CHECK",#N/A,FALSE,"REF YTD";"REF_CQ_CHECK",#N/A,FALSE,"REF CQ";"REF_CM_CHECK",#N/A,FALSE,"REF CM"}</definedName>
    <definedName name="qwsd" hidden="1">{"ELIM_YTD",#N/A,FALSE,"EES YTD";"EES_YTD",#N/A,FALSE,"EES YTD";"ELIM_CQ",#N/A,FALSE,"EES CQ";"EES_CQ",#N/A,FALSE,"EES CQ";"ELIM_CM",#N/A,FALSE,"EES CM";"EES_CM",#N/A,FALSE,"EES CM";"COG_YTD",#N/A,FALSE,"COG YTD";"COG_CQ",#N/A,FALSE,"COG CQ";"COG_CM",#N/A,FALSE,"COG CM";"PA_YTD",#N/A,FALSE,"PA YTD";"PA_CQ",#N/A,FALSE,"PA CQ";"PA_CM",#N/A,FALSE,"PA CM";"REF_YTD",#N/A,FALSE,"REF YTD";"REF_CQ",#N/A,FALSE,"REF CQ";"REF_CM",#N/A,FALSE,"REF CM"}</definedName>
    <definedName name="qww" hidden="1">{"'Feb 99'!$A$1:$G$30"}</definedName>
    <definedName name="qwz" hidden="1">{"QTD_HYCO",#N/A,FALSE,"QTD"}</definedName>
    <definedName name="QXPORT">#REF!</definedName>
    <definedName name="qzqzqz10">#REF!</definedName>
    <definedName name="qzqzqz11">#REF!</definedName>
    <definedName name="qzqzqz12">#REF!</definedName>
    <definedName name="qzqzqz13">#REF!</definedName>
    <definedName name="qzqzqz14">#REF!</definedName>
    <definedName name="qzqzqz15">#REF!</definedName>
    <definedName name="qzqzqz16">#REF!</definedName>
    <definedName name="qzqzqz17">#REF!</definedName>
    <definedName name="qzqzqz18">#REF!</definedName>
    <definedName name="qzqzqz19">#REF!</definedName>
    <definedName name="qzqzqz20">#REF!</definedName>
    <definedName name="qzqzqz21">#REF!</definedName>
    <definedName name="qzqzqz22">#REF!</definedName>
    <definedName name="qzqzqz23">#REF!</definedName>
    <definedName name="qzqzqz24">#REF!</definedName>
    <definedName name="qzqzqz25">#REF!</definedName>
    <definedName name="qzqzqz26">#REF!</definedName>
    <definedName name="qzqzqz27">#REF!</definedName>
    <definedName name="qzqzqz28">#REF!</definedName>
    <definedName name="qzqzqz29">#REF!</definedName>
    <definedName name="qzqzqz30">#REF!</definedName>
    <definedName name="qzqzqz31">#REF!</definedName>
    <definedName name="qzqzqz32">#REF!</definedName>
    <definedName name="qzqzqz6">#REF!</definedName>
    <definedName name="qzqzqz7">#REF!</definedName>
    <definedName name="qzqzqz8">#REF!</definedName>
    <definedName name="qzqzqz9">#REF!</definedName>
    <definedName name="r.CashFlow" hidden="1">#REF!</definedName>
    <definedName name="r.Leverage" hidden="1">#REF!</definedName>
    <definedName name="r.Liquidity" hidden="1">#REF!</definedName>
    <definedName name="r.Market" hidden="1">#REF!</definedName>
    <definedName name="r.Profitability" hidden="1">#REF!</definedName>
    <definedName name="r.Summary" hidden="1">#REF!</definedName>
    <definedName name="R_">#REF!</definedName>
    <definedName name="R_?__">#REF!</definedName>
    <definedName name="R_S_VRNC">[99]R_S_VAR!#REF!</definedName>
    <definedName name="R_S_VRNC_YTD">[6]R_S_VAR!$B$57</definedName>
    <definedName name="RA">'[54]C. Input'!$F$343</definedName>
    <definedName name="RA_BILLEDREV">#REF!</definedName>
    <definedName name="RA_Cappur">#REF!</definedName>
    <definedName name="RA_Costs_to_Defer">#REF!</definedName>
    <definedName name="RA_Intcrd">#REF!</definedName>
    <definedName name="RA_PPVar">#REF!</definedName>
    <definedName name="RA_Rev_1">#REF!</definedName>
    <definedName name="RA_Rev_2">#REF!</definedName>
    <definedName name="RA_Rev_3">#REF!</definedName>
    <definedName name="RA_Rev_4">#REF!</definedName>
    <definedName name="RA_Rev_5">#REF!</definedName>
    <definedName name="RA_Rev_6">#REF!</definedName>
    <definedName name="RA_Rev_Filing">#REF!</definedName>
    <definedName name="RA_Rev_Filing2">#REF!</definedName>
    <definedName name="RA_REVCLASS">#REF!</definedName>
    <definedName name="RA_REVRATE">#REF!</definedName>
    <definedName name="RA_RevrsVar">#REF!</definedName>
    <definedName name="RA_Title_1">#REF!</definedName>
    <definedName name="RA_Title_2">#REF!</definedName>
    <definedName name="RA_Title_3">#REF!</definedName>
    <definedName name="RA_Title_4">#REF!</definedName>
    <definedName name="RA_Title_5">#REF!</definedName>
    <definedName name="RA_Title_6">#REF!</definedName>
    <definedName name="RA_Title_Filing">#REF!</definedName>
    <definedName name="RA_Title_Filing2">#REF!</definedName>
    <definedName name="RA_Vol_1">#REF!</definedName>
    <definedName name="RA_Vol_2">#REF!</definedName>
    <definedName name="RA_Vol_3">#REF!</definedName>
    <definedName name="RA_Vol_4">#REF!</definedName>
    <definedName name="RA_Vol_5">#REF!</definedName>
    <definedName name="RA_Vol_6">#REF!</definedName>
    <definedName name="RA_Vol_Filing">#REF!</definedName>
    <definedName name="RA_Vol_Filing2">#REF!</definedName>
    <definedName name="RA675deferred">#REF!</definedName>
    <definedName name="RACC">#REF!</definedName>
    <definedName name="RAClass">#REF!</definedName>
    <definedName name="rad" hidden="1">{"PACKAGE",#N/A,FALSE,"CM"}</definedName>
    <definedName name="Rail1">#REF!</definedName>
    <definedName name="Rail2">#REF!</definedName>
    <definedName name="Rail3">#REF!</definedName>
    <definedName name="RAIntCred_month1">#REF!</definedName>
    <definedName name="RAIntCred_month2">#REF!</definedName>
    <definedName name="RAIntCred_month3">#REF!</definedName>
    <definedName name="RAIntCred_month4">#REF!</definedName>
    <definedName name="RAIntCred_month5">#REF!</definedName>
    <definedName name="RAIntCred_month6">#REF!</definedName>
    <definedName name="RAminus1Costs">#REF!</definedName>
    <definedName name="RAminus1Months">#REF!</definedName>
    <definedName name="RAminus2Costs">#REF!</definedName>
    <definedName name="RAminus2Months">#REF!</definedName>
    <definedName name="RampRateCol">14</definedName>
    <definedName name="RangeChange" hidden="1">#N/A</definedName>
    <definedName name="RANKS">#REF!</definedName>
    <definedName name="RANKS2">#REF!</definedName>
    <definedName name="RanksCurrency">#REF!</definedName>
    <definedName name="RanksExchangeRate1">#REF!</definedName>
    <definedName name="RanksExchangeRate2">#REF!</definedName>
    <definedName name="RanksExchangeRate3">#REF!</definedName>
    <definedName name="RanksExchangeRate4">#REF!</definedName>
    <definedName name="RanksMultiplesCurrency">#REF!</definedName>
    <definedName name="RArevenue_month1">#REF!</definedName>
    <definedName name="Rarevenue_month2">#REF!</definedName>
    <definedName name="RArevenue_month3">#REF!</definedName>
    <definedName name="RArevenue_month4">#REF!</definedName>
    <definedName name="RArevenue_month5">#REF!</definedName>
    <definedName name="Rarevenue_month6">#REF!</definedName>
    <definedName name="RARevenue_Ratecode">#REF!</definedName>
    <definedName name="RARValidate">#REF!</definedName>
    <definedName name="RASP">#REF!</definedName>
    <definedName name="RAT_A">#REF!</definedName>
    <definedName name="RAT_T">#REF!</definedName>
    <definedName name="RATE">'[7]Rate Calc'!#REF!</definedName>
    <definedName name="Rate_632_1">#REF!</definedName>
    <definedName name="Rate_632_2">#REF!</definedName>
    <definedName name="Rate_632_3">#REF!</definedName>
    <definedName name="Rate_632_4">#REF!</definedName>
    <definedName name="Rate_632_5">#REF!</definedName>
    <definedName name="Rate_632_6">#REF!</definedName>
    <definedName name="Rate_632_Filing">#REF!</definedName>
    <definedName name="Rate_632_Filing2">#REF!</definedName>
    <definedName name="Rate_676_1">#REF!</definedName>
    <definedName name="Rate_676_2">#REF!</definedName>
    <definedName name="Rate_676_3">#REF!</definedName>
    <definedName name="Rate_676_4">#REF!</definedName>
    <definedName name="Rate_676_5">#REF!</definedName>
    <definedName name="Rate_676_6">#REF!</definedName>
    <definedName name="Rate_676_Filing">#REF!</definedName>
    <definedName name="Rate_676_Filing2">#REF!</definedName>
    <definedName name="Rate_Amount_1">#REF!</definedName>
    <definedName name="Rate_Amount_2">#REF!</definedName>
    <definedName name="Rate_Amount_3">#REF!</definedName>
    <definedName name="Rate_Amount_4">#REF!</definedName>
    <definedName name="Rate_Amount_5">#REF!</definedName>
    <definedName name="Rate_Amount_6">#REF!</definedName>
    <definedName name="Rate_Amount_Filing">#REF!</definedName>
    <definedName name="Rate_Amount_Filing2">#REF!</definedName>
    <definedName name="Rate_Code_1">#REF!</definedName>
    <definedName name="Rate_Code_2">#REF!</definedName>
    <definedName name="Rate_Code_3">#REF!</definedName>
    <definedName name="Rate_Code_4">#REF!</definedName>
    <definedName name="Rate_Code_5">#REF!</definedName>
    <definedName name="Rate_Code_6">#REF!</definedName>
    <definedName name="Rate_Code_Allocators">#REF!</definedName>
    <definedName name="Rate_Code_Filing">#REF!</definedName>
    <definedName name="Rate_Code_Filing2">#REF!</definedName>
    <definedName name="Rate_Code_Variance">#REF!</definedName>
    <definedName name="Rate338CommodityRate">#REF!</definedName>
    <definedName name="Rate832">#REF!</definedName>
    <definedName name="RATEBASE">'[43]Rev Def Sum'!#REF!</definedName>
    <definedName name="RatePlanUPC">#REF!</definedName>
    <definedName name="rates">#REF!</definedName>
    <definedName name="Rates___SelectPymts">#REF!</definedName>
    <definedName name="Rates_Generic">#REF!</definedName>
    <definedName name="Rates_TransportClearing">#REF!</definedName>
    <definedName name="Rates2">#REF!</definedName>
    <definedName name="Rates3">#REF!</definedName>
    <definedName name="Rates4">#REF!</definedName>
    <definedName name="Rates5">#REF!</definedName>
    <definedName name="Rates6">#REF!</definedName>
    <definedName name="Rates7">#REF!</definedName>
    <definedName name="Rating">#REF!</definedName>
    <definedName name="ratio">#REF!</definedName>
    <definedName name="Ratio5_InputTab">#REF!</definedName>
    <definedName name="Ratio5Years_InputTab">#REF!</definedName>
    <definedName name="RATIOS">#REF!</definedName>
    <definedName name="RAvariance_setup">#REF!</definedName>
    <definedName name="Rayne_Rate">#REF!</definedName>
    <definedName name="RBN">#REF!</definedName>
    <definedName name="RBN_name">#REF!</definedName>
    <definedName name="RBU">'[146]Sept YTD TB G'!#REF!</definedName>
    <definedName name="RCD_CLASS">#REF!</definedName>
    <definedName name="RCD_COMP_TYPE">#REF!</definedName>
    <definedName name="RCD_RATE">#REF!</definedName>
    <definedName name="RCD_REV">#REF!</definedName>
    <definedName name="RCD_VOL">#REF!</definedName>
    <definedName name="rd" hidden="1">{"oct_res_comm",#N/A,FALSE,"VarToBud"}</definedName>
    <definedName name="Rd_adj">#REF!</definedName>
    <definedName name="RDMargin">#REF!</definedName>
    <definedName name="RDPstart">#REF!</definedName>
    <definedName name="RDVers">"2.10a"</definedName>
    <definedName name="rdx" hidden="1">{"oct_res_comm",#N/A,FALSE,"VarToBud"}</definedName>
    <definedName name="re" hidden="1">{"profit",#N/A,FALSE,"Aero V prior";"profit",#N/A,FALSE,"Eng V Prior";"profit",#N/A,FALSE,"AES V Prior";"profit",#N/A,FALSE,"ES V Prior";"profit",#N/A,FALSE,"CAS V Prior";"profit",#N/A,FALSE,"ATSC V Prior";"profit",#N/A,FALSE,"FMT V Prior";"profit",#N/A,FALSE,"Aero Other V Prior";"profit",#N/A,FALSE,"Judge V Prior"}</definedName>
    <definedName name="Re_adj">#REF!</definedName>
    <definedName name="RE_FINANCIAL">#REF!</definedName>
    <definedName name="rea" hidden="1">{"EES_YTD_SNAP",#N/A,FALSE,"EES YTD";"EES_CQ_SNAP",#N/A,FALSE,"EES CQ";"EES_CM_SNAP",#N/A,FALSE,"EES CM";"COG_YTD_SNAP",#N/A,FALSE,"COG YTD";"COG_CQ_SNAP",#N/A,FALSE,"COG CQ";"COG_CM_SNAP",#N/A,FALSE,"COG CM";"ELIM_YTD_SNAP",#N/A,FALSE,"EES YTD";"ELIM_CQ_SNAP",#N/A,FALSE,"EES CQ";"ELIM_CM_SNAP",#N/A,FALSE,"EES CM";"PA_YTD_SNAP",#N/A,FALSE,"PA YTD";"PA_CQ_SNAP",#N/A,FALSE,"PA CQ";"PA_CM_SNAP",#N/A,FALSE,"PA CM";"REF_YTD_SNAP",#N/A,FALSE,"REF YTD";"REF_CQ_SNAP",#N/A,FALSE,"REF CQ";"REF_CM_SNAP",#N/A,FALSE,"REF CM"}</definedName>
    <definedName name="Reading_Date">[56]CALCULATIONS!$C$8</definedName>
    <definedName name="READONLYBACKCOLOUR1">#REF!</definedName>
    <definedName name="READWRITEBACKCOLOUR1">#REF!</definedName>
    <definedName name="RealDollarYear">#REF!</definedName>
    <definedName name="rear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reawreqw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RECACP">#N/A</definedName>
    <definedName name="RECAP">#REF!</definedName>
    <definedName name="RECASP">#N/A</definedName>
    <definedName name="Recent_OR2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RECON">#REF!</definedName>
    <definedName name="RECON2">#REF!</definedName>
    <definedName name="RECONCILATION">#REF!</definedName>
    <definedName name="Reconciliation">#REF!</definedName>
    <definedName name="ReconDetail_Energy_Ratecode">#REF!</definedName>
    <definedName name="ReconDetailDemand_Ratecode">#REF!</definedName>
    <definedName name="ReconMonth">#REF!</definedName>
    <definedName name="Reconsolidation" hidden="1">{"var_page",#N/A,FALSE,"template"}</definedName>
    <definedName name="_xlnm.Recorder">#REF!</definedName>
    <definedName name="recovery">#REF!</definedName>
    <definedName name="Recovery2">#REF!</definedName>
    <definedName name="RECRCP">#N/A</definedName>
    <definedName name="RECRSP">#N/A</definedName>
    <definedName name="Recruiting" hidden="1">{#N/A,#N/A,FALSE,"Instruction";#N/A,#N/A,FALSE,"Salary";#N/A,#N/A,FALSE,"Budget";#N/A,#N/A,FALSE,"Capital"}</definedName>
    <definedName name="Recruiting_1" hidden="1">{#N/A,#N/A,FALSE,"Instruction";#N/A,#N/A,FALSE,"Salary";#N/A,#N/A,FALSE,"Budget";#N/A,#N/A,FALSE,"Capital"}</definedName>
    <definedName name="redo" hidden="1">{#N/A,#N/A,FALSE,"ACQ_GRAPHS";#N/A,#N/A,FALSE,"T_1 GRAPHS";#N/A,#N/A,FALSE,"T_2 GRAPHS";#N/A,#N/A,FALSE,"COMB_GRAPHS"}</definedName>
    <definedName name="redux_cust">#REF!</definedName>
    <definedName name="redux_fin">#REF!</definedName>
    <definedName name="redux_is">#REF!</definedName>
    <definedName name="redux_other">#REF!</definedName>
    <definedName name="REF">#REF!</definedName>
    <definedName name="Ref_Data">#REF!</definedName>
    <definedName name="Ref_RowFullDescription">#REF!</definedName>
    <definedName name="Ref_year">#REF!</definedName>
    <definedName name="refer2" hidden="1">{#N/A,#N/A,FALSE,"Assumptions";#N/A,#N/A,FALSE,"Income Statements";#N/A,#N/A,FALSE,"Schedules";#N/A,#N/A,FALSE,"Normalized Year"}</definedName>
    <definedName name="refer2_1" hidden="1">{#N/A,#N/A,FALSE,"Assumptions";#N/A,#N/A,FALSE,"Income Statements";#N/A,#N/A,FALSE,"Schedules";#N/A,#N/A,FALSE,"Normalized Year"}</definedName>
    <definedName name="refer2_2" hidden="1">{#N/A,#N/A,FALSE,"Assumptions";#N/A,#N/A,FALSE,"Income Statements";#N/A,#N/A,FALSE,"Schedules";#N/A,#N/A,FALSE,"Normalized Year"}</definedName>
    <definedName name="refer2_3" hidden="1">{#N/A,#N/A,FALSE,"Assumptions";#N/A,#N/A,FALSE,"Income Statements";#N/A,#N/A,FALSE,"Schedules";#N/A,#N/A,FALSE,"Normalized Year"}</definedName>
    <definedName name="refer2_4" hidden="1">{#N/A,#N/A,FALSE,"Assumptions";#N/A,#N/A,FALSE,"Income Statements";#N/A,#N/A,FALSE,"Schedules";#N/A,#N/A,FALSE,"Normalized Year"}</definedName>
    <definedName name="refer2_5" hidden="1">{#N/A,#N/A,FALSE,"Assumptions";#N/A,#N/A,FALSE,"Income Statements";#N/A,#N/A,FALSE,"Schedules";#N/A,#N/A,FALSE,"Normalized Year"}</definedName>
    <definedName name="reference3" hidden="1">{"SourcesUses",#N/A,TRUE,"CFMODEL";"TransOverview",#N/A,TRUE,"CFMODEL"}</definedName>
    <definedName name="reference32" hidden="1">{"SourcesUses",#N/A,TRUE,"CFMODEL";"TransOverview",#N/A,TRUE,"CFMODEL"}</definedName>
    <definedName name="RefFunction">[75]Assumptions!$F$34:$F$39</definedName>
    <definedName name="RefGrade">[75]Assumptions!$F$7:$F$16</definedName>
    <definedName name="RefJobTitle">[75]Assumptions!$F$18:$F$31</definedName>
    <definedName name="reforcast" hidden="1">{"mgmt forecast",#N/A,FALSE,"Mgmt Forecast";"dcf table",#N/A,FALSE,"Mgmt Forecast";"sensitivity",#N/A,FALSE,"Mgmt Forecast";"table inputs",#N/A,FALSE,"Mgmt Forecast";"calculations",#N/A,FALSE,"Mgmt Forecast"}</definedName>
    <definedName name="REFUND_WKST">'[46]Sh 3a - coll-lag:Sh 3b - ARsumm'!$C$33:$E$93</definedName>
    <definedName name="REFUNDNORM">'[46]Sh 3a - coll-lag'!#REF!</definedName>
    <definedName name="Reg_Jurisdiction_Lookup">#REF!</definedName>
    <definedName name="RegActivities_InputTab">#REF!</definedName>
    <definedName name="reggie" hidden="1">{#N/A,#N/A,FALSE,"Pharm";#N/A,#N/A,FALSE,"WWCM"}</definedName>
    <definedName name="reggie_1" hidden="1">{#N/A,#N/A,FALSE,"Pharm";#N/A,#N/A,FALSE,"WWCM"}</definedName>
    <definedName name="reggie_2" hidden="1">{#N/A,#N/A,FALSE,"Pharm";#N/A,#N/A,FALSE,"WWCM"}</definedName>
    <definedName name="reggie_3" hidden="1">{#N/A,#N/A,FALSE,"Pharm";#N/A,#N/A,FALSE,"WWCM"}</definedName>
    <definedName name="reggie_4" hidden="1">{#N/A,#N/A,FALSE,"Pharm";#N/A,#N/A,FALSE,"WWCM"}</definedName>
    <definedName name="regina" hidden="1">{#N/A,#N/A,FALSE,"Assessment";#N/A,#N/A,FALSE,"Staffing";#N/A,#N/A,FALSE,"Hires";#N/A,#N/A,FALSE,"Assumptions"}</definedName>
    <definedName name="REI">#REF!</definedName>
    <definedName name="Reliant_Active">#REF!</definedName>
    <definedName name="Reliant_Base">#REF!</definedName>
    <definedName name="Reliant_Inputs">#REF!</definedName>
    <definedName name="Reliant_TXU">#REF!</definedName>
    <definedName name="RelPymtRateCol">15</definedName>
    <definedName name="Rename" hidden="1">40420.3156481481</definedName>
    <definedName name="rename_of_wrn.CSC" hidden="1">{"page1",#N/A,TRUE,"CSC";"page2",#N/A,TRUE,"CSC"}</definedName>
    <definedName name="Rent">#REF!</definedName>
    <definedName name="RENT_HOLIDAY_OFFICE_LEASE">#REF!</definedName>
    <definedName name="RENTS">[6]EXPLAIN!$W$1</definedName>
    <definedName name="RentWithoutCAGR">#REF!</definedName>
    <definedName name="Renumber">#REF!</definedName>
    <definedName name="rep" hidden="1">{#N/A,#N/A,FALSE,"COVER";#N/A,#N/A,FALSE,"VALUATION";#N/A,#N/A,FALSE,"FORECAST";#N/A,#N/A,FALSE,"FY ANALYSIS ";#N/A,#N/A,FALSE," HY ANALYSIS"}</definedName>
    <definedName name="REPLACE">#REF!</definedName>
    <definedName name="REPLACE1">#REF!</definedName>
    <definedName name="REPLACE2">#REF!</definedName>
    <definedName name="REPLACE3">#REF!</definedName>
    <definedName name="REPORT">#REF!</definedName>
    <definedName name="Report.Sheet.List" hidden="1">OFFSET(#REF!,0,0,#REF!,1)</definedName>
    <definedName name="Report.Sheet.Selected" hidden="1">OFFSET(#REF!,0,0,#REF!,1)</definedName>
    <definedName name="Report.Type.List" hidden="1">OFFSET(#REF!,0,0,#REF!,1)</definedName>
    <definedName name="Report.Type.Selected" hidden="1">OFFSET(#REF!,0,0,#REF!,1)</definedName>
    <definedName name="REPORT_1">#N/A</definedName>
    <definedName name="REPORT_DATE">#REF!</definedName>
    <definedName name="REPORT_YEAR">#REF!</definedName>
    <definedName name="Report1">#REF!</definedName>
    <definedName name="Report2">'[147]82-93 ACRS MACRS'!#REF!</definedName>
    <definedName name="Report3">'[147]82-93 ACRS MACRS'!#REF!</definedName>
    <definedName name="Report4">'[147]82-93 ACRS MACRS'!#REF!</definedName>
    <definedName name="report99" hidden="1">{"Rep 1",#N/A,FALSE,"Reports";"Rep 2",#N/A,FALSE,"Reports";"Rep 3",#N/A,FALSE,"Reports";"Rep 4",#N/A,FALSE,"Reports"}</definedName>
    <definedName name="REPORTADDL">#REF!</definedName>
    <definedName name="ReportedEPS">#REF!</definedName>
    <definedName name="ReportedEPSLTM">#REF!</definedName>
    <definedName name="ReportedNI">#REF!</definedName>
    <definedName name="ReportedNIWithoutCAGR">#REF!</definedName>
    <definedName name="ReportedPELTM">#REF!</definedName>
    <definedName name="ReportEPS">#REF!</definedName>
    <definedName name="ReportEPSLTM">#REF!</definedName>
    <definedName name="ReportGroup" hidden="1">0</definedName>
    <definedName name="ReportingMonth">#REF!</definedName>
    <definedName name="ReportNetInc">#REF!</definedName>
    <definedName name="ReportPELTM">#REF!</definedName>
    <definedName name="ReportRanges">#REF!</definedName>
    <definedName name="reports" hidden="1">{"ATP Spending Report",#N/A,FALSE,"ATP";"Gestec spd rpt",#N/A,FALSE,"Gestec";"UCSD spending RPT",#N/A,FALSE,"UCSD";"Sapolsky Spending Rpt",#N/A,FALSE,"Sapolsky";"Oncogene Spnding Rpt",#N/A,FALSE,"Oncogene Ph. 2";"P450 spd rpt",#N/A,FALSE,"NIH P450";"hiv 2 SPD RPT",#N/A,FALSE,"HIV Phase 2";"Mito Spd Rpt",#N/A,FALSE,"Mitochondrial";"ORD Spd Rpt",#N/A,FALSE,"ORD"}</definedName>
    <definedName name="ReptItemsTableAll">[148]Data!$O$85:$BK$134</definedName>
    <definedName name="Repurchase_OFF__0__ON__1">"Repurchase"</definedName>
    <definedName name="Repurchase_Price">11</definedName>
    <definedName name="RepurchShares">#REF!</definedName>
    <definedName name="RepurchSharesEx">#REF!</definedName>
    <definedName name="RepurchSharesOut">#REF!</definedName>
    <definedName name="request">#REF!</definedName>
    <definedName name="REQUIREBUDGETJOURNALSFLAG1">#REF!</definedName>
    <definedName name="RES_CPB">#REF!</definedName>
    <definedName name="ResACP">#N/A</definedName>
    <definedName name="ResASP">#N/A</definedName>
    <definedName name="ResChoiceSurchargeRate">#REF!</definedName>
    <definedName name="ResDSMCost">#REF!</definedName>
    <definedName name="ResDSMURT">#REF!</definedName>
    <definedName name="ResDSMVariance">#REF!</definedName>
    <definedName name="ResearchDevelop">#REF!</definedName>
    <definedName name="ResearchSource">#REF!</definedName>
    <definedName name="RESET">#REF!</definedName>
    <definedName name="ResidentialBadDebtRate">#REF!</definedName>
    <definedName name="ResidentialBadDebtRateYr1">#REF!</definedName>
    <definedName name="ResidentialBadDebtRateYr2">#REF!</definedName>
    <definedName name="ResidentialCommodityRate">#REF!</definedName>
    <definedName name="ResidentialCommodityVarianceRate">#REF!</definedName>
    <definedName name="ResidentialDemandRate">#REF!</definedName>
    <definedName name="ResidentialDemandVarianceRate">#REF!</definedName>
    <definedName name="ResidentialRatePeriod">#REF!</definedName>
    <definedName name="ResidentialRates">#REF!</definedName>
    <definedName name="ResidentialRefundRate">#REF!</definedName>
    <definedName name="ResourceType">#REF!</definedName>
    <definedName name="ResourceTypeMaster">#REF!</definedName>
    <definedName name="resp." hidden="1">{#N/A,#N/A,FALSE,"Pharm";#N/A,#N/A,FALSE,"WWCM"}</definedName>
    <definedName name="resp._1" hidden="1">{#N/A,#N/A,FALSE,"Pharm";#N/A,#N/A,FALSE,"WWCM"}</definedName>
    <definedName name="resp._2" hidden="1">{#N/A,#N/A,FALSE,"Pharm";#N/A,#N/A,FALSE,"WWCM"}</definedName>
    <definedName name="resp._3" hidden="1">{#N/A,#N/A,FALSE,"Pharm";#N/A,#N/A,FALSE,"WWCM"}</definedName>
    <definedName name="resp._4" hidden="1">{#N/A,#N/A,FALSE,"Pharm";#N/A,#N/A,FALSE,"WWCM"}</definedName>
    <definedName name="RESPONSIBILITYAPPLICATIONID1">#REF!</definedName>
    <definedName name="RESPONSIBILITYID1">#REF!</definedName>
    <definedName name="RESPONSIBILITYNAME1">#REF!</definedName>
    <definedName name="ResRCP">#N/A</definedName>
    <definedName name="ResRSP">#N/A</definedName>
    <definedName name="resss" hidden="1">{"comps",#N/A,FALSE,"TXTCOMPS";"segment_EPS",#N/A,FALSE,"TXTCOMPS";"valuation",#N/A,FALSE,"TXTCOMPS"}</definedName>
    <definedName name="ResStorageRate">#REF!</definedName>
    <definedName name="RESTATED197" hidden="1">#REF!</definedName>
    <definedName name="Restoration_InputTab">#REF!</definedName>
    <definedName name="Restorations_InputTab">#REF!</definedName>
    <definedName name="Restricted_Cash_Layers">#REF!</definedName>
    <definedName name="RestrMultCurrency">#REF!</definedName>
    <definedName name="RestrMultExchangeRate">#REF!</definedName>
    <definedName name="RestrMultiplesCurrency">#REF!</definedName>
    <definedName name="retail">#REF!,#REF!,#REF!,#REF!,#REF!,#REF!</definedName>
    <definedName name="RetailServiceFS">#REF!</definedName>
    <definedName name="RETAIN">#REF!</definedName>
    <definedName name="Retained_Earnings_Layers">#REF!</definedName>
    <definedName name="Retinput">[91]Retained!$B$17:$I$17</definedName>
    <definedName name="RETRY">#REF!</definedName>
    <definedName name="RETRY2">#REF!</definedName>
    <definedName name="RETURN">#REF!</definedName>
    <definedName name="Return_on_Average_Equity">#REF!</definedName>
    <definedName name="ReturnToData">#REF!</definedName>
    <definedName name="Rev">#REF!</definedName>
    <definedName name="Rev_and_Stat_With_Setup">#REF!</definedName>
    <definedName name="Rev_Budget">#REF!</definedName>
    <definedName name="Rev_Budget_Class">#REF!</definedName>
    <definedName name="rev_Data">#REF!</definedName>
    <definedName name="Rev_Data_Top">#REF!</definedName>
    <definedName name="Rev_Heading">#REF!</definedName>
    <definedName name="Rev_Import_Time">#REF!</definedName>
    <definedName name="REV_LAG">#REF!</definedName>
    <definedName name="REV_Margins">#REF!</definedName>
    <definedName name="Rev_Month">#REF!</definedName>
    <definedName name="rev_rqts_mis_yr_0">#REF!</definedName>
    <definedName name="rev_rqts_mis_yr_1">#REF!</definedName>
    <definedName name="rev_rqts_mis_yr_10">#REF!</definedName>
    <definedName name="rev_rqts_mis_yr_2">#REF!</definedName>
    <definedName name="rev_rqts_mis_yr_3">#REF!</definedName>
    <definedName name="rev_rqts_mis_yr_4">#REF!</definedName>
    <definedName name="rev_rqts_mis_yr_5">#REF!</definedName>
    <definedName name="rev_rqts_mis_yr_6">#REF!</definedName>
    <definedName name="rev_rqts_mis_yr_7">#REF!</definedName>
    <definedName name="rev_rqts_mis_yr_8">#REF!</definedName>
    <definedName name="rev_rqts_mis_yr_9">#REF!</definedName>
    <definedName name="Rev_Summary_Closing_Total">#REF!</definedName>
    <definedName name="Rev_Summary_Filing_Total">#REF!</definedName>
    <definedName name="Rev_Summary_Interdepartmental">#REF!</definedName>
    <definedName name="Rev_Summary_Month">#REF!</definedName>
    <definedName name="Rev_Summary_Total">#REF!</definedName>
    <definedName name="Rev_Tax_Rate">#REF!</definedName>
    <definedName name="REV_TOWN">#REF!</definedName>
    <definedName name="REVALLOC">'[44]ATTACH REH-5A REV'!$A$1:$J$39</definedName>
    <definedName name="REVASSUMPS">"$A$56"</definedName>
    <definedName name="RevCas1AllInp">#REF!,#REF!,#REF!,#REF!,#REF!,#REF!,#REF!,#REF!,#REF!,#REF!,#REF!</definedName>
    <definedName name="RevCas1AmortAmt1">[88]Input!$K$110</definedName>
    <definedName name="RevCas1AmortAmt2">[88]Input!$K$112</definedName>
    <definedName name="RevCas1AmortAmt3">[88]Input!$K$114</definedName>
    <definedName name="RevCas1AmortPer1">[88]Input!$Q$110</definedName>
    <definedName name="RevCas1AmortPer2">[88]Input!$Q$112</definedName>
    <definedName name="RevCas1AmortPer3">[88]Input!$Q$114</definedName>
    <definedName name="RevCas1Bal">[88]Input!$G$110</definedName>
    <definedName name="RevCas2AllInp">#REF!,#REF!,#REF!,#REF!,#REF!,#REF!,#REF!,#REF!,#REF!,#REF!,#REF!</definedName>
    <definedName name="RevCas2AmortAmt1">[88]Input!$K$124</definedName>
    <definedName name="RevCas2AmortAmt2">#REF!</definedName>
    <definedName name="RevCas2AmortAmt3">[88]Input!$K$128</definedName>
    <definedName name="RevCas2AmortPer1">[88]Input!$Q$124</definedName>
    <definedName name="RevCas2AmortPer2">#REF!</definedName>
    <definedName name="RevCas2AmortPer3">[88]Input!$Q$128</definedName>
    <definedName name="RevCas2Bal">[88]Input!$G$124</definedName>
    <definedName name="RevCas3AllInp">#REF!,#REF!,#REF!,#REF!,#REF!,#REF!,#REF!,#REF!,#REF!,#REF!,#REF!</definedName>
    <definedName name="RevCas3AmortAmt1">#REF!</definedName>
    <definedName name="RevCas3AmortAmt2">#REF!</definedName>
    <definedName name="RevCas3AmortPer1">#REF!</definedName>
    <definedName name="RevCas3AmortPer2">#REF!</definedName>
    <definedName name="RevCas3Bal">#REF!</definedName>
    <definedName name="RevCas4AllInp">#REF!,#REF!,#REF!,#REF!,#REF!,#REF!,#REF!,#REF!,#REF!,#REF!,#REF!</definedName>
    <definedName name="RevCas4AmortAmt1">[88]Input!$K$152</definedName>
    <definedName name="RevCas4AmortPer1">[88]Input!$Q$152</definedName>
    <definedName name="RevCas5AllInp">#REF!,#REF!,#REF!,#REF!,#REF!,#REF!,#REF!,#REF!,#REF!,#REF!,#REF!</definedName>
    <definedName name="RevCas5AmortPer2">[88]Input!$Q$168</definedName>
    <definedName name="RevClass">#REF!</definedName>
    <definedName name="RevDemand_Dollars">#REF!</definedName>
    <definedName name="RevDemand_Ratecode">#REF!</definedName>
    <definedName name="reve" hidden="1">{"Tracking Revenue",#N/A,FALSE,"(NU)Tracking Summary"}</definedName>
    <definedName name="RevEnergy_Dollars">#REF!</definedName>
    <definedName name="RevEnergy_Ratecode">#REF!</definedName>
    <definedName name="Revenue">#REF!</definedName>
    <definedName name="Revenue_Chart">"Chart 3"</definedName>
    <definedName name="revenue2" hidden="1">{#N/A,#N/A,FALSE,"TOT REV";#N/A,#N/A,FALSE,"HWARE";#N/A,#N/A,FALSE,"CONS";#N/A,#N/A,FALSE,"OTL%";#N/A,#N/A,FALSE,"NRP";#N/A,#N/A,FALSE,"ACUPU"}</definedName>
    <definedName name="RevenueByComponent">#REF!</definedName>
    <definedName name="RevenueCAGR">#REF!</definedName>
    <definedName name="RevenueGrowth">#REF!</definedName>
    <definedName name="Revenues">#REF!</definedName>
    <definedName name="RevenuesWithoutCAGR">#REF!</definedName>
    <definedName name="Revisedbudge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RevModel2" hidden="1">{#N/A,#N/A,FALSE,"6405";#N/A,#N/A,FALSE,"6406";#N/A,#N/A,FALSE,"6409";#N/A,#N/A,FALSE,"6425";#N/A,#N/A,FALSE,"6426";#N/A,#N/A,FALSE,"6427";#N/A,#N/A,FALSE,"6440";#N/A,#N/A,FALSE,"6441";#N/A,#N/A,FALSE,"6442";#N/A,#N/A,FALSE,"6443"}</definedName>
    <definedName name="revreq">#REF!</definedName>
    <definedName name="REVREV">#REF!</definedName>
    <definedName name="REVREVERSAL">#REF!</definedName>
    <definedName name="revsalesdatasheet" hidden="1">{#N/A,#N/A,FALSE,"Assessment";#N/A,#N/A,FALSE,"Staffing";#N/A,#N/A,FALSE,"Hires";#N/A,#N/A,FALSE,"Assumptions"}</definedName>
    <definedName name="REVSETUP">#REF!</definedName>
    <definedName name="RevStat">#REF!</definedName>
    <definedName name="RevVardollars_Total">#REF!</definedName>
    <definedName name="RevVariance_ratecode">#REF!</definedName>
    <definedName name="rewq" hidden="1">{"sales growth",#N/A,FALSE,"summary";"oper income",#N/A,FALSE,"summary";"oros rank",#N/A,FALSE,"summary";"net assets",#N/A,FALSE,"summary";"asset turnover",#N/A,FALSE,"summary";"orona",#N/A,FALSE,"summary"}</definedName>
    <definedName name="rewtet" hidden="1">{#N/A,#N/A,FALSE,"Umsatz 99";#N/A,#N/A,FALSE,"ER 99 "}</definedName>
    <definedName name="REZTEZRT" hidden="1">#REF!</definedName>
    <definedName name="rf2e" hidden="1">{#N/A,#N/A,FALSE,"Pharm";#N/A,#N/A,FALSE,"WWCM"}</definedName>
    <definedName name="rf2e_1" hidden="1">{#N/A,#N/A,FALSE,"Pharm";#N/A,#N/A,FALSE,"WWCM"}</definedName>
    <definedName name="rf2e_2" hidden="1">{#N/A,#N/A,FALSE,"Pharm";#N/A,#N/A,FALSE,"WWCM"}</definedName>
    <definedName name="rf2e_3" hidden="1">{#N/A,#N/A,FALSE,"Pharm";#N/A,#N/A,FALSE,"WWCM"}</definedName>
    <definedName name="rf2e_4" hidden="1">{#N/A,#N/A,FALSE,"Pharm";#N/A,#N/A,FALSE,"WWCM"}</definedName>
    <definedName name="RID">#REF!</definedName>
    <definedName name="RID_name">#REF!</definedName>
    <definedName name="right">OFFSET(!A1,0,1)</definedName>
    <definedName name="rina" hidden="1">{"'Feb 99'!$A$1:$G$30"}</definedName>
    <definedName name="RISK">#REF!</definedName>
    <definedName name="RiskAfterRecalcMacro" hidden="1">""</definedName>
    <definedName name="RiskAfterSimMacro" hidden="1">""</definedName>
    <definedName name="RiskAutoStopPercChange">1.5</definedName>
    <definedName name="RiskBeforeRecalcMacro" hidden="1">""</definedName>
    <definedName name="RiskBeforeSimMacro" hidden="1">""</definedName>
    <definedName name="RiskCollectDistributionSamples" hidden="1">2</definedName>
    <definedName name="RiskDet">TRUE</definedName>
    <definedName name="RiskExcelReportsGoInNewWorkbook">TRUE</definedName>
    <definedName name="RiskExcelReportsToGenerate">34</definedName>
    <definedName name="RiskFixedSeed" hidden="1">1</definedName>
    <definedName name="RiskFreeRate">#REF!</definedName>
    <definedName name="RiskGenerateExcelReportsAtEndOfSimulation">FALSE</definedName>
    <definedName name="RiskHasSettings" hidden="1">5</definedName>
    <definedName name="RiskIsInput" hidden="1">FALSE</definedName>
    <definedName name="RiskIsOptimization" hidden="1">FALSE</definedName>
    <definedName name="RiskIsOutput" hidden="1">FALSE</definedName>
    <definedName name="RiskIsStatistics" hidden="1">FALSE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ealTimeResults">FALSE</definedName>
    <definedName name="RiskReportGraphFormat">0</definedName>
    <definedName name="RiskResultsUpdateFreq">100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howRiskWindowAtEndOfSimulation">TRUE</definedName>
    <definedName name="RiskStandardRecalc" hidden="1">1</definedName>
    <definedName name="RiskStatFunctionsUpdateFreq">1</definedName>
    <definedName name="RiskSwapState" hidden="1">FALSE</definedName>
    <definedName name="RiskTemplateSheetName">"myTemplate"</definedName>
    <definedName name="RiskUpdateDisplay" hidden="1">FALSE</definedName>
    <definedName name="RiskUpdateStatFunctions">TRUE</definedName>
    <definedName name="RiskUseDifferentSeedForEachSim" hidden="1">FALSE</definedName>
    <definedName name="RiskUseFixedSeed" hidden="1">FALSE</definedName>
    <definedName name="RiskUseMultipleCPUs" hidden="1">FALSE</definedName>
    <definedName name="rixi" hidden="1">{"oct_res_comm",#N/A,FALSE,"VarToBud"}</definedName>
    <definedName name="rjod" hidden="1">{"detail",#N/A,FALSE,"mfg";"summary",#N/A,FALSE,"mfg"}</definedName>
    <definedName name="rkods" hidden="1">{"detail",#N/A,FALSE,"mfg";"summary",#N/A,FALSE,"mfg"}</definedName>
    <definedName name="RL" hidden="1">{"COREKINETICS",#N/A,FALSE,"CORE KINETICS"}</definedName>
    <definedName name="RmrAsNsrRateCol">30</definedName>
    <definedName name="RmrAsRegRateCol">28</definedName>
    <definedName name="RmrAsRRRateCol">32</definedName>
    <definedName name="RmrAsSpinRateCol">29</definedName>
    <definedName name="RmrAsVoltRateCol">31</definedName>
    <definedName name="rn.CSC." hidden="1">{"Output",#N/A,FALSE,"Output"}</definedName>
    <definedName name="rng_Ref_PyInfo.BatteryName">#REF!</definedName>
    <definedName name="rng_Ref_Regions.Name">#REF!</definedName>
    <definedName name="rng_Ref_Regions.RegionGroup">#REF!</definedName>
    <definedName name="rng_VBA_Formats" xml:space="preserve"> OFFSET(#REF!, 0, 0,#REF!)</definedName>
    <definedName name="rng_VBA_HeaderContents">#REF!</definedName>
    <definedName name="rng_VBA_LineStyles" xml:space="preserve"> OFFSET(#REF!, 0, 0,#REF!)</definedName>
    <definedName name="rng_VBA_Names" xml:space="preserve"> OFFSET(#REF!, 0, 0,#REF!)</definedName>
    <definedName name="rngCopyFormulasSource" hidden="1">#REF!</definedName>
    <definedName name="rngData">#REF!</definedName>
    <definedName name="rngDates">#REF!</definedName>
    <definedName name="rngItems">#REF!</definedName>
    <definedName name="rngLineEntity">#REF!</definedName>
    <definedName name="rngUnitNames">#REF!</definedName>
    <definedName name="rngUnitNum">#REF!</definedName>
    <definedName name="RNUest">#REF!</definedName>
    <definedName name="ROA">#REF!</definedName>
    <definedName name="Robert2" hidden="1">{"DCF",#N/A,FALSE,"CF"}</definedName>
    <definedName name="ROD">#REF!</definedName>
    <definedName name="ROE">#REF!</definedName>
    <definedName name="roll">#REF!</definedName>
    <definedName name="Rollups">#REF!</definedName>
    <definedName name="ROOMLBR">#REF!</definedName>
    <definedName name="ROR">#REF!</definedName>
    <definedName name="router_maint">#REF!</definedName>
    <definedName name="router_replacement_cost">#REF!</definedName>
    <definedName name="row">#REF!</definedName>
    <definedName name="ROWSTOUPLOAD1">#REF!</definedName>
    <definedName name="RPChemACP">#N/A</definedName>
    <definedName name="RPChemASP">#N/A</definedName>
    <definedName name="RPChemRCP">#N/A</definedName>
    <definedName name="RPChemRSP">#N/A</definedName>
    <definedName name="RPRINT_">'[39]Journal Entries'!#REF!</definedName>
    <definedName name="RPT_TYPE">#REF!</definedName>
    <definedName name="RPTR0201CBSFlashReportGoOffice_List3_List3">#REF!</definedName>
    <definedName name="RPTR0201CBSFlashReportnew_List4_List4">#REF!</definedName>
    <definedName name="RPTR0201CBSFlashReportnew_List4_List4_1">#REF!</definedName>
    <definedName name="RPTR0202CBSDrilltoActuals_List_Display_Prompt">#REF!</definedName>
    <definedName name="RPTR0202CBSDrilltoActuals_List_Display_Prompt_1">#REF!</definedName>
    <definedName name="RPTR0202CBSDrilltoActualsReport1_List_Display_Prompt">#REF!</definedName>
    <definedName name="RPTR0202CBSDrilltoActualsReport1_RPTR0202CBSDrilltoActualsReport1_Display_Prompt_Display_Prompt_Display_Prompt">#REF!</definedName>
    <definedName name="RPTR0202CBSDrilltoActualsReport1_Set_1_Set_1">#REF!</definedName>
    <definedName name="RPTR0202CBSDrilltoActualsReportnew_List4_List4">#REF!</definedName>
    <definedName name="RPTR0202CBSDrilltoActualsReportnew_List4_List4_1">#REF!</definedName>
    <definedName name="RPTR0202CBSDrilltoActualsReportnew_List4_List4_2">#REF!</definedName>
    <definedName name="RPTR0202CBSDrilltoActualsReportnew_List4_List4_3">#REF!</definedName>
    <definedName name="RPTR0202CBSDrilltoActualsReportnew_List4_List4_4">#REF!</definedName>
    <definedName name="RPTR0202NIPSCODrilltoActualsReport_RPTR0202NIPSCODrilltoActualsReport_RPTR0202NIPSCODrilltoActualsReport_Set_2_Set_2_Set_2_Set_2">#REF!</definedName>
    <definedName name="RPTR0202NIPSCODrilltoActualsReport_RPTR0202NIPSCODrilltoActualsReport_Set_3_Set_3_Set_3">#REF!</definedName>
    <definedName name="RPTR0202NIPSCODrilltoActualsReport_RPTR0202NIPSCODrilltoActualsReport_Set_4_Set_4_Set_4">#REF!</definedName>
    <definedName name="RPTR0202NIPSCODrilltoActualsReport_Set_1_Set_1">#REF!</definedName>
    <definedName name="RPTR0203CBSCapitalVarianceReport_List4_List4">[149]Intermediate!#REF!</definedName>
    <definedName name="RPTR0203CBSCapitalVarianceReportnew_List4_List4">[149]Intermediate!#REF!</definedName>
    <definedName name="RPTR0203CBSCapitalVarianceReportnew_List4_List4_1">[149]Intermediate!#REF!</definedName>
    <definedName name="rr" hidden="1">{"capacity",#N/A,FALSE,"Xian";"Volume",#N/A,FALSE,"Xian"}</definedName>
    <definedName name="rr.kk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RRE">'[54]C. Input'!$F$207</definedName>
    <definedName name="RRMonth">#REF!</definedName>
    <definedName name="rrr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rrrer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rrrr" hidden="1">{#N/A,#N/A,FALSE,"Aging Summary";#N/A,#N/A,FALSE,"Ratio Analysis";#N/A,#N/A,FALSE,"Test 120 Day Accts";#N/A,#N/A,FALSE,"Tickmarks"}</definedName>
    <definedName name="rrrrr" hidden="1">{"SourcesUses",#N/A,TRUE,#N/A;"TransOverview",#N/A,TRUE,"CFMODEL"}</definedName>
    <definedName name="rrrrr_1" hidden="1">{#N/A,#N/A,FALSE,"Pharm";#N/A,#N/A,FALSE,"WWCM"}</definedName>
    <definedName name="rrrrr_2" hidden="1">{#N/A,#N/A,FALSE,"Pharm";#N/A,#N/A,FALSE,"WWCM"}</definedName>
    <definedName name="rrrrr_3" hidden="1">{#N/A,#N/A,FALSE,"Pharm";#N/A,#N/A,FALSE,"WWCM"}</definedName>
    <definedName name="rrrrr_4" hidden="1">{#N/A,#N/A,FALSE,"Pharm";#N/A,#N/A,FALSE,"WWCM"}</definedName>
    <definedName name="rrrrrr" hidden="1">{"SourcesUses",#N/A,TRUE,"FundsFlow";"TransOverview",#N/A,TRUE,"FundsFlow"}</definedName>
    <definedName name="rrrrrr2" hidden="1">{"SourcesUses",#N/A,TRUE,"FundsFlow";"TransOverview",#N/A,TRUE,"FundsFlow"}</definedName>
    <definedName name="RS_CLASS">#REF!</definedName>
    <definedName name="RS_CUSTOMER">#REF!</definedName>
    <definedName name="RS_KWH">#REF!</definedName>
    <definedName name="RS_REVENUE">#REF!</definedName>
    <definedName name="RS_SERVPLAN">#REF!</definedName>
    <definedName name="rsac" hidden="1">{"PAGE 1",#N/A,FALSE,"COS Excluding Geismar";"PAGE 2",#N/A,FALSE,"COS Excluding Geismar";"PAGE 3",#N/A,FALSE,"COS Excluding Geismar"}</definedName>
    <definedName name="rt">[105]Index!$X$2:$AI$365</definedName>
    <definedName name="rtds" hidden="1">{"ICD Details",#N/A,FALSE,"Current Yr";"ICD Details",#N/A,FALSE,"Budget";"ICD Details",#N/A,FALSE,"Prior Year"}</definedName>
    <definedName name="rtfg" hidden="1">{"LAPO2N2",#N/A,FALSE,"CM";"TOTTEXAS",#N/A,FALSE,"CM";"LOUISIANA",#N/A,FALSE,"CM";"GENERALH2",#N/A,FALSE,"CM";"PRS",#N/A,FALSE,"CM";"PACKAGE",#N/A,FALSE,"CM";"OTHER",#N/A,FALSE,"CM"}</definedName>
    <definedName name="rtgh" hidden="1">{#N/A,#N/A,TRUE,"Sheet1";#N/A,#N/A,TRUE,"Sheet2";#N/A,#N/A,TRUE,"Sheet3";#N/A,#N/A,TRUE,"Sheet4";#N/A,#N/A,TRUE,"Sheet5";#N/A,#N/A,TRUE,"Sheet6";#N/A,#N/A,TRUE,"Sheet7"}</definedName>
    <definedName name="rtnb" hidden="1">{"vol data",#N/A,FALSE,"Datasheet";"vol graph",#N/A,FALSE,"Volume";"price data",#N/A,FALSE,"Datasheet";"price graph",#N/A,FALSE,"Price";"dp data",#N/A,FALSE,"Datasheet";"dp graph",#N/A,FALSE,"DirectProfit"}</definedName>
    <definedName name="RTO_First_Variance">#REF!</definedName>
    <definedName name="rtre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RTT">#REF!</definedName>
    <definedName name="RTT_name">#REF!</definedName>
    <definedName name="RTX">'[54]C. Input'!$F$222</definedName>
    <definedName name="rty" hidden="1">{"ICD Details",#N/A,FALSE,"Current Yr";"ICD Details",#N/A,FALSE,"Budget";"ICD Details",#N/A,FALSE,"Prior Year"}</definedName>
    <definedName name="RTYIR" hidden="1">{#N/A,#N/A,FALSE,"Renewals In Process";#N/A,#N/A,FALSE,"New Clients In Process";#N/A,#N/A,FALSE,"Completed New Clients";#N/A,#N/A,FALSE,"Completed Renewals"}</definedName>
    <definedName name="Rtype">[141]Indices!$B$266:$M$627</definedName>
    <definedName name="rtyu" hidden="1">{"BA detail",#N/A,FALSE,"Q3YTD "}</definedName>
    <definedName name="ru">'[150]Index Resource Type'!$P$2:$Q$112</definedName>
    <definedName name="RUDEf2">[151]RUDefs!$B$2:$D$72</definedName>
    <definedName name="RunID">#REF!</definedName>
    <definedName name="RunOnce">FALSE</definedName>
    <definedName name="RunPurchase">#N/A</definedName>
    <definedName name="Rusty" hidden="1">{"'Server Configuration'!$A$1:$DB$281"}</definedName>
    <definedName name="ruufo" hidden="1">{"detail",#N/A,FALSE,"mfg";"summary",#N/A,FALSE,"mfg"}</definedName>
    <definedName name="rv" hidden="1">{"apci",#N/A,FALSE,"Chem_CY";"eastman",#N/A,FALSE,"Eastman";"betz",#N/A,FALSE,"Betz";"great lakes",#N/A,FALSE,"Great_Lakes";"hercules",#N/A,FALSE,"Hercules Chem Seg Data";"rohm",#N/A,FALSE,"Rohm";"union carbide",#N/A,FALSE,"Union";"witco",#N/A,FALSE,"Witco"}</definedName>
    <definedName name="rw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rweq" hidden="1">{"TEXO2N2_VOL",#N/A,FALSE,"MTHLYVOL";"TEXH2_VOL",#N/A,FALSE,"MTHLYVOL";"LOUIS_VOL",#N/A,FALSE,"MTHLYVOL";"H2_VOL",#N/A,FALSE,"MTHLYVOL";"O2N2_VOL",#N/A,FALSE,"MTHLYVOL";"PACKAGE_VOL",#N/A,FALSE,"MTHLYVOL"}</definedName>
    <definedName name="rwert" hidden="1">{#N/A,#N/A,FALSE,"Pharm";#N/A,#N/A,FALSE,"WWCM"}</definedName>
    <definedName name="rwert_1" hidden="1">{#N/A,#N/A,FALSE,"Pharm";#N/A,#N/A,FALSE,"WWCM"}</definedName>
    <definedName name="rwert_2" hidden="1">{#N/A,#N/A,FALSE,"Pharm";#N/A,#N/A,FALSE,"WWCM"}</definedName>
    <definedName name="rwert_3" hidden="1">{#N/A,#N/A,FALSE,"Pharm";#N/A,#N/A,FALSE,"WWCM"}</definedName>
    <definedName name="rwert_4" hidden="1">{#N/A,#N/A,FALSE,"Pharm";#N/A,#N/A,FALSE,"WWCM"}</definedName>
    <definedName name="rwew" hidden="1">{"summary",#N/A,FALSE,"summary";"sales growth",#N/A,FALSE,"summary";"oper income",#N/A,FALSE,"summary";"oros rank",#N/A,FALSE,"summary";"net assets",#N/A,FALSE,"summary";"asset turnover",#N/A,FALSE,"summary";"orona",#N/A,FALSE,"summary";"total return",#N/A,FALSE,"summary";"overview",#N/A,FALSE,"summary"}</definedName>
    <definedName name="rwl" hidden="1">{"Income Statement",#N/A,FALSE,"P&amp;L - $";"Quarterly Income Statement",#N/A,FALSE,"P&amp;L Detail"}</definedName>
    <definedName name="rwsz" hidden="1">{"Commentary",#N/A,FALSE,"May"}</definedName>
    <definedName name="Rwvu.ALL." hidden="1">#REF!,#REF!</definedName>
    <definedName name="Rwvu.CAM._.RATES." hidden="1">#REF!,#REF!,#REF!</definedName>
    <definedName name="Rwvu.CAM._.RECOVERIES." hidden="1">#REF!,#REF!,#REF!</definedName>
    <definedName name="Rwvu.CAM._.RECOVERY." hidden="1">#REF!,#REF!,#REF!</definedName>
    <definedName name="Rwvu.CAM._.TABLE." hidden="1">#REF!,#REF!,#REF!</definedName>
    <definedName name="Rwvu.CapersView." hidden="1">#REF!</definedName>
    <definedName name="Rwvu.INSURANCE._.RECOVERIES." hidden="1">#REF!,#REF!,#REF!,#REF!</definedName>
    <definedName name="Rwvu.Japan_Capers_Ed_Pub." hidden="1">#REF!</definedName>
    <definedName name="Rwvu.KJP_CC." hidden="1">#REF!</definedName>
    <definedName name="Rwvu.LSMEET." hidden="1">#REF!,#REF!,#REF!,#REF!</definedName>
    <definedName name="Rwvu.MARKETING._.REVENUE." hidden="1">#REF!,#REF!,#REF!</definedName>
    <definedName name="Rwvu.MINIMUM._.RENT." hidden="1">#REF!,#REF!</definedName>
    <definedName name="Rwvu.OCCUPANCY." hidden="1">#REF!,#REF!,#REF!</definedName>
    <definedName name="Rwvu.OCCUPANCY._.ANALYSIS." hidden="1">#REF!,#REF!,#REF!</definedName>
    <definedName name="Rwvu.PERCENTAGE._.RENT." hidden="1">#REF!,#REF!,#REF!,#REF!</definedName>
    <definedName name="Rwvu.TAX._.RATES." hidden="1">#REF!,#REF!,#REF!</definedName>
    <definedName name="Rwvu.TAX._.RECOVERIES." hidden="1">#REF!,#REF!,#REF!,#REF!</definedName>
    <definedName name="Rwvu.TAX._.RECOVERY." hidden="1">#REF!,#REF!,#REF!</definedName>
    <definedName name="Rwvu.WAT." hidden="1">#REF!</definedName>
    <definedName name="rwxz" hidden="1">{"TXO2N2_SLS",#N/A,FALSE,"MTHLYSLES";"TXH2_SLS",#N/A,FALSE,"MTHLYSLES";"LOUIS_SLS",#N/A,FALSE,"MTHLYSLES";"H2_SLS",#N/A,FALSE,"MTHLYSLES";"O2N2_SLS",#N/A,FALSE,"MTHLYSLES";"PACKAGE_SLS",#N/A,FALSE,"MTHLYSLES"}</definedName>
    <definedName name="rxs" hidden="1">{"Month Summary",#N/A,FALSE,"Summary";"Total Details",#N/A,FALSE,"Current Yr";"Polymers Details",#N/A,FALSE,"Current Yr";"Performance Details",#N/A,FALSE,"Current Yr";"ICD Details",#N/A,FALSE,"Current Yr"}</definedName>
    <definedName name="s">#REF!</definedName>
    <definedName name="S.SortColumn">#N/A</definedName>
    <definedName name="S_205">#REF!</definedName>
    <definedName name="S_400">#REF!</definedName>
    <definedName name="S_405">#REF!</definedName>
    <definedName name="S_CYR">[41]BSG!#REF!</definedName>
    <definedName name="S_NYR1">[41]BSG!#REF!</definedName>
    <definedName name="S_NYR2">[41]BSG!#REF!</definedName>
    <definedName name="S_NYR3">[41]BSG!#REF!</definedName>
    <definedName name="S_NYR4">[41]BSG!#REF!</definedName>
    <definedName name="S_NYR5">[41]BSG!#REF!</definedName>
    <definedName name="S_UPRINT">#REF!</definedName>
    <definedName name="S35A">#REF!</definedName>
    <definedName name="S35B">#REF!</definedName>
    <definedName name="S5_">[41]BSG!#REF!</definedName>
    <definedName name="S6_">[41]BSG!#REF!</definedName>
    <definedName name="sa" hidden="1">{#N/A,#N/A,FALSE,"Renewals In Process";#N/A,#N/A,FALSE,"New Clients In Process";#N/A,#N/A,FALSE,"Completed New Clients";#N/A,#N/A,FALSE,"Completed Renewals"}</definedName>
    <definedName name="saaaaaaaaaaaaaaa" hidden="1">{"up stand alones",#N/A,FALSE,"Acquiror"}</definedName>
    <definedName name="sad" hidden="1">{"'Feb 99'!$A$1:$G$30"}</definedName>
    <definedName name="sadfsdfsdfsaf" hidden="1">{"wpocash",#N/A,FALSE,"WPOALLT";"wpoinc",#N/A,FALSE,"WPOALLT";"wpobroad",#N/A,FALSE,"WPOALLT";"wpocable",#N/A,FALSE,"WPOALLT";"wpoexcl",#N/A,FALSE,"WPOALLT";"wponwsweek",#N/A,FALSE,"WPOALLT";"wpopost",#N/A,FALSE,"WPOALLT"}</definedName>
    <definedName name="SADSAD" hidden="1">{"Quarterly Income Statement",#N/A,FALSE,"P&amp;L Detail"}</definedName>
    <definedName name="safd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safety">#REF!</definedName>
    <definedName name="sag" hidden="1">{#N/A,#N/A,TRUE,"Pro Forma";#N/A,#N/A,TRUE,"PF_Bal";#N/A,#N/A,TRUE,"PF_INC";#N/A,#N/A,TRUE,"CBE";#N/A,#N/A,TRUE,"SWK"}</definedName>
    <definedName name="sak" hidden="1">{"vi1",#N/A,FALSE,"Financial Statements";"vi2",#N/A,FALSE,"Financial Statements";#N/A,#N/A,FALSE,"DCF"}</definedName>
    <definedName name="salary">#REF!</definedName>
    <definedName name="SALES">#REF!</definedName>
    <definedName name="Salespp" hidden="1">{"detail",#N/A,FALSE,"mfg";"summary",#N/A,FALSE,"mfg"}</definedName>
    <definedName name="sally" hidden="1">{#N/A,#N/A,FALSE,"Pharm";#N/A,#N/A,FALSE,"WWCM"}</definedName>
    <definedName name="sally_1" hidden="1">{#N/A,#N/A,FALSE,"Pharm";#N/A,#N/A,FALSE,"WWCM"}</definedName>
    <definedName name="sally_2" hidden="1">{#N/A,#N/A,FALSE,"Pharm";#N/A,#N/A,FALSE,"WWCM"}</definedName>
    <definedName name="sally_3" hidden="1">{#N/A,#N/A,FALSE,"Pharm";#N/A,#N/A,FALSE,"WWCM"}</definedName>
    <definedName name="sally_4" hidden="1">{#N/A,#N/A,FALSE,"Pharm";#N/A,#N/A,FALSE,"WWCM"}</definedName>
    <definedName name="SalvageAccumDepr_byYear">#REF!</definedName>
    <definedName name="SalvageDefTaxAdj_byYear">#REF!</definedName>
    <definedName name="SalvageDepreciation_byYear">#REF!</definedName>
    <definedName name="SalvageInterest_byYear">#REF!</definedName>
    <definedName name="SalvageLand_byYear">#REF!</definedName>
    <definedName name="SalvagePPE_byYear">#REF!</definedName>
    <definedName name="SalvagePrinciple_byYear">#REF!</definedName>
    <definedName name="SalvageTaxDepr_byYear">#REF!</definedName>
    <definedName name="SalvageTotalPrinciple_byYear">#REF!</definedName>
    <definedName name="SamButton">"Button 10"</definedName>
    <definedName name="sample1">#REF!</definedName>
    <definedName name="Sample2">#REF!</definedName>
    <definedName name="SAPBEXdnldView" hidden="1">"44TIHISKDVAESWFGXCYF719ND"</definedName>
    <definedName name="SAPBEXhrIndnt" hidden="1">1</definedName>
    <definedName name="SAPBEXrevision" hidden="1">1</definedName>
    <definedName name="SAPBEXsysID" hidden="1">"BWP"</definedName>
    <definedName name="SAPBEXwbID" hidden="1">"45EQYSCWE9WJMGB34OOD1BOQZ"</definedName>
    <definedName name="SAPFuncF4Help" hidden="1">Main.SAPF4Help()</definedName>
    <definedName name="SAPsysID" hidden="1">"708C5W7SBKP804JT78WJ0JNKI"</definedName>
    <definedName name="SAPwbID" hidden="1">"ARS"</definedName>
    <definedName name="SARPrice">#REF!</definedName>
    <definedName name="SARs">#REF!</definedName>
    <definedName name="sas" hidden="1">{"detail",#N/A,FALSE,"mfg";"summary",#N/A,FALSE,"mfg"}</definedName>
    <definedName name="SAS_GasCost" localSheetId="1">[71]Input!#REF!</definedName>
    <definedName name="SAS_GasCost" localSheetId="6">Input!#REF!</definedName>
    <definedName name="SAS_GasCost">Input!#REF!</definedName>
    <definedName name="sasa" hidden="1">{#N/A,#N/A,FALSE,"Aging Summary";#N/A,#N/A,FALSE,"Ratio Analysis";#N/A,#N/A,FALSE,"Test 120 Day Accts";#N/A,#N/A,FALSE,"Tickmarks"}</definedName>
    <definedName name="SAVE">#REF!</definedName>
    <definedName name="SAVE_A1">#REF!</definedName>
    <definedName name="SAVE_A2">#REF!</definedName>
    <definedName name="SAVE_A3">#REF!</definedName>
    <definedName name="SAVE_A4">#REF!</definedName>
    <definedName name="SAVE_A5">#REF!</definedName>
    <definedName name="SAVE_A6">#REF!</definedName>
    <definedName name="SAVE_A7">#REF!</definedName>
    <definedName name="SAVE_AS_JRNLID.">#REF!</definedName>
    <definedName name="SAVE_B1">#REF!</definedName>
    <definedName name="SAVE_B2">#REF!</definedName>
    <definedName name="SAVE_B3">#REF!</definedName>
    <definedName name="SAVE_B4">#REF!</definedName>
    <definedName name="SAVE_B5">#REF!</definedName>
    <definedName name="SAVE_B6">#REF!</definedName>
    <definedName name="SAVE_B7">#REF!</definedName>
    <definedName name="SAVE_C1">#REF!</definedName>
    <definedName name="SAVE_C2">#REF!</definedName>
    <definedName name="SAVE_C3">#REF!</definedName>
    <definedName name="SAVE_C4">#REF!</definedName>
    <definedName name="SAVE_C5">#REF!</definedName>
    <definedName name="SAVE_C6">#REF!</definedName>
    <definedName name="SAVE_C7">#REF!</definedName>
    <definedName name="Save_Version_Macro">#REF!</definedName>
    <definedName name="SAVE1">#REF!</definedName>
    <definedName name="saveas_lock_password" hidden="1">"OkaySave"</definedName>
    <definedName name="SAVINGS">#REF!</definedName>
    <definedName name="sb" hidden="1">{#N/A,#N/A,FALSE,"Renewals In Process";#N/A,#N/A,FALSE,"New Clients In Process";#N/A,#N/A,FALSE,"Completed New Clients";#N/A,#N/A,FALSE,"Completed Renewals"}</definedName>
    <definedName name="SB251_FMCAM_Electric">#REF!</definedName>
    <definedName name="SB251_FMCAM_Gas">#REF!</definedName>
    <definedName name="sbgsdgfgbb" hidden="1">#REF!</definedName>
    <definedName name="SBillFrom">#REF!</definedName>
    <definedName name="SBillTO">#REF!</definedName>
    <definedName name="sbx" hidden="1">{"Consolidated IS w Ratios",#N/A,FALSE,"Consolidated";"Consolidated CF",#N/A,FALSE,"Consolidated";"Consolidated DCF",#N/A,FALSE,"Consolidated"}</definedName>
    <definedName name="SCapXfer">#REF!</definedName>
    <definedName name="SCD">#REF!</definedName>
    <definedName name="SCD_name">#REF!</definedName>
    <definedName name="SCEN">#REF!</definedName>
    <definedName name="Scenario">#REF!</definedName>
    <definedName name="Scenario_name">#REF!</definedName>
    <definedName name="Scenarios" hidden="1">{#N/A,"ICF Downside",FALSE,"Inputs";#N/A,"High Inflation",FALSE,"Inputs"}</definedName>
    <definedName name="ScenEntityList">#REF!</definedName>
    <definedName name="ScenList">#REF!</definedName>
    <definedName name="ScenTitle">#REF!</definedName>
    <definedName name="SCF">#REF!</definedName>
    <definedName name="SCF_CE_DataTable">#REF!</definedName>
    <definedName name="SCF_CMS_DataTable">#REF!</definedName>
    <definedName name="SCH_17_1of2">#REF!</definedName>
    <definedName name="SCH_17_2of2">#REF!</definedName>
    <definedName name="Sch1_Cap">#REF!</definedName>
    <definedName name="Sch10_FERCest">#REF!</definedName>
    <definedName name="Sch10_ISOest">#REF!</definedName>
    <definedName name="Sch16est">#REF!</definedName>
    <definedName name="Sch17est">#REF!</definedName>
    <definedName name="Sch1est">#REF!</definedName>
    <definedName name="Sch1IntCred">#REF!</definedName>
    <definedName name="Sch1Var">#REF!</definedName>
    <definedName name="SCh24est">#REF!</definedName>
    <definedName name="Sch26est">#REF!</definedName>
    <definedName name="Sch2est">#REF!</definedName>
    <definedName name="sch35a">#REF!</definedName>
    <definedName name="sch35b">#REF!</definedName>
    <definedName name="Sch37est">#REF!</definedName>
    <definedName name="sch4_RAratecode">#REF!</definedName>
    <definedName name="sch4_rareconciliation">#REF!</definedName>
    <definedName name="Sch4_Total_Rev">#REF!</definedName>
    <definedName name="Sch5_Forecast">#REF!</definedName>
    <definedName name="Sch7est">#REF!</definedName>
    <definedName name="SCHA">#REF!</definedName>
    <definedName name="SCHAX2">#REF!</definedName>
    <definedName name="SCHB">#REF!</definedName>
    <definedName name="SCHBX2">#REF!</definedName>
    <definedName name="SCHBX3.3P1">#REF!</definedName>
    <definedName name="SCHBX3.4P1">#REF!</definedName>
    <definedName name="SCHBX4">#REF!</definedName>
    <definedName name="SCHBX4.1">#REF!</definedName>
    <definedName name="SCHBX4.2">#REF!</definedName>
    <definedName name="SCHBX5">#REF!</definedName>
    <definedName name="SCHBX5.1">#REF!</definedName>
    <definedName name="SCHBX6">#REF!</definedName>
    <definedName name="SCHBX6.1">#REF!</definedName>
    <definedName name="SCHBX6.2">#REF!</definedName>
    <definedName name="SCHBX7.1P1">#REF!</definedName>
    <definedName name="SCHBX7.2P1">#REF!</definedName>
    <definedName name="SCHBX7P1">#REF!</definedName>
    <definedName name="SCHBX8P1">#REF!</definedName>
    <definedName name="SCHC">#REF!</definedName>
    <definedName name="SCHCX1.1">#REF!</definedName>
    <definedName name="SCHCX3.14">#REF!</definedName>
    <definedName name="SCHCX3.14a">#REF!</definedName>
    <definedName name="SCHCX3.14b">#REF!</definedName>
    <definedName name="SCHCX3.14c">#REF!</definedName>
    <definedName name="SCHCX3.14d">#REF!</definedName>
    <definedName name="SCHCX3.14e">#REF!</definedName>
    <definedName name="SCHCX3.14f">#REF!</definedName>
    <definedName name="SCHCX3.14g">#REF!</definedName>
    <definedName name="SCHCX3.14h">#REF!</definedName>
    <definedName name="SCHCX3.14i">#REF!</definedName>
    <definedName name="SCHCX3.14j">#REF!</definedName>
    <definedName name="SCHCX3.15">#REF!</definedName>
    <definedName name="SCHCX3.3">#REF!</definedName>
    <definedName name="SCHCX3.4">#REF!</definedName>
    <definedName name="SCHCX3.5a">#REF!</definedName>
    <definedName name="SCHCX4.1S1">#REF!</definedName>
    <definedName name="SCHCX4.1S2">#REF!</definedName>
    <definedName name="SCHCX4.1S3">#REF!</definedName>
    <definedName name="SCHCX4a">#REF!</definedName>
    <definedName name="SCHCX4S1">#REF!</definedName>
    <definedName name="SCHCX4S2">#REF!</definedName>
    <definedName name="SCHCX4S3">#REF!</definedName>
    <definedName name="SCHCX9">#REF!</definedName>
    <definedName name="SCHD">#REF!</definedName>
    <definedName name="SCHDPRIN">#REF!</definedName>
    <definedName name="SCHDX1">#REF!</definedName>
    <definedName name="SCHE">#REF!</definedName>
    <definedName name="SCHED">#REF!</definedName>
    <definedName name="Sched_Pay">#REF!</definedName>
    <definedName name="SCHEDA">#REF!</definedName>
    <definedName name="SCHEDULE_12">#REF!</definedName>
    <definedName name="Scheduled_Extra_Payments">#REF!</definedName>
    <definedName name="Scheduled_Interest_Rate">#REF!</definedName>
    <definedName name="Scheduled_Monthly_Payment">#REF!</definedName>
    <definedName name="SchMTable">'[152]M Table'!$A$2:$C$31</definedName>
    <definedName name="SCN">#REF!</definedName>
    <definedName name="SCN_name">#REF!</definedName>
    <definedName name="SCONS">#REF!</definedName>
    <definedName name="score" hidden="1">{"detail",#N/A,FALSE,"mfg";"summary",#N/A,FALSE,"mfg"}</definedName>
    <definedName name="scorecardfy00" hidden="1">{"Comp_of_Price_Effect",#N/A,FALSE,"QTRDPVAR"}</definedName>
    <definedName name="SCURVETAB">#REF!</definedName>
    <definedName name="sd" hidden="1">{#N/A,#N/A,FALSE,"IPO";#N/A,#N/A,FALSE,"DCF";#N/A,#N/A,FALSE,"LBO";#N/A,#N/A,FALSE,"MULT_VAL";#N/A,#N/A,FALSE,"Status Quo";#N/A,#N/A,FALSE,"Recap"}</definedName>
    <definedName name="SD_1" hidden="1">{#N/A,#N/A,FALSE,"Pharm";#N/A,#N/A,FALSE,"WWCM"}</definedName>
    <definedName name="SD_2" hidden="1">{#N/A,#N/A,FALSE,"Pharm";#N/A,#N/A,FALSE,"WWCM"}</definedName>
    <definedName name="SD_3" hidden="1">{#N/A,#N/A,FALSE,"Pharm";#N/A,#N/A,FALSE,"WWCM"}</definedName>
    <definedName name="SD_4" hidden="1">{#N/A,#N/A,FALSE,"Pharm";#N/A,#N/A,FALSE,"WWCM"}</definedName>
    <definedName name="sda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sdafgs" hidden="1">{#N/A,#N/A,FALSE,"Pharm";#N/A,#N/A,FALSE,"WWCM"}</definedName>
    <definedName name="sdafgs_1" hidden="1">{#N/A,#N/A,FALSE,"Pharm";#N/A,#N/A,FALSE,"WWCM"}</definedName>
    <definedName name="sdafgs_2" hidden="1">{#N/A,#N/A,FALSE,"Pharm";#N/A,#N/A,FALSE,"WWCM"}</definedName>
    <definedName name="sdafgs_3" hidden="1">{#N/A,#N/A,FALSE,"Pharm";#N/A,#N/A,FALSE,"WWCM"}</definedName>
    <definedName name="sdafgs_4" hidden="1">{#N/A,#N/A,FALSE,"Pharm";#N/A,#N/A,FALSE,"WWCM"}</definedName>
    <definedName name="sdafsadf" hidden="1">{#N/A,#N/A,FALSE,"Aging Summary";#N/A,#N/A,FALSE,"Ratio Analysis";#N/A,#N/A,FALSE,"Test 120 Day Accts";#N/A,#N/A,FALSE,"Tickmarks"}</definedName>
    <definedName name="sdafsdafsaf" hidden="1">{"wpocash",#N/A,FALSE,"WPOALLT";"wpoinc",#N/A,FALSE,"WPOALLT";"wpobroad",#N/A,FALSE,"WPOALLT";"wpocable",#N/A,FALSE,"WPOALLT";"wpoexcl",#N/A,FALSE,"WPOALLT";"wponwsweek",#N/A,FALSE,"WPOALLT";"wpopost",#N/A,FALSE,"WPOALLT"}</definedName>
    <definedName name="sdas" hidden="1">{"Total",#N/A,FALSE,"Six Fields";"PDP",#N/A,FALSE,"Six Fields";"PNP",#N/A,FALSE,"Six Fields";"PUD",#N/A,FALSE,"Six Fields";"Prob",#N/A,FALSE,"Six Fields"}</definedName>
    <definedName name="sdAWSD" hidden="1">{"'Feb 99'!$A$1:$G$30"}</definedName>
    <definedName name="sdc" hidden="1">{#N/A,#N/A,TRUE,"ProFormaProfit";#N/A,#N/A,TRUE,"ProFormaCash";#N/A,#N/A,TRUE,"Depreciation";#N/A,#N/A,TRUE,"Assets";#N/A,#N/A,TRUE,"Revenue";#N/A,#N/A,TRUE,"EstimatedPurchase"}</definedName>
    <definedName name="SDDSF" hidden="1">{"fdsup://IBCentral/FAT Viewer?action=UPDATE&amp;creator=factset&amp;DOC_NAME=fat:reuters_qtrly_source_window.fat&amp;display_string=Audit&amp;DYN_ARGS=TRUE&amp;VAR:ID1=55271510&amp;VAR:RCODE=SCSI&amp;VAR:SDATE=20080699&amp;VAR:FREQ=Quarterly&amp;VAR:RELITEM=&amp;VAR:CURRENCY=&amp;VAR:CURRSOURCE=EXSH","ARE&amp;VAR:NATFREQ=QUARTERLY&amp;VAR:RFIELD=FINALIZED&amp;VAR:DB_TYPE=&amp;VAR:UNITS=M&amp;window=popup&amp;width=450&amp;height=300&amp;START_MAXIMIZED=FALSE"}</definedName>
    <definedName name="sdes" hidden="1">{"PACKAGE",#N/A,FALSE,"CM"}</definedName>
    <definedName name="sdf" hidden="1">{#N/A,#N/A,FALSE,"Contribution Analysis"}</definedName>
    <definedName name="sdfa" hidden="1">{#N/A,#N/A,FALSE,"Renewals In Process";#N/A,#N/A,FALSE,"New Clients In Process";#N/A,#N/A,FALSE,"Completed New Clients";#N/A,#N/A,FALSE,"Completed Renewals"}</definedName>
    <definedName name="sdfasdf" hidden="1">{#N/A,#N/A,FALSE,"Renewals In Process";#N/A,#N/A,FALSE,"New Clients In Process";#N/A,#N/A,FALSE,"Completed New Clients";#N/A,#N/A,FALSE,"Completed Renewals"}</definedName>
    <definedName name="sdfasdfasdf" hidden="1">{#N/A,#N/A,FALSE,"Renewals In Process";#N/A,#N/A,FALSE,"New Clients In Process";#N/A,#N/A,FALSE,"Completed New Clients";#N/A,#N/A,FALSE,"Completed Renewals"}</definedName>
    <definedName name="sdfasdfasdfasdfasdf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sdfsdf" hidden="1">{#N/A,#N/A,FALSE,"Renewals In Process";#N/A,#N/A,FALSE,"New Clients In Process";#N/A,#N/A,FALSE,"Completed New Clients";#N/A,#N/A,FALSE,"Completed Renewals"}</definedName>
    <definedName name="sdfasdfsdfasd" hidden="1">{#N/A,#N/A,FALSE,"Renewals In Process";#N/A,#N/A,FALSE,"New Clients In Process";#N/A,#N/A,FALSE,"Completed New Clients";#N/A,#N/A,FALSE,"Completed Renewals"}</definedName>
    <definedName name="sdfds" hidden="1">{"mgmt forecast",#N/A,FALSE,"Mgmt Forecast";"dcf table",#N/A,FALSE,"Mgmt Forecast";"sensitivity",#N/A,FALSE,"Mgmt Forecast";"table inputs",#N/A,FALSE,"Mgmt Forecast";"calculations",#N/A,FALSE,"Mgmt Forecast"}</definedName>
    <definedName name="sdfdsf" hidden="1">{#N/A,#N/A,FALSE,"KA CH  (2)"}</definedName>
    <definedName name="sdfg" hidden="1">{"MMERINO",#N/A,FALSE,"1) Income Statement (2)"}</definedName>
    <definedName name="sdfgdsf" hidden="1">#REF!</definedName>
    <definedName name="SDFGFG" hidden="1">#REF!</definedName>
    <definedName name="sdfgrsta" hidden="1">{"var_page",#N/A,FALSE,"template"}</definedName>
    <definedName name="sdfgsd" hidden="1">{"DCF1",#N/A,TRUE,"CC";"DCF2",#N/A,TRUE,"CC";"DCF3",#N/A,TRUE,"CC";#N/A,#N/A,TRUE,"LBO Analysis";"CC_overview",#N/A,TRUE,"CC";"RR_summary",#N/A,TRUE,"RR";"Contribution",#N/A,TRUE,"Contribution CC-RR";"CPE_merger_plan",#N/A,TRUE,"CC Merger Plan (CP&amp;E)";#N/A,#N/A,TRUE,"Break-Up";#N/A,#N/A,TRUE,"CC Merger Plan"}</definedName>
    <definedName name="sdfh" hidden="1">{"Far East Top",#N/A,FALSE,"FE Model";"Far East Mid",#N/A,FALSE,"FE Model";"Far East Base",#N/A,FALSE,"FE Model"}</definedName>
    <definedName name="sdfh_1" hidden="1">{#N/A,#N/A,FALSE,"Pharm";#N/A,#N/A,FALSE,"WWCM"}</definedName>
    <definedName name="sdfh_2" hidden="1">{#N/A,#N/A,FALSE,"Pharm";#N/A,#N/A,FALSE,"WWCM"}</definedName>
    <definedName name="sdfh_3" hidden="1">{#N/A,#N/A,FALSE,"Pharm";#N/A,#N/A,FALSE,"WWCM"}</definedName>
    <definedName name="sdfh_4" hidden="1">{#N/A,#N/A,FALSE,"Pharm";#N/A,#N/A,FALSE,"WWCM"}</definedName>
    <definedName name="sdfs" hidden="1">{#N/A,#N/A,FALSE,"Renewals In Process";#N/A,#N/A,FALSE,"New Clients In Process";#N/A,#N/A,FALSE,"Completed New Clients";#N/A,#N/A,FALSE,"Completed Renewals"}</definedName>
    <definedName name="sdfsda" hidden="1">{"standalone1",#N/A,FALSE,"DCFBase";"standalone2",#N/A,FALSE,"DCFBase"}</definedName>
    <definedName name="sdfsdffsdfasfsdfsfasfsdfsf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s">#REF!</definedName>
    <definedName name="sdfsdfsdfsafsdf" hidden="1">{"FCB_ALL",#N/A,FALSE,"FCB"}</definedName>
    <definedName name="sdgagf" hidden="1">{#N/A,#N/A,FALSE,"Pharm";#N/A,#N/A,FALSE,"WWCM"}</definedName>
    <definedName name="sdgagf_1" hidden="1">{#N/A,#N/A,FALSE,"Pharm";#N/A,#N/A,FALSE,"WWCM"}</definedName>
    <definedName name="sdgagf_2" hidden="1">{#N/A,#N/A,FALSE,"Pharm";#N/A,#N/A,FALSE,"WWCM"}</definedName>
    <definedName name="sdgagf_3" hidden="1">{#N/A,#N/A,FALSE,"Pharm";#N/A,#N/A,FALSE,"WWCM"}</definedName>
    <definedName name="sdgagf_4" hidden="1">{#N/A,#N/A,FALSE,"Pharm";#N/A,#N/A,FALSE,"WWCM"}</definedName>
    <definedName name="sdgdfghfhgfjhgfjhjjjg" hidden="1">{"general",#N/A,FALSE,"Assumptions"}</definedName>
    <definedName name="sdgh" hidden="1">{"qty and inventory value",#N/A,FALSE,"MPartners";"general ledger entries",#N/A,FALSE,"MPartners"}</definedName>
    <definedName name="sdgsdgfdsg" hidden="1">{"orixcsc",#N/A,FALSE,"ORIX CSC";"orixcsc2",#N/A,FALSE,"ORIX CSC"}</definedName>
    <definedName name="sdgsgfsd" hidden="1">{"mgmt forecast",#N/A,FALSE,"Mgmt Forecast";"dcf table",#N/A,FALSE,"Mgmt Forecast";"sensitivity",#N/A,FALSE,"Mgmt Forecast";"table inputs",#N/A,FALSE,"Mgmt Forecast";"calculations",#N/A,FALSE,"Mgmt Forecast"}</definedName>
    <definedName name="sdhdhfdfhh" hidden="1">{#N/A,#N/A,FALSE,"Balance Sheet";#N/A,#N/A,FALSE,"Income Statement";#N/A,#N/A,FALSE,"Changes in Financial Position"}</definedName>
    <definedName name="sdjfl" hidden="1">{#N/A,#N/A,FALSE,"NOTES";#N/A,#N/A,FALSE,"SUM";#N/A,#N/A,FALSE,"TWC_INTEXP";#N/A,#N/A,FALSE,"WHD_INTEXP";#N/A,#N/A,FALSE,"INTERCO_WHD";#N/A,#N/A,FALSE,"TWC_INTINC";#N/A,#N/A,FALSE,"WHD_INTINC";#N/A,#N/A,FALSE,"CONS_EXT_FCST";#N/A,#N/A,FALSE,"WCORP_EXT_FCST";#N/A,#N/A,FALSE,"WHCORP_EXT_FCST"}</definedName>
    <definedName name="sds" hidden="1">{#N/A,#N/A,TRUE,"ProFormaProfit";#N/A,#N/A,TRUE,"ProFormaCash";#N/A,#N/A,TRUE,"Depreciation";#N/A,#N/A,TRUE,"Assets";#N/A,#N/A,TRUE,"Revenue";#N/A,#N/A,TRUE,"EstimatedPurchase"}</definedName>
    <definedName name="sdsadasd" hidden="1">{#N/A,#N/A,FALSE,"Pharm";#N/A,#N/A,FALSE,"WWCM"}</definedName>
    <definedName name="sdsadasd_1" hidden="1">{#N/A,#N/A,FALSE,"Pharm";#N/A,#N/A,FALSE,"WWCM"}</definedName>
    <definedName name="sdsadasd_2" hidden="1">{#N/A,#N/A,FALSE,"Pharm";#N/A,#N/A,FALSE,"WWCM"}</definedName>
    <definedName name="sdsadasd_3" hidden="1">{#N/A,#N/A,FALSE,"Pharm";#N/A,#N/A,FALSE,"WWCM"}</definedName>
    <definedName name="sdsadasd_4" hidden="1">{#N/A,#N/A,FALSE,"Pharm";#N/A,#N/A,FALSE,"WWCM"}</definedName>
    <definedName name="sdsd" hidden="1">{#N/A,#N/A,FALSE,"REPORT"}</definedName>
    <definedName name="sdsd_1" hidden="1">{#N/A,#N/A,FALSE,"REPORT"}</definedName>
    <definedName name="sdsd_2" hidden="1">{#N/A,#N/A,FALSE,"REPORT"}</definedName>
    <definedName name="sdsd_3" hidden="1">{#N/A,#N/A,FALSE,"REPORT"}</definedName>
    <definedName name="sdsd_4" hidden="1">{#N/A,#N/A,FALSE,"REPORT"}</definedName>
    <definedName name="sdvsfdvfdsb" hidden="1">#REF!</definedName>
    <definedName name="se" hidden="1">#N/A</definedName>
    <definedName name="sea" hidden="1">{"oct_res_comm",#N/A,FALSE,"VarToBud"}</definedName>
    <definedName name="secondprev_Forecast_Rate">#REF!</definedName>
    <definedName name="secondRow">#REF!</definedName>
    <definedName name="SecPrev_CaptoRecover_Month1">#REF!</definedName>
    <definedName name="SecPrev_Captorecover_Month2">#REF!</definedName>
    <definedName name="SecPrev_CaptoRecover_Month3">#REF!</definedName>
    <definedName name="SecPrev_CaptoRecover_Month4">#REF!</definedName>
    <definedName name="SecPrev_CaptoRecover_Month5">#REF!</definedName>
    <definedName name="SecPrev_CaptoRecover_Month6">#REF!</definedName>
    <definedName name="SECUR_GI">'[54]C. Input'!$F$353</definedName>
    <definedName name="SECUR_IS">'[54]C. Input'!$F$357</definedName>
    <definedName name="SECUR_KR">'[54]C. Input'!$F$349</definedName>
    <definedName name="SEE">#REF!</definedName>
    <definedName name="seg" hidden="1">{"segment_EPS",#N/A,FALSE,"TXTCOMPS"}</definedName>
    <definedName name="SEG1_DIRECTION1">#REF!</definedName>
    <definedName name="SEG1_FROM1">#REF!</definedName>
    <definedName name="SEG1_SORT1">#REF!</definedName>
    <definedName name="SEG1_TO1">#REF!</definedName>
    <definedName name="SEG2_DIRECTION1">#REF!</definedName>
    <definedName name="SEG2_FROM1">#REF!</definedName>
    <definedName name="SEG2_SORT1">#REF!</definedName>
    <definedName name="SEG2_TO1">#REF!</definedName>
    <definedName name="SEG3_DIRECTION1">#REF!</definedName>
    <definedName name="SEG3_FROM1">#REF!</definedName>
    <definedName name="SEG3_SORT1">#REF!</definedName>
    <definedName name="SEG3_TO1">#REF!</definedName>
    <definedName name="SEG4_DIRECTION1">#REF!</definedName>
    <definedName name="SEG4_FROM1">#REF!</definedName>
    <definedName name="SEG4_SORT1">#REF!</definedName>
    <definedName name="SEG4_TO1">#REF!</definedName>
    <definedName name="SEG5_DIRECTION1">#REF!</definedName>
    <definedName name="SEG5_FROM1">#REF!</definedName>
    <definedName name="SEG5_SORT1">#REF!</definedName>
    <definedName name="SEG5_TO1">#REF!</definedName>
    <definedName name="segassum">#REF!</definedName>
    <definedName name="segassum1">#REF!</definedName>
    <definedName name="Segment_Data">#REF!</definedName>
    <definedName name="Segment_PSQueryTab">#REF!</definedName>
    <definedName name="segmenta">#REF!</definedName>
    <definedName name="segmentb">#REF!</definedName>
    <definedName name="SegmentBudget" hidden="1">{"oct_res_comm",#N/A,FALSE,"VarToBud"}</definedName>
    <definedName name="segmentc">#REF!</definedName>
    <definedName name="segmentd">#REF!</definedName>
    <definedName name="SEGSUMMARY">#REF!</definedName>
    <definedName name="SELECT">#N/A</definedName>
    <definedName name="Select_Report" hidden="1">#N/A</definedName>
    <definedName name="selectall">#REF!</definedName>
    <definedName name="SELF_INS">#REF!</definedName>
    <definedName name="SEMIDEVICE" hidden="1">{"fdsup://IBCentral/FAT Viewer?action=UPDATE&amp;creator=factset&amp;DOC_NAME=fat:reuters_qtrly_source_window.fat&amp;display_string=Audit&amp;DYN_ARGS=TRUE&amp;VAR:ID1=50239210&amp;VAR:RCODE=STLD&amp;VAR:SDATE=20080499&amp;VAR:FREQ=Quarterly&amp;VAR:RELITEM=&amp;VAR:CURRENCY=&amp;VAR:CURRSOURCE=EXSH","ARE&amp;VAR:NATFREQ=QUARTERLY&amp;VAR:RFIELD=FINALIZED&amp;VAR:DB_TYPE=&amp;VAR:UNITS=M&amp;window=popup&amp;width=450&amp;height=300&amp;START_MAXIMIZED=FALSE"}</definedName>
    <definedName name="sencount" hidden="1">1</definedName>
    <definedName name="SENS">#REF!</definedName>
    <definedName name="senscostos" hidden="1">{#N/A,#N/A,FALSE,"Bases";#N/A,#N/A,FALSE,"Estado de Resultados";#N/A,#N/A,FALSE,"Inversión en Activo Fijo";#N/A,#N/A,FALSE,"Flujo de Efectivo";#N/A,#N/A,FALSE,"Capital de Trabajo"}</definedName>
    <definedName name="Sensitivity" hidden="1">{"mgmt forecast",#N/A,FALSE,"Mgmt Forecast";"dcf table",#N/A,FALSE,"Mgmt Forecast";"sensitivity",#N/A,FALSE,"Mgmt Forecast";"table inputs",#N/A,FALSE,"Mgmt Forecast";"calculations",#N/A,FALSE,"Mgmt Forecast"}</definedName>
    <definedName name="sep">#REF!</definedName>
    <definedName name="Sep_08_Man_Fee">#REF!</definedName>
    <definedName name="sepact">#REF!</definedName>
    <definedName name="SEPBUD">#REF!</definedName>
    <definedName name="sepgas">#REF!</definedName>
    <definedName name="SEPT1">#REF!</definedName>
    <definedName name="SEPT2">#REF!</definedName>
    <definedName name="SEPT3">#REF!</definedName>
    <definedName name="SEPTEMBER">#REF!</definedName>
    <definedName name="September_2013">#REF!</definedName>
    <definedName name="ser">#REF!</definedName>
    <definedName name="SERCOAFUDC_byYear">#REF!</definedName>
    <definedName name="series">#REF!</definedName>
    <definedName name="SERVCO">#REF!</definedName>
    <definedName name="SERVCO_AFUDC_Alloction">#REF!</definedName>
    <definedName name="SERVCO_AFUDC_Rate">#REF!</definedName>
    <definedName name="SERVCO_CWIP_Percent">#REF!</definedName>
    <definedName name="SERVCOAlloc_Category">#REF!</definedName>
    <definedName name="SERVCOAlloc_Lookup">#REF!</definedName>
    <definedName name="SERVCOAllocation_byYear">#REF!</definedName>
    <definedName name="SERVCOBookLife_byYear">#REF!</definedName>
    <definedName name="SERVCOBookLifeDep_byYear">#REF!</definedName>
    <definedName name="SERVCOCWIP_Total">#REF!</definedName>
    <definedName name="SERVCOInvest_RateBase_byYear">#REF!</definedName>
    <definedName name="SERVCOInvestment_byYear">#REF!</definedName>
    <definedName name="SERVCOTaxLife_byYear">#REF!</definedName>
    <definedName name="Service_Bill_Query_Paul_Kelly">#REF!</definedName>
    <definedName name="Service_Metered">[56]CALCULATIONS!$C$19</definedName>
    <definedName name="ServicePlan">#REF!</definedName>
    <definedName name="ServicePlanOption">#REF!</definedName>
    <definedName name="SESCO_Base">#REF!</definedName>
    <definedName name="SESCO_TXU">#REF!</definedName>
    <definedName name="SET">[90]Upload!#REF!</definedName>
    <definedName name="Set_Up_Reversals">#REF!</definedName>
    <definedName name="Set_Ups">#REF!</definedName>
    <definedName name="SETDATA">#REF!</definedName>
    <definedName name="SETOFBOOKSID1">#REF!</definedName>
    <definedName name="SETOFBOOKSNAME1">#REF!</definedName>
    <definedName name="sety" hidden="1">{"LAPO2N2",#N/A,FALSE,"CM"}</definedName>
    <definedName name="seven">#REF!</definedName>
    <definedName name="SEVILLE">#REF!</definedName>
    <definedName name="sf" hidden="1">{#N/A,#N/A,FALSE,"Sales Graph";#N/A,#N/A,FALSE,"BUC Graph";#N/A,#N/A,FALSE,"P&amp;L - YTD"}</definedName>
    <definedName name="sf_1" hidden="1">{#N/A,#N/A,FALSE,"Sales Graph";#N/A,#N/A,FALSE,"BUC Graph";#N/A,#N/A,FALSE,"P&amp;L - YTD"}</definedName>
    <definedName name="sf_2" hidden="1">{#N/A,#N/A,FALSE,"Sales Graph";#N/A,#N/A,FALSE,"BUC Graph";#N/A,#N/A,FALSE,"P&amp;L - YTD"}</definedName>
    <definedName name="sf_3" hidden="1">{#N/A,#N/A,FALSE,"Sales Graph";#N/A,#N/A,FALSE,"BUC Graph";#N/A,#N/A,FALSE,"P&amp;L - YTD"}</definedName>
    <definedName name="sf_4" hidden="1">{#N/A,#N/A,FALSE,"Sales Graph";#N/A,#N/A,FALSE,"BUC Graph";#N/A,#N/A,FALSE,"P&amp;L - YTD"}</definedName>
    <definedName name="sfbgsfbgsfbg" hidden="1">#REF!</definedName>
    <definedName name="SFD">#REF!</definedName>
    <definedName name="SFD_QDEPTID_name">#REF!</definedName>
    <definedName name="SFD_QPROC_1_name">#REF!</definedName>
    <definedName name="SFD_QRESP_CTR_name">#REF!</definedName>
    <definedName name="sfdg" hidden="1">{#N/A,#N/A,FALSE,"A&amp;E";#N/A,#N/A,FALSE,"HighTop";#N/A,#N/A,FALSE,"JG";#N/A,#N/A,FALSE,"RI";#N/A,#N/A,FALSE,"woHT";#N/A,#N/A,FALSE,"woHT&amp;JG"}</definedName>
    <definedName name="SFDGDSG" hidden="1">#REF!</definedName>
    <definedName name="sfdgfgg" hidden="1">{#N/A,#N/A,FALSE,"Umsatz OK";#N/A,#N/A,FALSE,"ER OK ";#N/A,#N/A,FALSE,"EA OK (2)";#N/A,#N/A,FALSE,"EA OK";#N/A,#N/A,FALSE,"EA OK (3)";#N/A,#N/A,FALSE,"EA OK (4)";#N/A,#N/A,FALSE,"KA OK  (2)";#N/A,#N/A,FALSE,"KA OK";#N/A,#N/A,FALSE,"KA OK  (3)";#N/A,#N/A,FALSE,"KA OK (4)"}</definedName>
    <definedName name="sfdirect" hidden="1">{#N/A,#N/A,FALSE,"REPORT"}</definedName>
    <definedName name="sfdirect_1" hidden="1">{#N/A,#N/A,FALSE,"REPORT"}</definedName>
    <definedName name="sfdirect_2" hidden="1">{#N/A,#N/A,FALSE,"REPORT"}</definedName>
    <definedName name="sfdirect_3" hidden="1">{#N/A,#N/A,FALSE,"REPORT"}</definedName>
    <definedName name="sfdirect_4" hidden="1">{#N/A,#N/A,FALSE,"REPORT"}</definedName>
    <definedName name="SFDL">#REF!</definedName>
    <definedName name="SFDQ">#REF!</definedName>
    <definedName name="sfds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sffsf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gf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sfgv" hidden="1">{"consolidated",#N/A,FALSE,"Sheet1";"cms",#N/A,FALSE,"Sheet1";"fse",#N/A,FALSE,"Sheet1"}</definedName>
    <definedName name="sfh" hidden="1">{"Bal Sht Wallace",#N/A,FALSE,"Wall BS";"Wall Cash Flow",#N/A,FALSE,"Wall CF Stmt";"Income Statement Wallace",#N/A,FALSE,"Wall Inc Stmt";"INc Statement Matt",#N/A,FALSE,"Moore Inc stmt";"Balance Sheets Matt",#N/A,FALSE,"Moore BS";"Cash Flow Statements Matt",#N/A,FALSE,"Moore CF Stmt"}</definedName>
    <definedName name="sfq" hidden="1">{#N/A,#N/A,FALSE,"Calc";#N/A,#N/A,FALSE,"Sensitivity";#N/A,#N/A,FALSE,"LT Earn.Dil.";#N/A,#N/A,FALSE,"Dil. AVP"}</definedName>
    <definedName name="sfs" hidden="1">{"comps",#N/A,FALSE,"HANDPACK";"footnotes",#N/A,FALSE,"HANDPACK"}</definedName>
    <definedName name="sfsdfsf" hidden="1">{"First Page",#N/A,FALSE,"Surfactants LBO";"Second Page",#N/A,FALSE,"Surfactants LBO"}</definedName>
    <definedName name="SFV">#REF!</definedName>
    <definedName name="SFV_QDEPTID_NAME">#REF!</definedName>
    <definedName name="SFV_QPROC_1_name">#REF!</definedName>
    <definedName name="SFV_QRESP_CTR_name">#REF!</definedName>
    <definedName name="sg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SGA">#REF!</definedName>
    <definedName name="SGAbridge" hidden="1">{#N/A,#N/A,FALSE,"30000,30100,30110";#N/A,#N/A,FALSE,"30130,30600,30730";#N/A,#N/A,FALSE,"30921,40100,40101";#N/A,#N/A,FALSE,"40200,40400,40700";#N/A,#N/A,FALSE,"40701,40800,41021";#N/A,#N/A,FALSE,"43200,43210,43220";#N/A,#N/A,FALSE,"43230,43240,43300";#N/A,#N/A,FALSE,"43320,43430,43440";#N/A,#N/A,FALSE,"43470,43560,43570";#N/A,#N/A,FALSE,"43630,43721,43761";#N/A,#N/A,FALSE,"43780,43800,43810";#N/A,#N/A,FALSE,"43960,43970,44200";#N/A,#N/A,FALSE,"44270,44340,44360";#N/A,#N/A,FALSE,"44430,44440,44480";#N/A,#N/A,FALSE,"44520,44530,44550";#N/A,#N/A,FALSE,"44803,44833,44987"}</definedName>
    <definedName name="sgagaga" hidden="1">{#N/A,#N/A,FALSE,"Antony Financials";#N/A,#N/A,FALSE,"Cowboy Financials";#N/A,#N/A,FALSE,"Combined";#N/A,#N/A,FALSE,"Valuematrix";#N/A,#N/A,FALSE,"DCFAntony";#N/A,#N/A,FALSE,"DCFCowboy";#N/A,#N/A,FALSE,"DCFCombined"}</definedName>
    <definedName name="SGAMargin">#REF!</definedName>
    <definedName name="sgdg" hidden="1">{#N/A,#N/A,FALSE,"Calc";#N/A,#N/A,FALSE,"Sensitivity";#N/A,#N/A,FALSE,"LT Earn.Dil.";#N/A,#N/A,FALSE,"Dil. AVP"}</definedName>
    <definedName name="SGL">#REF!</definedName>
    <definedName name="SGrossPayroll">#REF!</definedName>
    <definedName name="sgsdfgds" hidden="1">{#N/A,#N/A,FALSE,"ORIX CSC"}</definedName>
    <definedName name="sgsx" hidden="1">{"consolidated",#N/A,FALSE,"Sheet1";"cms",#N/A,FALSE,"Sheet1";"fse",#N/A,FALSE,"Sheet1"}</definedName>
    <definedName name="SGT">#REF!</definedName>
    <definedName name="SharedSavings">#REF!</definedName>
    <definedName name="shares">#REF!</definedName>
    <definedName name="Shares_Outstanding">#REF!</definedName>
    <definedName name="SharesConv">#REF!</definedName>
    <definedName name="SharesOptions">#REF!</definedName>
    <definedName name="SharesOptionsEx">#REF!</definedName>
    <definedName name="SharesOptionsOut">#REF!</definedName>
    <definedName name="SHeadcount">#REF!</definedName>
    <definedName name="SHEET_7_OF_7">#REF!</definedName>
    <definedName name="SHEET1">#REF!</definedName>
    <definedName name="Sheet1_DataTable">#REF!</definedName>
    <definedName name="SHEET10">#REF!</definedName>
    <definedName name="Sheet10_DataTable">#REF!</definedName>
    <definedName name="SHEET108">#REF!</definedName>
    <definedName name="SHEET108_2">#REF!</definedName>
    <definedName name="SHEET11">#REF!</definedName>
    <definedName name="SHEET12">#REF!</definedName>
    <definedName name="Sheet12_DataTable">#REF!</definedName>
    <definedName name="SHEET13">#REF!</definedName>
    <definedName name="Sheet15_DataTable">#REF!</definedName>
    <definedName name="Sheet17_DataTable">#REF!</definedName>
    <definedName name="SHEET2">#REF!</definedName>
    <definedName name="SHEET3">#REF!</definedName>
    <definedName name="SHEET4">#REF!</definedName>
    <definedName name="SHEET5">#REF!</definedName>
    <definedName name="SHEET6">#REF!</definedName>
    <definedName name="SHEET7">#REF!</definedName>
    <definedName name="SHEET8">#REF!</definedName>
    <definedName name="SHEET9">#REF!</definedName>
    <definedName name="shit" hidden="1">{#N/A,#N/A,FALSE,"CreditStat";#N/A,#N/A,FALSE,"SPbrkup";#N/A,#N/A,FALSE,"MerSPsyn";#N/A,#N/A,FALSE,"MerSPwKCsyn";#N/A,#N/A,FALSE,"MerSPwKCsyn (2)";#N/A,#N/A,FALSE,"CreditStat (2)"}</definedName>
    <definedName name="shitttt" hidden="1">255</definedName>
    <definedName name="ShortTermDebt">#REF!</definedName>
    <definedName name="ShortTermDebtBookValue">#REF!</definedName>
    <definedName name="ShortTermDebtPrice">#REF!</definedName>
    <definedName name="Show">#REF!</definedName>
    <definedName name="shshhsfg" hidden="1">{"JG FE Top",#N/A,FALSE,"JG FE $";"JG FE Bottom",#N/A,FALSE,"JG FE $"}</definedName>
    <definedName name="Shutdown_power_req_col">50</definedName>
    <definedName name="SIC">#REF!</definedName>
    <definedName name="SIC_CODE">#REF!</definedName>
    <definedName name="sit_m_1">#REF!</definedName>
    <definedName name="sit_request">#REF!</definedName>
    <definedName name="SIX">#N/A</definedName>
    <definedName name="size">#REF!</definedName>
    <definedName name="sk" hidden="1">{#N/A,#N/A,FALSE,"A&amp;E";#N/A,#N/A,FALSE,"HighTop";#N/A,#N/A,FALSE,"JG";#N/A,#N/A,FALSE,"RI";#N/A,#N/A,FALSE,"woHT";#N/A,#N/A,FALSE,"woHT&amp;JG"}</definedName>
    <definedName name="SLbyMO">#REF!</definedName>
    <definedName name="SLDFKJ" hidden="1">{#N/A,#N/A,FALSE,"PAYROLL BREAKDOWN";#N/A,#N/A,FALSE,"PRODUCTION SUMMARY";#N/A,#N/A,FALSE,"PROD ACTUAL TO BUDGET";#N/A,#N/A,FALSE,"WET END BREAKDOWN";#N/A,#N/A,FALSE,"WASTE";#N/A,#N/A,FALSE,"FISH DIST.";#N/A,#N/A,FALSE,"SARD ANALYSIS ";#N/A,#N/A,FALSE,"SNACK ANALYSIS";#N/A,#N/A,FALSE,"RD FISH TO CANNERY";#N/A,#N/A,FALSE,"SALMON FOOD &amp; BAIT";#N/A,#N/A,FALSE,"COLD STORAGE";#N/A,#N/A,FALSE,"LABELLING";#N/A,#N/A,FALSE,"WA SW";#N/A,#N/A,FALSE,"WA OIL";#N/A,#N/A,FALSE,"MUST SPRATS";#N/A,#N/A,FALSE,"DEEP CAN KLS";#N/A,#N/A,FALSE,"REG OVALS";#N/A,#N/A,FALSE,"REG SNACKS";#N/A,#N/A,FALSE,"A TO B SUMMARY"}</definedName>
    <definedName name="SleepmasterIncome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SM_ADJ">#REF!</definedName>
    <definedName name="SM_KWH">#REF!</definedName>
    <definedName name="SM_RATE">#REF!</definedName>
    <definedName name="SM_Revenue">#REF!</definedName>
    <definedName name="SmallCol">#REF!,#REF!,#REF!,#REF!,#REF!,#REF!,#REF!,#REF!,#REF!,#REF!,#REF!,#REF!,#REF!,#REF!,#REF!,#REF!,#REF!,#REF!,#REF!,#REF!,#REF!,#REF!,#REF!,#REF!</definedName>
    <definedName name="SMB_OOT_Inputs">#REF!</definedName>
    <definedName name="SMB_Switched_List">#REF!</definedName>
    <definedName name="SMK">'[84]B-1 p.1 Summary (Base)'!$J$8</definedName>
    <definedName name="SMSBase">#REF!</definedName>
    <definedName name="SMSE">#REF!</definedName>
    <definedName name="SNameC">#REF!</definedName>
    <definedName name="SNameP">#REF!</definedName>
    <definedName name="SNGD">#REF!</definedName>
    <definedName name="SNGTS">#REF!</definedName>
    <definedName name="SNIE">#REF!</definedName>
    <definedName name="SO_Transfer_Price">#REF!</definedName>
    <definedName name="SO2CapEx">#REF!</definedName>
    <definedName name="SO2Rate">#REF!</definedName>
    <definedName name="SOACommRTTbl">#REF!</definedName>
    <definedName name="sod_sulf_equiv">#REF!</definedName>
    <definedName name="soda_ash_price">#REF!</definedName>
    <definedName name="solver_adj" hidden="1">#REF!</definedName>
    <definedName name="solver_adj1" hidden="1">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opt" hidden="1">#REF!</definedName>
    <definedName name="solver_opt1" hidden="1">#REF!</definedName>
    <definedName name="solver_pre" hidden="1">0.000001</definedName>
    <definedName name="solver_rel1" hidden="1">2</definedName>
    <definedName name="solver_rel2" hidden="1">2</definedName>
    <definedName name="solver_rel3" hidden="1">2</definedName>
    <definedName name="solver_rhs1" hidden="1">0</definedName>
    <definedName name="solver_rhs2" hidden="1">0</definedName>
    <definedName name="solver_rhs3" hidden="1">0</definedName>
    <definedName name="solver_scl" hidden="1">2</definedName>
    <definedName name="solver_sho" hidden="1">2</definedName>
    <definedName name="solver_tim" hidden="1">100</definedName>
    <definedName name="solver_tmp" hidden="1">0.15</definedName>
    <definedName name="solver_tol" hidden="1">0.05</definedName>
    <definedName name="solver_typ" hidden="1">3</definedName>
    <definedName name="solver_val" hidden="1">0.6</definedName>
    <definedName name="SOP">#REF!</definedName>
    <definedName name="Sort" hidden="1">#REF!</definedName>
    <definedName name="SortBy">#REF!</definedName>
    <definedName name="SortRange">#REF!</definedName>
    <definedName name="SOSBase">#REF!</definedName>
    <definedName name="SOSE">#REF!</definedName>
    <definedName name="SOTHER">#REF!</definedName>
    <definedName name="SOtherE">#REF!</definedName>
    <definedName name="SOtherXfer">#REF!</definedName>
    <definedName name="SOTOM">#REF!</definedName>
    <definedName name="SOTOME">#REF!</definedName>
    <definedName name="SOTXfer">#REF!</definedName>
    <definedName name="SOURCE">[41]BSG!#REF!</definedName>
    <definedName name="sources">#REF!</definedName>
    <definedName name="south">#REF!</definedName>
    <definedName name="SOUTH_VIENNA">#REF!</definedName>
    <definedName name="SOX_Int_KWH">#REF!</definedName>
    <definedName name="SOX_Int_KWH_Month">#REF!</definedName>
    <definedName name="SP">#N/A</definedName>
    <definedName name="SP_LngKey">CONCATENATE(#REF!,(YEAR(#REF!)-1900)*100+MONTH(#REF!))</definedName>
    <definedName name="sp_margin">#REF!</definedName>
    <definedName name="SP_Name">VLOOKUP(#REF!,#REF!,2,FALSE)</definedName>
    <definedName name="SPACE">#N/A</definedName>
    <definedName name="SPE">#REF!</definedName>
    <definedName name="Special">#REF!</definedName>
    <definedName name="special1">[40]Sheet1!$D$255:$D$266,[40]Sheet1!$H$255:$H$266,[40]Sheet1!$J$255:$J$266,[40]Sheet1!$T$255:$T$266,[40]Sheet1!$X$255:$X$266,[40]Sheet1!$Z$255:$Z$266</definedName>
    <definedName name="special2">[40]Sheet1!$AR$255,[40]Sheet1!$AR$255:$AR$266,[40]Sheet1!$AT$255:$AT$266,[40]Sheet1!$AV$255:$AV$266,[40]Sheet1!$AX$255:$AX$266,[40]Sheet1!$AZ$255:$AZ$266,[40]Sheet1!$BB$255:$BB$266,[40]Sheet1!$BD$255:$BD$266,[40]Sheet1!$BF$255:$BF$266</definedName>
    <definedName name="SPECIFIC">#REF!</definedName>
    <definedName name="spending" hidden="1">{"P450 spd rpt",#N/A,FALSE,"NIH P450"}</definedName>
    <definedName name="spf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SPFLD_OUT">#REF!</definedName>
    <definedName name="SPIN">#REF!</definedName>
    <definedName name="spinco">#REF!</definedName>
    <definedName name="Spine" hidden="1">{#N/A,#N/A,FALSE,"R&amp;D Quick Calc";#N/A,#N/A,FALSE,"DOE Fee Schedule"}</definedName>
    <definedName name="Spine2" hidden="1">{#N/A,#N/A,FALSE,"R&amp;D Quick Calc";#N/A,#N/A,FALSE,"DOE Fee Schedule"}</definedName>
    <definedName name="Spine3" hidden="1">{#N/A,#N/A,FALSE,"R&amp;D Quick Calc";#N/A,#N/A,FALSE,"DOE Fee Schedule"}</definedName>
    <definedName name="spinning_max">#REF!</definedName>
    <definedName name="spinning_min">#REF!</definedName>
    <definedName name="split">#REF!</definedName>
    <definedName name="SPLoad_LngKey">CONCATENATE(#REF!,(YEAR(#REF!)-1900)*100+MONTH(#REF!))</definedName>
    <definedName name="spludge" hidden="1">{#N/A,#N/A,FALSE,"R&amp;D Quick Calc";#N/A,#N/A,FALSE,"DOE Fee Schedule"}</definedName>
    <definedName name="splurge2" hidden="1">{#N/A,#N/A,FALSE,"R&amp;D Quick Calc";#N/A,#N/A,FALSE,"DOE Fee Schedule"}</definedName>
    <definedName name="Spot_Purchases_and_Tailgate">#REF!</definedName>
    <definedName name="SPOTE_04">#REF!</definedName>
    <definedName name="spp">#N/A</definedName>
    <definedName name="SpreadsheetBuilder_1" hidden="1">#REF!</definedName>
    <definedName name="Spruce_Balance_Sheet">#REF!</definedName>
    <definedName name="Spruce_Cash_Flow_Statement">#REF!</definedName>
    <definedName name="Spruce_Debt_Schedule">#REF!</definedName>
    <definedName name="SPS" hidden="1">{#N/A,#N/A,TRUE,"financial";#N/A,#N/A,TRUE,"plants"}</definedName>
    <definedName name="SPS_COS">#REF!</definedName>
    <definedName name="SPWS_WBID">"AB974E08-D2D4-47A3-BC27-DEDF1C76035D"</definedName>
    <definedName name="SQL" hidden="1">{"101",#N/A,FALSE,"101"}</definedName>
    <definedName name="sql_statement" hidden="1">"select distinct acct_cat,sum(cyr),sum(lyr),sum(cbd),mult_x000D_
from r1_datasum_x000D_
group by acct_cat_x000D_
_x000D_
"</definedName>
    <definedName name="sre" hidden="1">{"vol data",#N/A,FALSE,"Datasheet";"vol graph",#N/A,FALSE,"Volume";"price data",#N/A,FALSE,"Datasheet";"price graph",#N/A,FALSE,"Price";"dp data",#N/A,FALSE,"Datasheet";"dp graph",#N/A,FALSE,"DirectProfit"}</definedName>
    <definedName name="SRents">#REF!</definedName>
    <definedName name="srsubdebt">#REF!</definedName>
    <definedName name="ss">#REF!</definedName>
    <definedName name="SS_AVG_SIZE">#REF!</definedName>
    <definedName name="SS_WELDING">#REF!</definedName>
    <definedName name="ssadsad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SSBudget_byYear">#REF!</definedName>
    <definedName name="SSD" hidden="1">{#N/A,#N/A,FALSE,"REPORT"}</definedName>
    <definedName name="SSD_1" hidden="1">{#N/A,#N/A,FALSE,"REPORT"}</definedName>
    <definedName name="SSD_2" hidden="1">{#N/A,#N/A,FALSE,"REPORT"}</definedName>
    <definedName name="SSD_3" hidden="1">{#N/A,#N/A,FALSE,"REPORT"}</definedName>
    <definedName name="SSD_4" hidden="1">{#N/A,#N/A,FALSE,"REPORT"}</definedName>
    <definedName name="SSDeferred_byYear">#REF!</definedName>
    <definedName name="SSDeferredEscrow">#REF!</definedName>
    <definedName name="ssdsdsa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sse" hidden="1">{"YD GENERALH2",#N/A,FALSE,"YTD"}</definedName>
    <definedName name="SSFactor">#REF!</definedName>
    <definedName name="SSFeePercent">#REF!</definedName>
    <definedName name="SSFeePercent_byYear">#REF!</definedName>
    <definedName name="SSMarketRate">#REF!</definedName>
    <definedName name="SSMarketRate_byYear">#REF!</definedName>
    <definedName name="ssml">#REF!</definedName>
    <definedName name="sss" hidden="1">{"SourcesUses",#N/A,TRUE,#N/A;"TransOverview",#N/A,TRUE,"CFMODEL"}</definedName>
    <definedName name="sss_1" hidden="1">{#N/A,#N/A,FALSE,"Pharm";#N/A,#N/A,FALSE,"WWCM"}</definedName>
    <definedName name="sss_2" hidden="1">{#N/A,#N/A,FALSE,"Pharm";#N/A,#N/A,FALSE,"WWCM"}</definedName>
    <definedName name="sss_3" hidden="1">{#N/A,#N/A,FALSE,"Pharm";#N/A,#N/A,FALSE,"WWCM"}</definedName>
    <definedName name="sss_4" hidden="1">{#N/A,#N/A,FALSE,"Pharm";#N/A,#N/A,FALSE,"WWCM"}</definedName>
    <definedName name="ssss" hidden="1">{#N/A,#N/A,FALSE,"Report Print"}</definedName>
    <definedName name="SSSS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ssss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sssssssssss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ssssssssssssss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sssssssssssssssss" hidden="1">{"Income Statement",#N/A,FALSE,"CFMODEL";"Balance Sheet",#N/A,FALSE,"CFMODEL"}</definedName>
    <definedName name="sssssssssssssssssss" hidden="1">{"Income Statement",#N/A,FALSE,"CFMODEL";"Balance Sheet",#N/A,FALSE,"CFMODEL"}</definedName>
    <definedName name="sssswwww" hidden="1">{#N/A,"PURCHM",FALSE,"Business Analysis";#N/A,"SPADD",FALSE,"Business Analysis"}</definedName>
    <definedName name="ST_and_LT_Interest_Expense_Variance">#REF!</definedName>
    <definedName name="ST_Debt_Layers">#REF!</definedName>
    <definedName name="staffing2" hidden="1">{#N/A,#N/A,FALSE,"Assessment";#N/A,#N/A,FALSE,"Staffing";#N/A,#N/A,FALSE,"Hires";#N/A,#N/A,FALSE,"Assumptions"}</definedName>
    <definedName name="STANDARD_FILE_N">#REF!</definedName>
    <definedName name="STARDate">#REF!</definedName>
    <definedName name="Staril" hidden="1">{#N/A,#N/A,FALSE,"REPORT"}</definedName>
    <definedName name="Staril_1" hidden="1">{#N/A,#N/A,FALSE,"REPORT"}</definedName>
    <definedName name="Staril_2" hidden="1">{#N/A,#N/A,FALSE,"REPORT"}</definedName>
    <definedName name="Staril_3" hidden="1">{#N/A,#N/A,FALSE,"REPORT"}</definedName>
    <definedName name="Staril_4" hidden="1">{#N/A,#N/A,FALSE,"REPORT"}</definedName>
    <definedName name="START">'[41]COH Changes'!#REF!</definedName>
    <definedName name="Start_Charge">#REF!</definedName>
    <definedName name="START_HERE">[99]DISPLAY!#REF!</definedName>
    <definedName name="START_RPT">[6]DATA_IN!$AJ$83</definedName>
    <definedName name="START_TEXT">#REF!</definedName>
    <definedName name="start1">#REF!</definedName>
    <definedName name="StartBalance">#REF!</definedName>
    <definedName name="StartBalanceG1">[153]Startup!$N$10</definedName>
    <definedName name="StartBillMonth">#REF!</definedName>
    <definedName name="STARTBUDGETPOST1">#REF!</definedName>
    <definedName name="STARTCR">#REF!</definedName>
    <definedName name="STARTDR">#REF!</definedName>
    <definedName name="StartingPoint" hidden="1">#REF!</definedName>
    <definedName name="STARTJOURNALIMPORT1">#REF!</definedName>
    <definedName name="StartofPlan">#REF!</definedName>
    <definedName name="STARTPERIODNAME1">#REF!</definedName>
    <definedName name="STARTPERIODNUM1">#REF!</definedName>
    <definedName name="STARTPERIODYEAR1">#REF!</definedName>
    <definedName name="Startup_leadtime_gt_72hr_col">51</definedName>
    <definedName name="Startup_leadtime_lt_72_gt_8hr_col">52</definedName>
    <definedName name="Startup_leadtime_lt_8hr_col">53</definedName>
    <definedName name="StartYear">#REF!</definedName>
    <definedName name="Stat1">#REF!</definedName>
    <definedName name="Stat10">#REF!</definedName>
    <definedName name="Stat2">#REF!</definedName>
    <definedName name="Stat3">#REF!</definedName>
    <definedName name="Stat4">#REF!</definedName>
    <definedName name="Stat5">#REF!</definedName>
    <definedName name="Stat6">#REF!</definedName>
    <definedName name="Stat7">#REF!</definedName>
    <definedName name="Stat8">#REF!</definedName>
    <definedName name="Stat9">#REF!</definedName>
    <definedName name="STATE">#REF!</definedName>
    <definedName name="STATE_LEFT">[90]Upload!#REF!</definedName>
    <definedName name="state_request">#REF!</definedName>
    <definedName name="State_Tax">#REF!</definedName>
    <definedName name="STATE_TOP">[90]Upload!#REF!</definedName>
    <definedName name="States">#REF!</definedName>
    <definedName name="STATETAX_PAY_MO">#REF!</definedName>
    <definedName name="STATETAX_PAY_WK">#REF!</definedName>
    <definedName name="StatLabel1">#REF!</definedName>
    <definedName name="StatLabel10">#REF!</definedName>
    <definedName name="StatLabel2">#REF!</definedName>
    <definedName name="StatLabel3">#REF!</definedName>
    <definedName name="StatLabel4">#REF!</definedName>
    <definedName name="StatLabel5">#REF!</definedName>
    <definedName name="StatLabel6">#REF!</definedName>
    <definedName name="StatLabel7">#REF!</definedName>
    <definedName name="StatLabel8">#REF!</definedName>
    <definedName name="StatLabel9">#REF!</definedName>
    <definedName name="Status">#REF!</definedName>
    <definedName name="stayco">#REF!</definedName>
    <definedName name="STBOR">#REF!</definedName>
    <definedName name="STCKPORT">#REF!</definedName>
    <definedName name="STCKPORT1">#REF!</definedName>
    <definedName name="STCKPORT2">#REF!</definedName>
    <definedName name="STCKPORT3">#REF!</definedName>
    <definedName name="STDebt">#REF!</definedName>
    <definedName name="SteelHide">#REF!</definedName>
    <definedName name="stef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pUpFlag">#REF!</definedName>
    <definedName name="STILL1040">'[154]Addt''l 1040 Exclusions'!$A$5:$U$44</definedName>
    <definedName name="StLightACP">#N/A</definedName>
    <definedName name="StLightASP">#N/A</definedName>
    <definedName name="STLightRCP">#N/A</definedName>
    <definedName name="STLightRSP">#N/A</definedName>
    <definedName name="stmp1">#REF!,#REF!,#REF!,#REF!</definedName>
    <definedName name="STOCK">#REF!</definedName>
    <definedName name="Stock_Compensation_Layers">#REF!</definedName>
    <definedName name="Stock_Prices">#REF!</definedName>
    <definedName name="StockCompnoTax">#REF!</definedName>
    <definedName name="StockCurrency">#REF!</definedName>
    <definedName name="STOCKDATE">#REF!</definedName>
    <definedName name="StockExch">#REF!</definedName>
    <definedName name="StockExchangeRate">#REF!</definedName>
    <definedName name="STOCKHOLDERS_EQUITY">#REF!</definedName>
    <definedName name="stockp">#REF!</definedName>
    <definedName name="StockSymbols">#REF!</definedName>
    <definedName name="STOP">#REF!</definedName>
    <definedName name="STORAGE">#REF!</definedName>
    <definedName name="STPAY_TAX_BI">#REF!</definedName>
    <definedName name="STPAY_TAX_MON">#REF!</definedName>
    <definedName name="str_.Base">".Base"</definedName>
    <definedName name="str_.Class">".Class"</definedName>
    <definedName name="str_.IsInEU">".IsInEU"</definedName>
    <definedName name="str_.RegionPlantID">".RegionPlantID"</definedName>
    <definedName name="str_.Scenario">".Scenario"</definedName>
    <definedName name="str_ALL">"ALL"</definedName>
    <definedName name="strat1">#REF!</definedName>
    <definedName name="StratPlanAP" hidden="1">{#N/A,#N/A,FALSE,"Pharm";#N/A,#N/A,FALSE,"WWCM"}</definedName>
    <definedName name="StratPlanAP_1" hidden="1">{#N/A,#N/A,FALSE,"Pharm";#N/A,#N/A,FALSE,"WWCM"}</definedName>
    <definedName name="StratPlanAP_2" hidden="1">{#N/A,#N/A,FALSE,"Pharm";#N/A,#N/A,FALSE,"WWCM"}</definedName>
    <definedName name="StratPlanAP_3" hidden="1">{#N/A,#N/A,FALSE,"Pharm";#N/A,#N/A,FALSE,"WWCM"}</definedName>
    <definedName name="StratPlanAP_4" hidden="1">{#N/A,#N/A,FALSE,"Pharm";#N/A,#N/A,FALSE,"WWCM"}</definedName>
    <definedName name="STRESS_RELIEVIN">#REF!</definedName>
    <definedName name="strikep">#REF!</definedName>
    <definedName name="StrLTDebt">#REF!</definedName>
    <definedName name="StrPref">#REF!</definedName>
    <definedName name="StrPrefLiq">#REF!</definedName>
    <definedName name="stub">#REF!</definedName>
    <definedName name="Stub.Factor">(12-#REF!*3)/12</definedName>
    <definedName name="STUDY">#REF!</definedName>
    <definedName name="Study_Heading">#REF!</definedName>
    <definedName name="Study_Heading_DS">#REF!</definedName>
    <definedName name="su">#REF!</definedName>
    <definedName name="SUBHEAD2">'[133]U - E'!#REF!</definedName>
    <definedName name="SubjectCompany">#REF!</definedName>
    <definedName name="subpart" hidden="1">{#N/A,#N/A,FALSE,"Summary";#N/A,#N/A,FALSE,"Fed.State Prov";#N/A,#N/A,FALSE,"Foreign Prov";#N/A,#N/A,FALSE,"Thera Fgrn";#N/A,#N/A,FALSE,"CCD Fgrn";#N/A,#N/A,FALSE,"Biocine Fgrn";#N/A,#N/A,FALSE,"Vision Fgrn";#N/A,#N/A,FALSE,"Frgn vs Dom"}</definedName>
    <definedName name="SUBR_LOAD">#REF!</definedName>
    <definedName name="subs97">'[143]SUBCONTRACTED SERVICES'!#REF!</definedName>
    <definedName name="subs98">#REF!</definedName>
    <definedName name="Subscribers">#REF!</definedName>
    <definedName name="SUBTITLE">#N/A</definedName>
    <definedName name="SUM">#REF!</definedName>
    <definedName name="Sum_pg1">SUM(#REF!)</definedName>
    <definedName name="SUM6406E">#REF!</definedName>
    <definedName name="SUM6406P">#REF!</definedName>
    <definedName name="SUM6503E">#REF!</definedName>
    <definedName name="SUM6503P">#REF!</definedName>
    <definedName name="SUM6703E">#REF!</definedName>
    <definedName name="SUM6703P">#REF!</definedName>
    <definedName name="SUM7203E">#REF!</definedName>
    <definedName name="SUM7203P">#REF!</definedName>
    <definedName name="SUM8703E">#REF!</definedName>
    <definedName name="SUM8703P">#REF!</definedName>
    <definedName name="summ" hidden="1">{#N/A,#N/A,FALSE,"Applesauce";#N/A,#N/A,FALSE,"Apricots";#N/A,#N/A,FALSE,"Cherries";#N/A,#N/A,FALSE,"Cocktail";#N/A,#N/A,FALSE,"YC Peach";#N/A,#N/A,FALSE,"Spiced Peach";#N/A,#N/A,FALSE,"Freestones";#N/A,#N/A,FALSE,"Pears";#N/A,#N/A,FALSE,"Plums";#N/A,#N/A,FALSE,"Prunes";#N/A,#N/A,FALSE,"Grapes";#N/A,#N/A,FALSE,"Cups"}</definedName>
    <definedName name="Summ_Table">#REF!</definedName>
    <definedName name="Summ_Table_GD">#REF!</definedName>
    <definedName name="Summ_Table_Header">#REF!</definedName>
    <definedName name="Summ_Trad" hidden="1">{"CSC_1",#N/A,FALSE,"CSC Outputs";"CSC_2",#N/A,FALSE,"CSC Outputs"}</definedName>
    <definedName name="Summ_Trad2" hidden="1">{"CSC_1",#N/A,FALSE,"CSC Outputs";"CSC_2",#N/A,FALSE,"CSC Outputs"}</definedName>
    <definedName name="SUMM5">#REF!</definedName>
    <definedName name="SUMMARIES">#REF!</definedName>
    <definedName name="SUMMARY">#REF!</definedName>
    <definedName name="SUMMARY_BOOK" hidden="1">{"page1",#N/A,FALSE,"GIRLBO";"page2",#N/A,FALSE,"GIRLBO";"page3",#N/A,FALSE,"GIRLBO";"page4",#N/A,FALSE,"GIRLBO";"page5",#N/A,FALSE,"GIRLBO"}</definedName>
    <definedName name="Summary_of_Interest_Expense_Variance">#REF!</definedName>
    <definedName name="Summary_Prev_Def">#REF!</definedName>
    <definedName name="summary1998">#REF!</definedName>
    <definedName name="Summary2" hidden="1">{#N/A,#N/A,FALSE,"FACTSHEETS";#N/A,#N/A,FALSE,"pump";#N/A,#N/A,FALSE,"filter"}</definedName>
    <definedName name="SummaryCompanyName">#REF!</definedName>
    <definedName name="SummaryCurrency">#REF!</definedName>
    <definedName name="SummaryExchangeRate">#REF!</definedName>
    <definedName name="SummaryInsert">#REF!</definedName>
    <definedName name="SummaryPage">#REF!</definedName>
    <definedName name="SummaryTable">#REF!</definedName>
    <definedName name="summaryYTD" hidden="1">{#N/A,#N/A,FALSE,"INC";#N/A,#N/A,FALSE,"incytd";#N/A,#N/A,FALSE,"incmo";#N/A,#N/A,FALSE,"incqtr"}</definedName>
    <definedName name="SummInc">#REF!</definedName>
    <definedName name="SumPurch">#N/A</definedName>
    <definedName name="super" hidden="1">{#N/A,#N/A,FALSE,"Rohstoffnotierungen";#N/A,#N/A,FALSE,"Umsatz OPE";#N/A,#N/A,FALSE,"ER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supl">#REF!</definedName>
    <definedName name="SUPPORTING_DATA_TO_UPLOAD">#REF!</definedName>
    <definedName name="Susan" hidden="1">{#N/A,#N/A,FALSE,"Revised cover";#N/A,#N/A,FALSE,"Trends";"main view",#N/A,FALSE,"As Reported";#N/A,#N/A,FALSE,"delegations";#N/A,#N/A,FALSE,"(un) Commited"}</definedName>
    <definedName name="SUTTON">#REF!</definedName>
    <definedName name="suz">'[155]BC 2 2005BC'!#REF!</definedName>
    <definedName name="SVacancies">#REF!</definedName>
    <definedName name="SVehicles">#REF!</definedName>
    <definedName name="svfs" hidden="1">{"comps2",#N/A,FALSE,"AERO";"footnotes",#N/A,FALSE,"AERO"}</definedName>
    <definedName name="svgtot">#REF!</definedName>
    <definedName name="sw" hidden="1">{#N/A,"PURCHM",FALSE,"Business Analysis";#N/A,"SPADD",FALSE,"Business Analysis"}</definedName>
    <definedName name="swaw" hidden="1">{"TEXO2N2_VOL",#N/A,FALSE,"MTHLYVOL";"TEXH2_VOL",#N/A,FALSE,"MTHLYVOL";"LOUIS_VOL",#N/A,FALSE,"MTHLYVOL";"H2_VOL",#N/A,FALSE,"MTHLYVOL";"O2N2_VOL",#N/A,FALSE,"MTHLYVOL";"PACKAGE_VOL",#N/A,FALSE,"MTHLYVOL"}</definedName>
    <definedName name="SWells">#REF!</definedName>
    <definedName name="SWFFODefFuel">#REF!</definedName>
    <definedName name="switching">#REF!</definedName>
    <definedName name="swq" hidden="1">{#N/A,"PURCHM",FALSE,"Business Analysis";#N/A,"SPADD",FALSE,"Business Analysis"}</definedName>
    <definedName name="swr" hidden="1">{"Polymers Details",#N/A,FALSE,"Current Yr";"Polymer Details",#N/A,FALSE,"Budget";"Polymer Details",#N/A,FALSE,"Prior Year"}</definedName>
    <definedName name="Swvu.ALL." hidden="1">#REF!</definedName>
    <definedName name="Swvu.Annual." hidden="1">#N/A</definedName>
    <definedName name="Swvu.CAM._.RATES." hidden="1">#REF!</definedName>
    <definedName name="Swvu.CAM._.RECOVERIES." hidden="1">#REF!</definedName>
    <definedName name="Swvu.CAM._.RECOVERY." hidden="1">#REF!</definedName>
    <definedName name="Swvu.CAM._.TABLE." hidden="1">#REF!</definedName>
    <definedName name="Swvu.CapersView." hidden="1">#REF!</definedName>
    <definedName name="Swvu.DATABASE." hidden="1">[51]DATABASE!#REF!</definedName>
    <definedName name="Swvu.INSURANCE._.RECOVERIES." hidden="1">#REF!</definedName>
    <definedName name="Swvu.Japan_Capers_Ed_Pub." hidden="1">#REF!</definedName>
    <definedName name="Swvu.KJP_CC." hidden="1">#REF!</definedName>
    <definedName name="Swvu.LSMEET." hidden="1">#REF!</definedName>
    <definedName name="Swvu.MARKETING._.REVENUE." hidden="1">#REF!</definedName>
    <definedName name="Swvu.MINIMUM._.RENT." hidden="1">#REF!</definedName>
    <definedName name="Swvu.OCCUPANCY." hidden="1">#REF!</definedName>
    <definedName name="Swvu.OCCUPANCY._.ANALYSIS." hidden="1">#REF!</definedName>
    <definedName name="Swvu.OP." hidden="1">#REF!</definedName>
    <definedName name="Swvu.PERCENTAGE._.RENT." hidden="1">#REF!</definedName>
    <definedName name="Swvu.Quarterly." hidden="1">#N/A</definedName>
    <definedName name="Swvu.Quarterlycompare." hidden="1">#N/A</definedName>
    <definedName name="Swvu.TAX._.RATES." hidden="1">#REF!</definedName>
    <definedName name="Swvu.TAX._.RECOVERIES." hidden="1">#REF!</definedName>
    <definedName name="Swvu.TAX._.RECOVERY." hidden="1">#REF!</definedName>
    <definedName name="Swvu.WAT." hidden="1">#REF!</definedName>
    <definedName name="SX" hidden="1">{#N/A,#N/A,FALSE,"Total";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;#N/A,#N/A,FALSE,"OTC";#N/A,#N/A,FALSE,"Ther";#N/A,#N/A,FALSE,"Temp";#N/A,#N/A,FALSE,"Exce";#N/A,#N/A,FALSE,"Buff";#N/A,#N/A,FALSE,"Picot";#N/A,#N/A,FALSE,"Luftal";#N/A,#N/A,FALSE,"Comt"}</definedName>
    <definedName name="SX_1" hidden="1">{#N/A,#N/A,FALSE,"Total";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;#N/A,#N/A,FALSE,"OTC";#N/A,#N/A,FALSE,"Ther";#N/A,#N/A,FALSE,"Temp";#N/A,#N/A,FALSE,"Exce";#N/A,#N/A,FALSE,"Buff";#N/A,#N/A,FALSE,"Picot";#N/A,#N/A,FALSE,"Luftal";#N/A,#N/A,FALSE,"Comt"}</definedName>
    <definedName name="SX_2" hidden="1">{#N/A,#N/A,FALSE,"Total";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;#N/A,#N/A,FALSE,"OTC";#N/A,#N/A,FALSE,"Ther";#N/A,#N/A,FALSE,"Temp";#N/A,#N/A,FALSE,"Exce";#N/A,#N/A,FALSE,"Buff";#N/A,#N/A,FALSE,"Picot";#N/A,#N/A,FALSE,"Luftal";#N/A,#N/A,FALSE,"Comt"}</definedName>
    <definedName name="SX_3" hidden="1">{#N/A,#N/A,FALSE,"Total";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;#N/A,#N/A,FALSE,"OTC";#N/A,#N/A,FALSE,"Ther";#N/A,#N/A,FALSE,"Temp";#N/A,#N/A,FALSE,"Exce";#N/A,#N/A,FALSE,"Buff";#N/A,#N/A,FALSE,"Picot";#N/A,#N/A,FALSE,"Luftal";#N/A,#N/A,FALSE,"Comt"}</definedName>
    <definedName name="SX_4" hidden="1">{#N/A,#N/A,FALSE,"Total";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;#N/A,#N/A,FALSE,"OTC";#N/A,#N/A,FALSE,"Ther";#N/A,#N/A,FALSE,"Temp";#N/A,#N/A,FALSE,"Exce";#N/A,#N/A,FALSE,"Buff";#N/A,#N/A,FALSE,"Picot";#N/A,#N/A,FALSE,"Luftal";#N/A,#N/A,FALSE,"Comt"}</definedName>
    <definedName name="Symbol">#REF!</definedName>
    <definedName name="System">#REF!</definedName>
    <definedName name="System_Losses">#REF!</definedName>
    <definedName name="SystemPeak">VLOOKUP(#REF!,#REF!,17,FALSE)</definedName>
    <definedName name="sz" hidden="1">{"Month Summary",#N/A,FALSE,"Summary";"Total Details",#N/A,FALSE,"Current Yr";"Polymers Details",#N/A,FALSE,"Current Yr";"Performance Details",#N/A,FALSE,"Current Yr";"ICD Details",#N/A,FALSE,"Current Yr";"Total Chem",#N/A,FALSE,"Budget";"Polymer Details",#N/A,FALSE,"Budget";"Performance Details",#N/A,FALSE,"Budget";"ICD Details",#N/A,FALSE,"Budget";"Total Chem",#N/A,FALSE,"Prior Year";"Polymer Details",#N/A,FALSE,"Prior Year";"Performance Details",#N/A,FALSE,"Prior Year";"ICD Details",#N/A,FALSE,"Prior Year"}</definedName>
    <definedName name="szx" hidden="1">{"LAPO2N2",#N/A,FALSE,"CM"}</definedName>
    <definedName name="t">#REF!</definedName>
    <definedName name="t.2" hidden="1">{#N/A,#N/A,FALSE,"Umsatz EO BP";#N/A,#N/A,FALSE,"Umsatz EO OP";#N/A,#N/A,FALSE,"ER EO BP";#N/A,#N/A,FALSE,"ER EO OP";#N/A,#N/A,FALSE,"EA EO (2)";#N/A,#N/A,FALSE,"EA EO";#N/A,#N/A,FALSE,"EA EO (3)";#N/A,#N/A,FALSE,"EA EO (4)";#N/A,#N/A,FALSE,"KA EO  (2)";#N/A,#N/A,FALSE,"KA EO";#N/A,#N/A,FALSE,"KA EO  (3)";#N/A,#N/A,FALSE,"KA EO (4)"}</definedName>
    <definedName name="t.5" hidden="1">{#N/A,#N/A,FALSE,"Rohstoffnotierungen";#N/A,#N/A,FALSE,"Umsatz OPE";#N/A,#N/A,FALSE,"ER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ta" hidden="1">{#N/A,#N/A,FALSE,"Assumptions";#N/A,#N/A,FALSE,"Input";#N/A,#N/A,FALSE,"S &amp; U - Total";#N/A,#N/A,FALSE,"S &amp; U - LIHC";#N/A,#N/A,FALSE,"S &amp; U - Market";#N/A,#N/A,FALSE,"NOI - Total";#N/A,#N/A,FALSE,"NOI - LIHC";#N/A,#N/A,FALSE,"NOI - Market";#N/A,#N/A,FALSE,"TI - Total";#N/A,#N/A,FALSE,"TI - LIHC";#N/A,#N/A,FALSE,"TI - Market";#N/A,#N/A,FALSE,"Costs";#N/A,#N/A,FALSE,"Credit";#N/A,#N/A,FALSE,"LP Rtn";#N/A,#N/A,FALSE,"One Pay-in-LP";#N/A,#N/A,FALSE,"Sale Cash-LP";#N/A,#N/A,FALSE,"Sale Gain-LP";#N/A,#N/A,FALSE,"704(b)-LP";#N/A,#N/A,FALSE,"GP Rtn";#N/A,#N/A,FALSE,"One Pay-in-GP";#N/A,#N/A,FALSE,"Sale Cash-GP";#N/A,#N/A,FALSE,"Sale Gain-GP";#N/A,#N/A,FALSE,"704(b)-GP"}</definedName>
    <definedName name="TABLE">#REF!</definedName>
    <definedName name="TABLE_ALL">#REF!</definedName>
    <definedName name="TABLE1">#REF!</definedName>
    <definedName name="TABLE2">#REF!</definedName>
    <definedName name="TABLE3">#REF!</definedName>
    <definedName name="TABLE4_1">#REF!</definedName>
    <definedName name="TABLE4_2">#REF!</definedName>
    <definedName name="tabledat">#REF!</definedName>
    <definedName name="TABLELESS4COL">#REF!</definedName>
    <definedName name="TableName">"Dummy"</definedName>
    <definedName name="TABLESUMMARY">#REF!</definedName>
    <definedName name="tai.v4" hidden="1">{#N/A,#N/A,FALSE,"Umsatz EO BP";#N/A,#N/A,FALSE,"Umsatz EO OP";#N/A,#N/A,FALSE,"ER EO BP";#N/A,#N/A,FALSE,"ER EO OP";#N/A,#N/A,FALSE,"EA EO (2)";#N/A,#N/A,FALSE,"EA EO";#N/A,#N/A,FALSE,"EA EO (3)";#N/A,#N/A,FALSE,"EA EO (4)";#N/A,#N/A,FALSE,"KA EO  (2)";#N/A,#N/A,FALSE,"KA EO";#N/A,#N/A,FALSE,"KA EO  (3)";#N/A,#N/A,FALSE,"KA EO (4)"}</definedName>
    <definedName name="Tail.2" hidden="1">{#N/A,#N/A,FALSE,"KA CH  (2)"}</definedName>
    <definedName name="tan">[156]SEtan!$A$2:$B$20</definedName>
    <definedName name="TangBookValue">#REF!</definedName>
    <definedName name="TAR">#REF!</definedName>
    <definedName name="TARG">#REF!</definedName>
    <definedName name="Target">#REF!</definedName>
    <definedName name="TargetATIRR">#REF!</definedName>
    <definedName name="TargetTaxRate">#REF!</definedName>
    <definedName name="Task_1_Travel">#REF!</definedName>
    <definedName name="Task_2_Travel">#REF!</definedName>
    <definedName name="tax">#REF!</definedName>
    <definedName name="tax_act">#REF!</definedName>
    <definedName name="tax_bud">#REF!</definedName>
    <definedName name="Tax_Depr">#REF!</definedName>
    <definedName name="TAX_DEPT_ACCOUNT_DETAIL_QUERY">#REF!</definedName>
    <definedName name="TAX_FICA_BI">#REF!</definedName>
    <definedName name="TAX_FICA_MO">#REF!</definedName>
    <definedName name="Tax_Import_Time">#REF!</definedName>
    <definedName name="Tax_Rate">#REF!</definedName>
    <definedName name="Tax_Table">#REF!</definedName>
    <definedName name="TAX_UNEMPLOYMEN">#REF!</definedName>
    <definedName name="TaxAllocDate1">#REF!</definedName>
    <definedName name="TaxAllocDate2">#REF!</definedName>
    <definedName name="TaxAllocDate3">#REF!</definedName>
    <definedName name="TaxAllocDate4">#REF!</definedName>
    <definedName name="Taxes">#REF!</definedName>
    <definedName name="Taxes_Other_Than_Income_Taxes">#REF!</definedName>
    <definedName name="TaxLife_byYear">#REF!</definedName>
    <definedName name="taxol" hidden="1">{#N/A,#N/A,FALSE,"Pharm";#N/A,#N/A,FALSE,"WWCM"}</definedName>
    <definedName name="taxol_1" hidden="1">{#N/A,#N/A,FALSE,"Pharm";#N/A,#N/A,FALSE,"WWCM"}</definedName>
    <definedName name="taxol_2" hidden="1">{#N/A,#N/A,FALSE,"Pharm";#N/A,#N/A,FALSE,"WWCM"}</definedName>
    <definedName name="taxol_3" hidden="1">{#N/A,#N/A,FALSE,"Pharm";#N/A,#N/A,FALSE,"WWCM"}</definedName>
    <definedName name="taxol_4" hidden="1">{#N/A,#N/A,FALSE,"Pharm";#N/A,#N/A,FALSE,"WWCM"}</definedName>
    <definedName name="TaxPct1">#REF!</definedName>
    <definedName name="TaxPct2">#REF!</definedName>
    <definedName name="TaxPct3">#REF!</definedName>
    <definedName name="TaxPct4">#REF!</definedName>
    <definedName name="TaxPeriod">#REF!</definedName>
    <definedName name="TaxPeriodLookup">#REF!</definedName>
    <definedName name="TaxRate">#REF!</definedName>
    <definedName name="TaxRate1">#REF!</definedName>
    <definedName name="TaxRate2">#REF!</definedName>
    <definedName name="TaxRate3">#REF!</definedName>
    <definedName name="TaxRate4">#REF!</definedName>
    <definedName name="TaxRateDate2">#REF!</definedName>
    <definedName name="TaxWriteOffDate">#REF!</definedName>
    <definedName name="TB">{"EES_YTD_SNAP",#N/A,FALSE,"EES YTD";"EES_CQ_SNAP",#N/A,FALSE,"EES CQ";"EES_CM_SNAP",#N/A,FALSE,"EES CM";"COG_YTD_SNAP",#N/A,FALSE,"COG YTD";"COG_CQ_SNAP",#N/A,FALSE,"COG CQ";"COG_CM_SNAP",#N/A,FALSE,"COG CM";"ELIM_YTD_SNAP",#N/A,FALSE,"EES YTD";"ELIM_CQ_SNAP",#N/A,FALSE,"EES CQ";"ELIM_CM_SNAP",#N/A,FALSE,"EES CM";"PA_YTD_SNAP",#N/A,FALSE,"PA YTD";"PA_CQ_SNAP",#N/A,FALSE,"PA CQ";"PA_CM_SNAP",#N/A,FALSE,"PA CM";"REF_YTD_SNAP",#N/A,FALSE,"REF YTD";"REF_CQ_SNAP",#N/A,FALSE,"REF CQ";"REF_CM_SNAP",#N/A,FALSE,"REF CM"}</definedName>
    <definedName name="TBD">#REF!</definedName>
    <definedName name="TBL_BROCKTON">#REF!</definedName>
    <definedName name="TBL_GRANITE_STA">#REF!</definedName>
    <definedName name="TBL_LAWRENCE">#REF!</definedName>
    <definedName name="TBL_NU_MAINE">#REF!</definedName>
    <definedName name="TBL_NU_NEWHAMP">#REF!</definedName>
    <definedName name="TBL_SPRINGFIELD">#REF!</definedName>
    <definedName name="tbl_standardColours">#REF!</definedName>
    <definedName name="tblCinergyHESI">#REF!</definedName>
    <definedName name="tblCinergyPrices">#REF!</definedName>
    <definedName name="tblComEdHESI">#REF!</definedName>
    <definedName name="tblComEdPrices">#REF!</definedName>
    <definedName name="tblGasPrices">#REF!</definedName>
    <definedName name="tblGasRatios">#REF!</definedName>
    <definedName name="tblPowerRatios">#REF!</definedName>
    <definedName name="TBV">#REF!</definedName>
    <definedName name="TCC">#REF!</definedName>
    <definedName name="TCO">#REF!</definedName>
    <definedName name="TCONS">#REF!</definedName>
    <definedName name="td" hidden="1">{"QTR_ACT",#N/A,FALSE,"PROP_PBIT_DEV_Q3";"QTR_BUD",#N/A,FALSE,"PROP_PBIT_DEV_Q3";"YTD_BUD",#N/A,FALSE,"PROP_PBIT_DEV_Q3";"YTD_ACT",#N/A,FALSE,"PROP_PBIT_DEV_Q3";"FY95 SNAP3",#N/A,FALSE,"PROP_PBIT_DEV_Q3";"FY95_BUD",#N/A,FALSE,"PROP_PBIT_DEV_Q3";"FY96_BUD",#N/A,FALSE,"PROP_PBIT_DEV_Q3"}</definedName>
    <definedName name="TDR_ITC">'[54]C. Input'!#REF!</definedName>
    <definedName name="TDR_TD">'[54]C. Input'!#REF!</definedName>
    <definedName name="TDRXS">'[54]C. Input'!$F$234</definedName>
    <definedName name="TDSIC_Electric1">#REF!</definedName>
    <definedName name="TDSIC_Gas1">#REF!</definedName>
    <definedName name="TDX">'[54]C. Input'!$F$304</definedName>
    <definedName name="TDX_TD">'[54]C. Input'!#REF!</definedName>
    <definedName name="te" hidden="1">{"capcity",#N/A,FALSE,"Xiamen (chn)";"volume",#N/A,FALSE,"Xiamen (chn)"}</definedName>
    <definedName name="Teff">#REF!</definedName>
    <definedName name="Teldata">#REF!</definedName>
    <definedName name="Tem" hidden="1">{#N/A,#N/A,FALSE,"Pharm";#N/A,#N/A,FALSE,"WWCM"}</definedName>
    <definedName name="Tem_1" hidden="1">{#N/A,#N/A,FALSE,"Pharm";#N/A,#N/A,FALSE,"WWCM"}</definedName>
    <definedName name="Tem_2" hidden="1">{#N/A,#N/A,FALSE,"Pharm";#N/A,#N/A,FALSE,"WWCM"}</definedName>
    <definedName name="Tem_3" hidden="1">{#N/A,#N/A,FALSE,"Pharm";#N/A,#N/A,FALSE,"WWCM"}</definedName>
    <definedName name="Tem_4" hidden="1">{#N/A,#N/A,FALSE,"Pharm";#N/A,#N/A,FALSE,"WWCM"}</definedName>
    <definedName name="TEMP">#REF!</definedName>
    <definedName name="temp1" hidden="1">{#N/A,#N/A,FALSE,"TOT REV";#N/A,#N/A,FALSE,"HWARE";#N/A,#N/A,FALSE,"CONS";#N/A,#N/A,FALSE,"OTL%";#N/A,#N/A,FALSE,"NRP";#N/A,#N/A,FALSE,"ACUPU"}</definedName>
    <definedName name="temp2" hidden="1">{#N/A,#N/A,FALSE,"UNIT";#N/A,#N/A,FALSE,"EROSION";#N/A,#N/A,FALSE,"BASE";#N/A,#N/A,FALSE,"TOT REV";#N/A,#N/A,FALSE,"HWARE";#N/A,#N/A,FALSE,"CONS";#N/A,#N/A,FALSE,"OTL%";#N/A,#N/A,FALSE,"NRP";#N/A,#N/A,FALSE,"ACUPU";#N/A,#N/A,FALSE,"TOT GP $";#N/A,#N/A,FALSE,"HWARE GP $";#N/A,#N/A,FALSE,"CONS GP $";#N/A,#N/A,FALSE,"TOTAL GP %";#N/A,#N/A,FALSE,"HWARE GP %";#N/A,#N/A,FALSE,"CONS GP % "}</definedName>
    <definedName name="temp3" hidden="1">{#N/A,#N/A,FALSE,"UNIT";#N/A,#N/A,FALSE,"EROSION";#N/A,#N/A,FALSE,"BASE"}</definedName>
    <definedName name="Template_Formulas">#REF!</definedName>
    <definedName name="TEMPLATENUMBER1">#REF!</definedName>
    <definedName name="TEMPLATESTYLE1">#REF!</definedName>
    <definedName name="TEMPLATETYPE1">#REF!</definedName>
    <definedName name="TemplateYrOneFirstMo">#REF!</definedName>
    <definedName name="tempref">#REF!,#REF!</definedName>
    <definedName name="ten">#REF!</definedName>
    <definedName name="TENDPROP">#REF!</definedName>
    <definedName name="TEQ">'[54]C. Input'!$F$277</definedName>
    <definedName name="teq_1" hidden="1">{#N/A,#N/A,FALSE,"Pharm";#N/A,#N/A,FALSE,"WWCM"}</definedName>
    <definedName name="teq_2" hidden="1">{#N/A,#N/A,FALSE,"Pharm";#N/A,#N/A,FALSE,"WWCM"}</definedName>
    <definedName name="teq_3" hidden="1">{#N/A,#N/A,FALSE,"Pharm";#N/A,#N/A,FALSE,"WWCM"}</definedName>
    <definedName name="teq_4" hidden="1">{#N/A,#N/A,FALSE,"Pharm";#N/A,#N/A,FALSE,"WWCM"}</definedName>
    <definedName name="Tequin" hidden="1">{#N/A,#N/A,FALSE,"Pharm";#N/A,#N/A,FALSE,"WWCM"}</definedName>
    <definedName name="Tequin_1" hidden="1">{#N/A,#N/A,FALSE,"Pharm";#N/A,#N/A,FALSE,"WWCM"}</definedName>
    <definedName name="Tequin_2" hidden="1">{#N/A,#N/A,FALSE,"Pharm";#N/A,#N/A,FALSE,"WWCM"}</definedName>
    <definedName name="Tequin_3" hidden="1">{#N/A,#N/A,FALSE,"Pharm";#N/A,#N/A,FALSE,"WWCM"}</definedName>
    <definedName name="Tequin_4" hidden="1">{#N/A,#N/A,FALSE,"Pharm";#N/A,#N/A,FALSE,"WWCM"}</definedName>
    <definedName name="tequinol" hidden="1">{#N/A,#N/A,FALSE,"REPORT"}</definedName>
    <definedName name="tequinol_1" hidden="1">{#N/A,#N/A,FALSE,"REPORT"}</definedName>
    <definedName name="tequinol_2" hidden="1">{#N/A,#N/A,FALSE,"REPORT"}</definedName>
    <definedName name="tequinol_3" hidden="1">{#N/A,#N/A,FALSE,"REPORT"}</definedName>
    <definedName name="tequinol_4" hidden="1">{#N/A,#N/A,FALSE,"REPORT"}</definedName>
    <definedName name="ter" hidden="1">{"EES_YTD_CHECK",#N/A,FALSE,"EES YTD";"EES_CQ_CHECK",#N/A,FALSE,"EES CQ";"EES_CM_CHECK",#N/A,FALSE,"EES CM";"COG_YTD_CHECK",#N/A,FALSE,"COG YTD";"COG_CQ_CHECK",#N/A,FALSE,"COG CQ";"COG_CM_CHECK",#N/A,FALSE,"COG CM";"PA_YTD_CHECK",#N/A,FALSE,"PA YTD";"PA_CQ_CHECK",#N/A,FALSE,"PA CQ";"PA_CM_CHECK",#N/A,FALSE,"PA CM";"REF_YTD_CHECK",#N/A,FALSE,"REF YTD";"REF_CQ_CHECK",#N/A,FALSE,"REF CQ";"REF_CM_CHECK",#N/A,FALSE,"REF CM"}</definedName>
    <definedName name="terc" hidden="1">{"YD GENERALH2",#N/A,FALSE,"YTD"}</definedName>
    <definedName name="Teriyaki" hidden="1">{#N/A,#N/A,FALSE,"PAYROLL BREAKDOWN";#N/A,#N/A,FALSE,"PRODUCTION SUMMARY";#N/A,#N/A,FALSE,"PROD ACTUAL TO BUDGET";#N/A,#N/A,FALSE,"WET END BREAKDOWN";#N/A,#N/A,FALSE,"FISH DIST.";#N/A,#N/A,FALSE,"SARD ANALYSIS ";#N/A,#N/A,FALSE,"SNACK ANALYSIS";#N/A,#N/A,FALSE,"RD FISH TO CANNERY";#N/A,#N/A,FALSE,"FRESH STEAKS";#N/A,#N/A,FALSE,"FROZEN STEAKS";#N/A,#N/A,FALSE,"SALMON FOOD &amp; BAIT";#N/A,#N/A,FALSE,"COLD STORAGE";#N/A,#N/A,FALSE,"LABELLING";#N/A,#N/A,FALSE,"OIL KLS";#N/A,#N/A,FALSE,"WA OIL";#N/A,#N/A,FALSE,"OIL FPEO ST";#N/A,#N/A,FALSE,"OIL FPEO ST FROZEN";#N/A,#N/A,FALSE,"OIL FPEO AL";#N/A,#N/A,FALSE,"SW FPEO ST";#N/A,#N/A,FALSE,"LEMON SARD";#N/A,#N/A,FALSE,"FROZEN TOM STEEL";#N/A,#N/A,FALSE,"MUST SPRATS";#N/A,#N/A,FALSE,"DEEP CAN KLS";#N/A,#N/A,FALSE,"OIL STKS";#N/A,#N/A,FALSE,"MUST STKS";#N/A,#N/A,FALSE,"LHS STKS";#N/A,#N/A,FALSE,"REG OVALS";#N/A,#N/A,FALSE,"REG SNACKS"}</definedName>
    <definedName name="TermOut">#REF!</definedName>
    <definedName name="test">'[123]Input Sheet'!#REF!</definedName>
    <definedName name="TEST_1" hidden="1">{#N/A,#N/A,FALSE,"Inputs-Results"}</definedName>
    <definedName name="test_2" hidden="1">{#N/A,#N/A,FALSE,"Pharm";#N/A,#N/A,FALSE,"WWCM"}</definedName>
    <definedName name="test_3" hidden="1">{#N/A,#N/A,FALSE,"Pharm";#N/A,#N/A,FALSE,"WWCM"}</definedName>
    <definedName name="test_4" hidden="1">{#N/A,#N/A,FALSE,"Pharm";#N/A,#N/A,FALSE,"WWCM"}</definedName>
    <definedName name="test_ns" hidden="1">{#N/A,#N/A,FALSE,"Bezirk SW";#N/A,#N/A,FALSE,"Dir S (GK)";#N/A,#N/A,FALSE,"Dir FR (PK)"}</definedName>
    <definedName name="TEST0">#REF!</definedName>
    <definedName name="test1">'[123]Input Sheet'!#REF!</definedName>
    <definedName name="TEST1_1" hidden="1">{#N/A,#N/A,FALSE,"Consolidated Financials";#N/A,#N/A,FALSE,"US Mkt";#N/A,#N/A,FALSE,"Eur Mkt"}</definedName>
    <definedName name="test1_ns" hidden="1">{#N/A,#N/A,FALSE,"Bezirk SW";#N/A,#N/A,FALSE,"Dir S (GK)";#N/A,#N/A,FALSE,"Dir FR (PK)"}</definedName>
    <definedName name="test10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test11" hidden="1">{"LBO Summary",#N/A,FALSE,"Summary"}</definedName>
    <definedName name="test12" hidden="1">{"assumptions",#N/A,FALSE,"Scenario 1";"valuation",#N/A,FALSE,"Scenario 1"}</definedName>
    <definedName name="test13" hidden="1">{"LBO Summary",#N/A,FALSE,"Summary"}</definedName>
    <definedName name="test14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test15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test16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test2" hidden="1">{"LBO Summary",#N/A,FALSE,"Summary"}</definedName>
    <definedName name="test2006" hidden="1">{"SourcesUses",#N/A,TRUE,#N/A;"TransOverview",#N/A,TRUE,"CFMODEL"}</definedName>
    <definedName name="Test3" hidden="1">{"INCOME",#N/A,FALSE,"ProNet";"VALUE",#N/A,FALSE,"ProNet"}</definedName>
    <definedName name="test4" hidden="1">{"assumptions",#N/A,FALSE,"Scenario 1";"valuation",#N/A,FALSE,"Scenario 1"}</definedName>
    <definedName name="test6" hidden="1">{"LBO Summary",#N/A,FALSE,"Summary"}</definedName>
    <definedName name="TEST7">#REF!</definedName>
    <definedName name="TEST8">#REF!</definedName>
    <definedName name="TEST9">#REF!</definedName>
    <definedName name="teste" hidden="1">{#N/A,#N/A,FALSE,"Pharm";#N/A,#N/A,FALSE,"WWCM"}</definedName>
    <definedName name="teste_1" hidden="1">{#N/A,#N/A,FALSE,"Pharm";#N/A,#N/A,FALSE,"WWCM"}</definedName>
    <definedName name="teste_2" hidden="1">{#N/A,#N/A,FALSE,"Pharm";#N/A,#N/A,FALSE,"WWCM"}</definedName>
    <definedName name="teste_3" hidden="1">{#N/A,#N/A,FALSE,"Pharm";#N/A,#N/A,FALSE,"WWCM"}</definedName>
    <definedName name="teste_4" hidden="1">{#N/A,#N/A,FALSE,"Pharm";#N/A,#N/A,FALSE,"WWCM"}</definedName>
    <definedName name="TESTHKEY">#REF!</definedName>
    <definedName name="testing" hidden="1">{"detail305",#N/A,FALSE,"BI-305"}</definedName>
    <definedName name="TESTKEYS">#REF!</definedName>
    <definedName name="TESTVKEY">#REF!</definedName>
    <definedName name="TestYearEnded_InputTab">#REF!</definedName>
    <definedName name="TestYearTemplateMos_Input">#REF!</definedName>
    <definedName name="TestYearTemplateYrs_Input">#REF!</definedName>
    <definedName name="TestYr_Mo1">#REF!</definedName>
    <definedName name="TestYr_Mo10">#REF!</definedName>
    <definedName name="TestYr_Mo10Yr">#REF!</definedName>
    <definedName name="TestYr_Mo11">#REF!</definedName>
    <definedName name="TestYr_Mo11Yr">#REF!</definedName>
    <definedName name="TestYr_Mo12">#REF!</definedName>
    <definedName name="TestYr_Mo12Yr">#REF!</definedName>
    <definedName name="TestYr_Mo1Yr">#REF!</definedName>
    <definedName name="TestYr_Mo2">#REF!</definedName>
    <definedName name="TestYr_Mo2Yr">#REF!</definedName>
    <definedName name="TestYr_Mo3">#REF!</definedName>
    <definedName name="TestYr_Mo3Yr">#REF!</definedName>
    <definedName name="TestYr_Mo4">#REF!</definedName>
    <definedName name="TestYr_Mo4Yr">#REF!</definedName>
    <definedName name="TestYr_Mo5">#REF!</definedName>
    <definedName name="TestYr_Mo5Yr">#REF!</definedName>
    <definedName name="TestYr_Mo6">#REF!</definedName>
    <definedName name="TestYr_Mo6Yr">#REF!</definedName>
    <definedName name="TestYr_Mo7">#REF!</definedName>
    <definedName name="TestYr_Mo7Yr">#REF!</definedName>
    <definedName name="TestYr_Mo8">#REF!</definedName>
    <definedName name="TestYr_Mo8Yr">#REF!</definedName>
    <definedName name="TestYr_Mo9">#REF!</definedName>
    <definedName name="TestYr_Mo9Yr">#REF!</definedName>
    <definedName name="TestYrEnded_InputTab">#REF!</definedName>
    <definedName name="tet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text" hidden="1">{"Consolidated Income Statement",#N/A,FALSE,"Deal";"Consolidated Balance Sheet",#N/A,FALSE,"Deal";"Consolidated Cash Flow",#N/A,FALSE,"Deal"}</definedName>
    <definedName name="TextRefCopyRangeCount" hidden="1">5</definedName>
    <definedName name="tf" hidden="1">{"Performance Details",#N/A,FALSE,"Current Yr";"Performance Details",#N/A,FALSE,"Budget";"Performance Details",#N/A,FALSE,"Prior Year"}</definedName>
    <definedName name="TFRM1BRDR">#REF!</definedName>
    <definedName name="tha.2" hidden="1">{#N/A,#N/A,FALSE,"Produkte Erw.";#N/A,#N/A,FALSE,"Produkte Plan";#N/A,#N/A,FALSE,"Leistungen Erw.";#N/A,#N/A,FALSE,"Leistungen Plan";#N/A,#N/A,FALSE,"KA Allg.Kosten (2)";#N/A,#N/A,FALSE,"KA All.Kosten"}</definedName>
    <definedName name="tha.3" hidden="1">{#N/A,#N/A,FALSE,"KA CH  (2)"}</definedName>
    <definedName name="tha.4" hidden="1">{#N/A,#N/A,FALSE,"Rohstoffnotierungen";#N/A,#N/A,FALSE,"Umsatz OPE";#N/A,#N/A,FALSE,"ER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tha.4._99" hidden="1">{#N/A,#N/A,FALSE,"Umsatz 99";#N/A,#N/A,FALSE,"ER 99 "}</definedName>
    <definedName name="Thail.2" hidden="1">{#N/A,#N/A,FALSE,"Umsatz 99";#N/A,#N/A,FALSE,"ER 99 "}</definedName>
    <definedName name="ThermCheck">#REF!</definedName>
    <definedName name="ThermCheckAccount">#REF!</definedName>
    <definedName name="Therms">#REF!</definedName>
    <definedName name="thirdRow">#REF!</definedName>
    <definedName name="this_cagr_trigger">#REF!</definedName>
    <definedName name="ThisMonth">YEAR(TODAY())&amp;"-"&amp;TEXT(TODAY(),"MM")</definedName>
    <definedName name="thou">#REF!</definedName>
    <definedName name="Thousands">#REF!</definedName>
    <definedName name="THREE">#N/A</definedName>
    <definedName name="THRLP">#REF!</definedName>
    <definedName name="thth" hidden="1">{#N/A,#N/A,FALSE,"Calc";#N/A,#N/A,FALSE,"Sensitivity";#N/A,#N/A,FALSE,"LT Earn.Dil.";#N/A,#N/A,FALSE,"Dil. AVP"}</definedName>
    <definedName name="ththt" hidden="1">{#N/A,"DR",FALSE,"increm pf";#N/A,"MAMSI",FALSE,"increm pf";#N/A,"MAXI",FALSE,"increm pf";#N/A,"PCAM",FALSE,"increm pf";#N/A,"PHSV",FALSE,"increm pf";#N/A,"SIE",FALSE,"increm pf"}</definedName>
    <definedName name="THX" hidden="1">{#N/A,#N/A,FALSE,"Sheet1"}</definedName>
    <definedName name="Ticker">#REF!</definedName>
    <definedName name="Ticker_Check">#REF!</definedName>
    <definedName name="ticker1">#REF!</definedName>
    <definedName name="Ticker2">#REF!</definedName>
    <definedName name="TickerComps">#REF!</definedName>
    <definedName name="Tickers">#REF!</definedName>
    <definedName name="Tickmarks">#REF!</definedName>
    <definedName name="TIME">#REF!</definedName>
    <definedName name="tina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TInit">#REF!</definedName>
    <definedName name="TITLE">#REF!</definedName>
    <definedName name="Title1">#REF!</definedName>
    <definedName name="TITLEFORC">#REF!</definedName>
    <definedName name="TITLEME">#REF!</definedName>
    <definedName name="TITLEMONTH">#REF!</definedName>
    <definedName name="TITLES">#REF!</definedName>
    <definedName name="TITLEYTD">#REF!</definedName>
    <definedName name="TK">#REF!</definedName>
    <definedName name="TKW">'[54]C. Input'!$F$330</definedName>
    <definedName name="TKWS">'[54]C. Input'!#REF!</definedName>
    <definedName name="TL">'[54]C. Input'!$F$178</definedName>
    <definedName name="TL_561">'[54]C. Input'!#REF!</definedName>
    <definedName name="TLA.035" hidden="1">#REF!</definedName>
    <definedName name="TLEDGBRDR">#REF!</definedName>
    <definedName name="TLR_TST">'[54]A.2 PTP'!$P$91</definedName>
    <definedName name="tm" hidden="1">{"ICD Details",#N/A,FALSE,"Current Yr";"ICD Details",#N/A,FALSE,"Budget";"ICD Details",#N/A,FALSE,"Prior Year"}</definedName>
    <definedName name="TM25S14S2004E11C18C59EAM" hidden="1">#REF!</definedName>
    <definedName name="tmto" hidden="1">{"detail",#N/A,FALSE,"mfg";"summary",#N/A,FALSE,"mfg"}</definedName>
    <definedName name="TMVConvDebt">#REF!</definedName>
    <definedName name="TMVDebt">#REF!</definedName>
    <definedName name="TN">#REF!</definedName>
    <definedName name="TN1IDubinch" hidden="1">#REF!</definedName>
    <definedName name="TNGD">#REF!</definedName>
    <definedName name="TNGTS">#REF!</definedName>
    <definedName name="TNIE">#REF!</definedName>
    <definedName name="TNMP_Active">#REF!</definedName>
    <definedName name="TNMP_Base">#REF!</definedName>
    <definedName name="TNMP_Inputs">#REF!</definedName>
    <definedName name="TNMP_TXU">#REF!</definedName>
    <definedName name="TOC">#REF!</definedName>
    <definedName name="Today_s_Date">#REF!</definedName>
    <definedName name="Toggle">'[63]Appendix A'!$H$7</definedName>
    <definedName name="ToggleOn">#REF!</definedName>
    <definedName name="tol">0.001</definedName>
    <definedName name="TOM">'[54]C. Input'!$F$270</definedName>
    <definedName name="TOM_EAI">'[54]C. Input'!#REF!</definedName>
    <definedName name="TOM_EGSI">'[54]C. Input'!#REF!</definedName>
    <definedName name="TOM_ELI">'[54]C. Input'!#REF!</definedName>
    <definedName name="TOM_EMI">'[54]C. Input'!#REF!</definedName>
    <definedName name="TOM_ENOI">'[54]C. Input'!#REF!</definedName>
    <definedName name="TOM_ICTC">'[54]C. Input'!#REF!</definedName>
    <definedName name="TOP">#REF!</definedName>
    <definedName name="TOP_DEP">[41]BSG!#REF!</definedName>
    <definedName name="Top_Int_Cred_Month">#REF!</definedName>
    <definedName name="TOP_LABEL">#REF!</definedName>
    <definedName name="Top_of_Page">#REF!</definedName>
    <definedName name="TOP_S">[41]BSG!#REF!</definedName>
    <definedName name="TOPCNIT">#REF!</definedName>
    <definedName name="TOPCS">#REF!</definedName>
    <definedName name="TOPCYR">[68]data!#REF!</definedName>
    <definedName name="TOPNYR1">#REF!</definedName>
    <definedName name="TOPNYR2">#REF!</definedName>
    <definedName name="TopOfModel">#REF!</definedName>
    <definedName name="topp">#REF!</definedName>
    <definedName name="TopRankDefaultDistForRange" hidden="1">0</definedName>
    <definedName name="TopRankDefaultMaxChange" hidden="1">0.1</definedName>
    <definedName name="TopRankDefaultMinChange" hidden="1">-0.1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"Active Workbook"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OT">#REF!</definedName>
    <definedName name="Tot_Net_Intangibles_Layers">#REF!</definedName>
    <definedName name="totactmedsum">#REF!</definedName>
    <definedName name="TOTAL">#REF!</definedName>
    <definedName name="Total_Assets">#REF!</definedName>
    <definedName name="Total_Cap_Liab">#REF!</definedName>
    <definedName name="Total_Capitalization_and_Liabilities">#REF!</definedName>
    <definedName name="TOTAL_COLUMBIANA">#REF!</definedName>
    <definedName name="Total_DDA_Layers">#REF!</definedName>
    <definedName name="Total_Debt">#REF!</definedName>
    <definedName name="Total_Deferred_Charges_Layers">#REF!</definedName>
    <definedName name="Total_Equity">#REF!</definedName>
    <definedName name="Total_Grove_City">#REF!</definedName>
    <definedName name="TOTAL_HUDSON">#REF!</definedName>
    <definedName name="Total_Interest">#REF!</definedName>
    <definedName name="Total_Interest_and_Other_Charges">#REF!</definedName>
    <definedName name="Total_kWh">[56]CALCULATIONS!$C$21</definedName>
    <definedName name="TOTAL_MONTPELIER">#REF!</definedName>
    <definedName name="Total_NE_01">#REF!</definedName>
    <definedName name="Total_NE_99">#REF!</definedName>
    <definedName name="Total_Other_Income">#REF!</definedName>
    <definedName name="Total_Overtime_NE_02">#REF!</definedName>
    <definedName name="Total_Pay">#REF!</definedName>
    <definedName name="Total_Payment">Scheduled_Payment+Extra_Payment</definedName>
    <definedName name="Total_pg1">SUM([157]complete_w_info_draft!$D$39:$D$70)</definedName>
    <definedName name="TOTAL_PRIOR_YEARS_STATE_TAX_EXPENSE">#REF!</definedName>
    <definedName name="Total_Rate_665">#REF!</definedName>
    <definedName name="TOTAL_RETAIL_SERVICES">#REF!</definedName>
    <definedName name="TOTAL_WOODVILLE">#REF!</definedName>
    <definedName name="TOTAL1">#REF!</definedName>
    <definedName name="TOTAL2">#REF!</definedName>
    <definedName name="TOTAL3">#REF!</definedName>
    <definedName name="TotalAmort_InputTab">#REF!</definedName>
    <definedName name="TotalAssets">#REF!</definedName>
    <definedName name="TotalCapCosts_to_Recover">#REF!</definedName>
    <definedName name="TotalCommon_PensionTab">#REF!</definedName>
    <definedName name="TotalDebt">#REF!</definedName>
    <definedName name="TotalDSM">#REF!</definedName>
    <definedName name="TotalElectric_PensionTab">#REF!</definedName>
    <definedName name="TotalGas_PensionTab">#REF!</definedName>
    <definedName name="TotalGenServDSM">#REF!</definedName>
    <definedName name="TotalHewittCommon_PensionTab">#REF!</definedName>
    <definedName name="TotalHewittElectric_PensionTab">#REF!</definedName>
    <definedName name="TotalHewittElectricNonqualified_PensionTab">#REF!</definedName>
    <definedName name="TotalHewittElectricQualified_PensionTab">#REF!</definedName>
    <definedName name="TotalHewittGas_PensionTab">#REF!</definedName>
    <definedName name="TotalHewittGasNonqualified_PensionTab">#REF!</definedName>
    <definedName name="TotalHewittGasQualified_PensionTab">#REF!</definedName>
    <definedName name="TotalHewittNonqualified_PensionTab">#REF!</definedName>
    <definedName name="TotalHewittQualified_PensionTab">#REF!</definedName>
    <definedName name="TotalLiab">#REF!</definedName>
    <definedName name="TotalMultiFamDSM">#REF!</definedName>
    <definedName name="TOTALONM">#REF!</definedName>
    <definedName name="TotalPref">#REF!</definedName>
    <definedName name="TotalPreferred">#REF!</definedName>
    <definedName name="TotalResDSM">#REF!</definedName>
    <definedName name="TotalRevenues_6months">#REF!</definedName>
    <definedName name="Totals">'[158]Complete Listing incl LCN'!#REF!</definedName>
    <definedName name="Totals_Print">#REF!</definedName>
    <definedName name="TotDDAnoTax">#REF!</definedName>
    <definedName name="TOTHER">#REF!</definedName>
    <definedName name="TOTHREC">#REF!</definedName>
    <definedName name="Town">#REF!</definedName>
    <definedName name="TP">#REF!</definedName>
    <definedName name="TP_Footer_Path" hidden="1">"C:\Clients\Bombardier\BRP\"</definedName>
    <definedName name="TP_Footer_User" hidden="1">"damoure"</definedName>
    <definedName name="TP_Footer_Version" hidden="1">"v3.00"</definedName>
    <definedName name="TPAYROLL">#REF!</definedName>
    <definedName name="TPLT">'[54]C. Input'!$F$161</definedName>
    <definedName name="TPLT_ITC">'[54]C. Input'!#REF!</definedName>
    <definedName name="TPLTXS">'[54]C. Input'!$F$164</definedName>
    <definedName name="TPR_TST">'[54]A.2 PTP'!$P$75</definedName>
    <definedName name="Trackable_Transmission">#REF!</definedName>
    <definedName name="Trackable_Underground_Storage">#REF!</definedName>
    <definedName name="Tracker_ID1">#REF!</definedName>
    <definedName name="Tracker811">#REF!</definedName>
    <definedName name="Tracker812">#REF!</definedName>
    <definedName name="Tracker813">#REF!</definedName>
    <definedName name="Tracker817">#REF!</definedName>
    <definedName name="Tracker820">#REF!</definedName>
    <definedName name="Tracker821">#REF!</definedName>
    <definedName name="Tracker822">#REF!</definedName>
    <definedName name="Tracker823">#REF!</definedName>
    <definedName name="Tracker824">#REF!</definedName>
    <definedName name="Tracker825">#REF!</definedName>
    <definedName name="Tracker826">#REF!</definedName>
    <definedName name="Tracker832">#REF!</definedName>
    <definedName name="Tracker833">#REF!</definedName>
    <definedName name="Tracker836">#REF!</definedName>
    <definedName name="Tracker841">#REF!</definedName>
    <definedName name="Tracker844">#REF!</definedName>
    <definedName name="Tracker847">#REF!</definedName>
    <definedName name="Tracker848">#REF!</definedName>
    <definedName name="Tracker861">#REF!</definedName>
    <definedName name="Tracker873">#REF!</definedName>
    <definedName name="Tracker877">#REF!</definedName>
    <definedName name="Tracker878">#REF!</definedName>
    <definedName name="Tracker879">#REF!</definedName>
    <definedName name="Tracker880">#REF!</definedName>
    <definedName name="Tracker881">#REF!</definedName>
    <definedName name="Tracker882">#REF!</definedName>
    <definedName name="Tracker883">#REF!</definedName>
    <definedName name="Tracker884">#REF!</definedName>
    <definedName name="Tracker886">#REF!</definedName>
    <definedName name="Tracker887">#REF!</definedName>
    <definedName name="Tracker888">#REF!</definedName>
    <definedName name="Tracker890">#REF!</definedName>
    <definedName name="Tracker891">#REF!</definedName>
    <definedName name="Tracker892">#REF!</definedName>
    <definedName name="Tracker893">#REF!</definedName>
    <definedName name="Tracker895">#REF!</definedName>
    <definedName name="Tracker898">#REF!</definedName>
    <definedName name="Tracker899">#REF!</definedName>
    <definedName name="TrackerRes">#REF!</definedName>
    <definedName name="tracking" hidden="1">{"sapolskytracking",#N/A,FALSE,"Sapolsky"}</definedName>
    <definedName name="TRADEMARK">#REF!</definedName>
    <definedName name="trademark_tradename">#REF!</definedName>
    <definedName name="trademark_value">#REF!</definedName>
    <definedName name="Training">#REF!</definedName>
    <definedName name="trans">#REF!</definedName>
    <definedName name="trans_energy">#REF!</definedName>
    <definedName name="trans_price">#REF!</definedName>
    <definedName name="TRANSAC">#REF!</definedName>
    <definedName name="TransactionName">#REF!</definedName>
    <definedName name="TRANSCO_UPDATE">#REF!</definedName>
    <definedName name="TRANSMISSION_PEAK">[56]TRANSMISSION!$C$15</definedName>
    <definedName name="TRANSVOL">#REF!</definedName>
    <definedName name="TRB">'[54]A.2 PTP'!$P$165</definedName>
    <definedName name="trcde" hidden="1">{"summary",#N/A,FALSE,"$ Summary";"humberside",#N/A,FALSE,"Local Currency Detail";"mersyside",#N/A,FALSE,"Local Currency Detail";"south wales",#N/A,FALSE,"Local Currency Detail";"teesside",#N/A,FALSE,"Local Currency Detail";"gent/terneuzen",#N/A,FALSE,"Local Currency Detail";"chalampe",#N/A,FALSE,"Local Currency Detail";"botlek",#N/A,FALSE,"Local Currency Detail";"pernis",#N/A,FALSE,"Local Currency Detail";"asu3/eup",#N/A,FALSE,"Local Currency Detail";"electronics uk/ned",#N/A,FALSE,"Local Currency Detail";"electronics ireland",#N/A,FALSE,"Local Currency Detail";"electronics italy",#N/A,FALSE,"Local Currency Detail";"electronics israel/france",#N/A,FALSE,"Local Currency Detail";"strasbourg/germany",#N/A,FALSE,"Local Currency Detail"}</definedName>
    <definedName name="tre" hidden="1">{"pro_view",#N/A,FALSE,"EEFSNAP2";"rep_view",#N/A,FALSE,"EEFSNAP2"}</definedName>
    <definedName name="Treas_Stock_Layers">#REF!</definedName>
    <definedName name="treeList" hidden="1">"00000000000000000000000000000000000000000000000000000000000000000000000000000000000000000000000000000000000000000000000000000000000000000000000000000000000000000000000000000000000000000000000000000000"</definedName>
    <definedName name="treretre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TREV">'[54]C. Input'!$F$287</definedName>
    <definedName name="Trevor">#REF!</definedName>
    <definedName name="TrialBal">#REF!</definedName>
    <definedName name="Tridnet" hidden="1">{#N/A,#N/A,FALSE,"ORIX CSC"}</definedName>
    <definedName name="TriggerDate">#REF!</definedName>
    <definedName name="trmshrs">#REF!</definedName>
    <definedName name="trmtxrate">#REF!</definedName>
    <definedName name="trth" hidden="1">{"ALL",#N/A,FALSE,"A"}</definedName>
    <definedName name="trth_1" hidden="1">{"ALL",#N/A,FALSE,"A"}</definedName>
    <definedName name="trth_1_1" hidden="1">{"ALL",#N/A,FALSE,"A"}</definedName>
    <definedName name="trth_1_1_1" hidden="1">{"ALL",#N/A,FALSE,"A"}</definedName>
    <definedName name="trth_1_1_1_1" hidden="1">{"ALL",#N/A,FALSE,"A"}</definedName>
    <definedName name="trth_1_1_1_1_1" hidden="1">{"ALL",#N/A,FALSE,"A"}</definedName>
    <definedName name="trth_1_1_1_2" hidden="1">{"ALL",#N/A,FALSE,"A"}</definedName>
    <definedName name="trth_1_1_2" hidden="1">{"ALL",#N/A,FALSE,"A"}</definedName>
    <definedName name="trth_1_1_2_1" hidden="1">{"ALL",#N/A,FALSE,"A"}</definedName>
    <definedName name="trth_1_1_3" hidden="1">{"ALL",#N/A,FALSE,"A"}</definedName>
    <definedName name="trth_1_2" hidden="1">{"ALL",#N/A,FALSE,"A"}</definedName>
    <definedName name="trth_1_2_1" hidden="1">{"ALL",#N/A,FALSE,"A"}</definedName>
    <definedName name="trth_1_3" hidden="1">{"ALL",#N/A,FALSE,"A"}</definedName>
    <definedName name="trth_1_4" hidden="1">{"ALL",#N/A,FALSE,"A"}</definedName>
    <definedName name="trth_2" hidden="1">{"ALL",#N/A,FALSE,"A"}</definedName>
    <definedName name="trth_2_1" hidden="1">{"ALL",#N/A,FALSE,"A"}</definedName>
    <definedName name="trth_2_1_1" hidden="1">{"ALL",#N/A,FALSE,"A"}</definedName>
    <definedName name="trth_2_1_1_1" hidden="1">{"ALL",#N/A,FALSE,"A"}</definedName>
    <definedName name="trth_2_1_1_1_1" hidden="1">{"ALL",#N/A,FALSE,"A"}</definedName>
    <definedName name="trth_2_1_1_2" hidden="1">{"ALL",#N/A,FALSE,"A"}</definedName>
    <definedName name="trth_2_1_2" hidden="1">{"ALL",#N/A,FALSE,"A"}</definedName>
    <definedName name="trth_2_1_2_1" hidden="1">{"ALL",#N/A,FALSE,"A"}</definedName>
    <definedName name="trth_2_1_3" hidden="1">{"ALL",#N/A,FALSE,"A"}</definedName>
    <definedName name="trth_2_2" hidden="1">{"ALL",#N/A,FALSE,"A"}</definedName>
    <definedName name="trth_2_2_1" hidden="1">{"ALL",#N/A,FALSE,"A"}</definedName>
    <definedName name="trth_2_3" hidden="1">{"ALL",#N/A,FALSE,"A"}</definedName>
    <definedName name="trth_2_4" hidden="1">{"ALL",#N/A,FALSE,"A"}</definedName>
    <definedName name="trth_3" hidden="1">{"ALL",#N/A,FALSE,"A"}</definedName>
    <definedName name="trth_3_1" hidden="1">{"ALL",#N/A,FALSE,"A"}</definedName>
    <definedName name="trth_3_1_1" hidden="1">{"ALL",#N/A,FALSE,"A"}</definedName>
    <definedName name="trth_3_1_1_1" hidden="1">{"ALL",#N/A,FALSE,"A"}</definedName>
    <definedName name="trth_3_1_2" hidden="1">{"ALL",#N/A,FALSE,"A"}</definedName>
    <definedName name="trth_3_2" hidden="1">{"ALL",#N/A,FALSE,"A"}</definedName>
    <definedName name="trth_3_2_1" hidden="1">{"ALL",#N/A,FALSE,"A"}</definedName>
    <definedName name="trth_3_3" hidden="1">{"ALL",#N/A,FALSE,"A"}</definedName>
    <definedName name="trth_4" hidden="1">{"ALL",#N/A,FALSE,"A"}</definedName>
    <definedName name="trth_4_1" hidden="1">{"ALL",#N/A,FALSE,"A"}</definedName>
    <definedName name="trth_4_1_1" hidden="1">{"ALL",#N/A,FALSE,"A"}</definedName>
    <definedName name="trth_4_1_1_1" hidden="1">{"ALL",#N/A,FALSE,"A"}</definedName>
    <definedName name="trth_4_1_2" hidden="1">{"ALL",#N/A,FALSE,"A"}</definedName>
    <definedName name="trth_4_2" hidden="1">{"ALL",#N/A,FALSE,"A"}</definedName>
    <definedName name="trth_4_2_1" hidden="1">{"ALL",#N/A,FALSE,"A"}</definedName>
    <definedName name="trth_4_3" hidden="1">{"ALL",#N/A,FALSE,"A"}</definedName>
    <definedName name="trth_5" hidden="1">{"ALL",#N/A,FALSE,"A"}</definedName>
    <definedName name="trth_5_1" hidden="1">{"ALL",#N/A,FALSE,"A"}</definedName>
    <definedName name="trth_5_1_1" hidden="1">{"ALL",#N/A,FALSE,"A"}</definedName>
    <definedName name="trth_5_1_1_1" hidden="1">{"ALL",#N/A,FALSE,"A"}</definedName>
    <definedName name="trth_5_1_2" hidden="1">{"ALL",#N/A,FALSE,"A"}</definedName>
    <definedName name="trth_5_2" hidden="1">{"ALL",#N/A,FALSE,"A"}</definedName>
    <definedName name="trth_5_2_1" hidden="1">{"ALL",#N/A,FALSE,"A"}</definedName>
    <definedName name="trth_5_3" hidden="1">{"ALL",#N/A,FALSE,"A"}</definedName>
    <definedName name="True_up">'[63]Appendix A'!$H$6</definedName>
    <definedName name="truw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tryeuyit" hidden="1">{#N/A,#N/A,FALSE,"Pharm";#N/A,#N/A,FALSE,"WWCM"}</definedName>
    <definedName name="tryeuyit_1" hidden="1">{#N/A,#N/A,FALSE,"Pharm";#N/A,#N/A,FALSE,"WWCM"}</definedName>
    <definedName name="tryeuyit_2" hidden="1">{#N/A,#N/A,FALSE,"Pharm";#N/A,#N/A,FALSE,"WWCM"}</definedName>
    <definedName name="tryeuyit_3" hidden="1">{#N/A,#N/A,FALSE,"Pharm";#N/A,#N/A,FALSE,"WWCM"}</definedName>
    <definedName name="tryeuyit_4" hidden="1">{#N/A,#N/A,FALSE,"Pharm";#N/A,#N/A,FALSE,"WWCM"}</definedName>
    <definedName name="tryshrs">#REF!</definedName>
    <definedName name="trytxrate">#REF!</definedName>
    <definedName name="ts" hidden="1">{"oct_res_comm",#N/A,FALSE,"VarToBud"}</definedName>
    <definedName name="TSALES">#REF!</definedName>
    <definedName name="tss" hidden="1">{#N/A,#N/A,TRUE,"ProFormaProfit";#N/A,#N/A,TRUE,"ProFormaCash";#N/A,#N/A,TRUE,"Depreciation";#N/A,#N/A,TRUE,"Assets";#N/A,#N/A,TRUE,"Revenue";#N/A,#N/A,TRUE,"EstimatedPurchase"}</definedName>
    <definedName name="tst" hidden="1">{"Income Statement",#N/A,FALSE,"CFMODEL";"Balance Sheet",#N/A,FALSE,"CFMODEL"}</definedName>
    <definedName name="tt" hidden="1">{#N/A,#N/A,FALSE,"Umsatz EO BP";#N/A,#N/A,FALSE,"Umsatz EO OP";#N/A,#N/A,FALSE,"ER EO BP";#N/A,#N/A,FALSE,"ER EO OP";#N/A,#N/A,FALSE,"EA EO (2)";#N/A,#N/A,FALSE,"EA EO";#N/A,#N/A,FALSE,"EA EO (3)";#N/A,#N/A,FALSE,"EA EO (4)";#N/A,#N/A,FALSE,"KA EO  (2)";#N/A,#N/A,FALSE,"KA EO";#N/A,#N/A,FALSE,"KA EO  (3)";#N/A,#N/A,FALSE,"KA EO (4)"}</definedName>
    <definedName name="tt.8" hidden="1">{#N/A,#N/A,FALSE,"PMW Gruppe 99_98";#N/A,#N/A,FALSE,"PMW KG 98_99";#N/A,#N/A,FALSE,"PMW Inc. 99_98";#N/A,#N/A,FALSE,"PMW VTECH 99_98";#N/A,#N/A,FALSE,"PMW Thail. 99_98";#N/A,#N/A,FALSE,"PMW Canada 99_98";#N/A,#N/A,FALSE,"Währungsabw. 99_98"}</definedName>
    <definedName name="ttghg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ttrttr" hidden="1">{#N/A,#N/A,FALSE,"FY97";#N/A,#N/A,FALSE,"FY98";#N/A,#N/A,FALSE,"FY99";#N/A,#N/A,FALSE,"FY00";#N/A,#N/A,FALSE,"FY01"}</definedName>
    <definedName name="ttt" hidden="1">{#N/A,"PURCHM",FALSE,"Business Analysis";#N/A,"SPADD",FALSE,"Business Analysis"}</definedName>
    <definedName name="tttt" hidden="1">{#N/A,#N/A,FALSE,"Produkte Erw.";#N/A,#N/A,FALSE,"Produkte Plan";#N/A,#N/A,FALSE,"Leistungen Erw.";#N/A,#N/A,FALSE,"Leistungen Plan";#N/A,#N/A,FALSE,"KA Allg.Kosten (2)";#N/A,#N/A,FALSE,"KA All.Kosten"}</definedName>
    <definedName name="tttttt">#REF!</definedName>
    <definedName name="ttzz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TUCU" hidden="1">#REF!</definedName>
    <definedName name="Tufco">#REF!</definedName>
    <definedName name="TurbChoice">IF(#REF!&lt;&gt;1,#REF!,12)</definedName>
    <definedName name="turd" hidden="1">{"detail",#N/A,FALSE,"mfg";"summary",#N/A,FALSE,"mfg"}</definedName>
    <definedName name="tut" hidden="1">{#N/A,#N/A,TRUE,"ProFormaProfit";#N/A,#N/A,TRUE,"ProFormaCash";#N/A,#N/A,TRUE,"Depreciation";#N/A,#N/A,TRUE,"Assets";#N/A,#N/A,TRUE,"Revenue";#N/A,#N/A,TRUE,"EstimatedPurchase"}</definedName>
    <definedName name="tv" hidden="1">{"ELIM_YTD",#N/A,FALSE,"EES YTD";"EES_YTD",#N/A,FALSE,"EES YTD";"ELIM_CQ",#N/A,FALSE,"EES CQ";"EES_CQ",#N/A,FALSE,"EES CQ";"ELIM_CM",#N/A,FALSE,"EES CM";"EES_CM",#N/A,FALSE,"EES CM";"COG_YTD",#N/A,FALSE,"COG YTD";"COG_CQ",#N/A,FALSE,"COG CQ";"COG_CM",#N/A,FALSE,"COG CM";"PA_YTD",#N/A,FALSE,"PA YTD";"PA_CQ",#N/A,FALSE,"PA CQ";"PA_CM",#N/A,FALSE,"PA CM";"REF_YTD",#N/A,FALSE,"REF YTD";"REF_CQ",#N/A,FALSE,"REF CQ";"REF_CM",#N/A,FALSE,"REF CM"}</definedName>
    <definedName name="TWELVE">#N/A</definedName>
    <definedName name="twenty">#REF!</definedName>
    <definedName name="twert" hidden="1">{"by_month",#N/A,TRUE,"template";"destec_month",#N/A,TRUE,"template";"by_quarter",#N/A,TRUE,"template";"destec_quarter",#N/A,TRUE,"template";"by_year",#N/A,TRUE,"template";"destec_annual",#N/A,TRUE,"template"}</definedName>
    <definedName name="twetwe" hidden="1">{"IS FE with Ratios",#N/A,FALSE,"Far East";"PF CF Far East",#N/A,FALSE,"Far East";"DCF Far East Matrix",#N/A,FALSE,"Far East"}</definedName>
    <definedName name="twetwertw" hidden="1">{"JG FE Top",#N/A,FALSE,"JG FE ¥";"JG FE Bottom",#N/A,FALSE,"JG FE ¥"}</definedName>
    <definedName name="TWO">#N/A</definedName>
    <definedName name="TX">'[54]A.2 PTP'!$P$31</definedName>
    <definedName name="Tx_Other_Import_Time">#REF!</definedName>
    <definedName name="TXO">'[54]C. Input'!$F$215</definedName>
    <definedName name="TXP_TST">'[54]A.2 PTP'!$P$212</definedName>
    <definedName name="TY" localSheetId="1">[71]B!#REF!</definedName>
    <definedName name="TY" localSheetId="6">B!#REF!</definedName>
    <definedName name="TY">B!#REF!</definedName>
    <definedName name="TYDESC" localSheetId="1">[71]B!$A$3</definedName>
    <definedName name="TYDESC">B!$A$3</definedName>
    <definedName name="TYE">#N/A</definedName>
    <definedName name="TYE_1">#N/A</definedName>
    <definedName name="tyjetdyjetyj" hidden="1">{0,0,0,0;0,0,0,0;0,0,0,0;0,0,0,0;0,0,0,0;0,0,0,0;0,0,0,0;0,0,0,0;0,0,0,0;0,0,0,0;0,0,0,0;0,0,0,0;0,0,0,0;0,0,0,0;0,0,0,0;0,0,0,0;0,0,0,0;0,0,0,0;0,0,0,0;0,0,0,0;0,0,0,0;0,0,0,0;0,0,0,0;0,0,0,0;0,0,0,0;0,0,0,0;0,0,0,0;0,0,0,0}</definedName>
    <definedName name="tyjtyj" hidden="1">{0,0,0,0}</definedName>
    <definedName name="tynm" hidden="1">{"apci",#N/A,FALSE,"Chem_CY";"eastman",#N/A,FALSE,"Eastman";"betz",#N/A,FALSE,"Betz";"great lakes",#N/A,FALSE,"Great_Lakes";"hercules",#N/A,FALSE,"Hercules Chem Seg Data";"rohm",#N/A,FALSE,"Rohm";"union carbide",#N/A,FALSE,"Union";"witco",#N/A,FALSE,"Witco"}</definedName>
    <definedName name="TYPE">#REF!</definedName>
    <definedName name="TypeCD">#REF!</definedName>
    <definedName name="TypeOfBuyMaster">#REF!</definedName>
    <definedName name="TYPETextLen">#REF!</definedName>
    <definedName name="tyty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tyu" hidden="1">{"oct_res_comm",#N/A,FALSE,"VarToBud"}</definedName>
    <definedName name="tyui" hidden="1">{"valuation",#N/A,FALSE,"TXTCOMPS"}</definedName>
    <definedName name="tyutytyi" hidden="1">{#N/A,#N/A,FALSE,"Pharm";#N/A,#N/A,FALSE,"WWCM"}</definedName>
    <definedName name="tyutytyi_1" hidden="1">{#N/A,#N/A,FALSE,"Pharm";#N/A,#N/A,FALSE,"WWCM"}</definedName>
    <definedName name="tyutytyi_2" hidden="1">{#N/A,#N/A,FALSE,"Pharm";#N/A,#N/A,FALSE,"WWCM"}</definedName>
    <definedName name="tyutytyi_3" hidden="1">{#N/A,#N/A,FALSE,"Pharm";#N/A,#N/A,FALSE,"WWCM"}</definedName>
    <definedName name="tyutytyi_4" hidden="1">{#N/A,#N/A,FALSE,"Pharm";#N/A,#N/A,FALSE,"WWCM"}</definedName>
    <definedName name="tyweyweywe" hidden="1">{0,0,0,0;0,0,0,0;0,0,0,0;0,0,0,0;0,0,0,0;#N/A,#N/A,FALSE,0;#N/A,#N/A,FALSE,0;#N/A,#N/A,FALSE,0;#N/A,#N/A,FALSE,0;#N/A,#N/A,FALSE,0;#N/A,#N/A,FALSE,0;#N/A,#N/A,FALSE,0}</definedName>
    <definedName name="tyyufkjkhjd" hidden="1">{#N/A,#N/A,FALSE,"Pharm";#N/A,#N/A,FALSE,"WWCM"}</definedName>
    <definedName name="tyyufkjkhjd_1" hidden="1">{#N/A,#N/A,FALSE,"Pharm";#N/A,#N/A,FALSE,"WWCM"}</definedName>
    <definedName name="tyyufkjkhjd_2" hidden="1">{#N/A,#N/A,FALSE,"Pharm";#N/A,#N/A,FALSE,"WWCM"}</definedName>
    <definedName name="tyyufkjkhjd_3" hidden="1">{#N/A,#N/A,FALSE,"Pharm";#N/A,#N/A,FALSE,"WWCM"}</definedName>
    <definedName name="tyyufkjkhjd_4" hidden="1">{#N/A,#N/A,FALSE,"Pharm";#N/A,#N/A,FALSE,"WWCM"}</definedName>
    <definedName name="tzt" hidden="1">{#N/A,#N/A,FALSE,"Umsatz HM";#N/A,#N/A,FALSE,"ER HM";#N/A,#N/A,FALSE,"EA HM  (2)";#N/A,#N/A,FALSE,"EA HM ";#N/A,#N/A,FALSE,"EA HM  (4)";#N/A,#N/A,FALSE,"EA HM  (3)";#N/A,#N/A,FALSE,"KA HM  (2)";#N/A,#N/A,FALSE,"KA HM";#N/A,#N/A,FALSE,"KA HM  (3)";#N/A,#N/A,FALSE,"KA HM (4)"}</definedName>
    <definedName name="tzutz.lkjkljk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UCC">#REF!</definedName>
    <definedName name="UENDPROP">#REF!</definedName>
    <definedName name="uh" hidden="1">{"detail",#N/A,FALSE,"mfg";"summary",#N/A,FALSE,"mfg"}</definedName>
    <definedName name="UIFirstYear">#REF!</definedName>
    <definedName name="uiim" hidden="1">{"Pg1",#N/A,FALSE,"OpExYTDvsBud";"Pg2",#N/A,FALSE,"OpExYTDvsBud"}</definedName>
    <definedName name="uio" hidden="1">{"MMERINO",#N/A,FALSE,"1) Income Statement (2)"}</definedName>
    <definedName name="uiui" hidden="1">{#N/A,#N/A,FALSE,"Umsatz HM";#N/A,#N/A,FALSE,"ER HM";#N/A,#N/A,FALSE,"EA HM  (2)";#N/A,#N/A,FALSE,"EA HM ";#N/A,#N/A,FALSE,"EA HM  (4)";#N/A,#N/A,FALSE,"EA HM  (3)";#N/A,#N/A,FALSE,"KA HM  (2)";#N/A,#N/A,FALSE,"KA HM";#N/A,#N/A,FALSE,"KA HM  (3)";#N/A,#N/A,FALSE,"KA HM (4)"}</definedName>
    <definedName name="uksgkhshas" hidden="1">{#N/A,#N/A,FALSE,"Aging Summary";#N/A,#N/A,FALSE,"Ratio Analysis";#N/A,#N/A,FALSE,"Test 120 Day Accts";#N/A,#N/A,FALSE,"Tickmarks"}</definedName>
    <definedName name="UL">#REF!</definedName>
    <definedName name="UNCOLLECTIBLE">#REF!</definedName>
    <definedName name="Unconsolidated_Plants">#REF!</definedName>
    <definedName name="Underground_Storage_Activity">#REF!</definedName>
    <definedName name="UNEMPLOY_TAX">#REF!</definedName>
    <definedName name="UNI_AA_VERSION" hidden="1">"150.2.0"</definedName>
    <definedName name="UNI_FILT_END" hidden="1">8</definedName>
    <definedName name="UNI_FILT_OFFSPEC" hidden="1">2</definedName>
    <definedName name="UNI_FILT_ONSPEC" hidden="1">1</definedName>
    <definedName name="UNI_FILT_START" hidden="1">4</definedName>
    <definedName name="UNI_NOTHING" hidden="1">0</definedName>
    <definedName name="UNI_PRES_CLOSEST" hidden="1">512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MRECORD" hidden="1">64</definedName>
    <definedName name="UNI_PRES_OUTLIERS" hidden="1">32</definedName>
    <definedName name="UNI_PRES_POST" hidden="1">256</definedName>
    <definedName name="UNI_PRES_PRIOR" hidden="1">2048</definedName>
    <definedName name="UNI_PRES_RECENT" hidden="1">1024</definedName>
    <definedName name="UNI_PRES_STATIC" hidden="1">128</definedName>
    <definedName name="UNI_RET_ATTRIB" hidden="1">64</definedName>
    <definedName name="UNI_RET_CONF" hidden="1">32</definedName>
    <definedName name="UNI_RET_DESC" hidden="1">4</definedName>
    <definedName name="UNI_RET_END" hidden="1">16384</definedName>
    <definedName name="UNI_RET_EQUIP" hidden="1">1</definedName>
    <definedName name="UNI_RET_EVENT" hidden="1">4096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START" hidden="1">8192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cap">#REF!</definedName>
    <definedName name="union_eroa">#REF!</definedName>
    <definedName name="unit">#REF!</definedName>
    <definedName name="Unit_1" hidden="1">{#N/A,#N/A,FALSE,"Pharm";#N/A,#N/A,FALSE,"WWCM"}</definedName>
    <definedName name="Unit_2" hidden="1">{#N/A,#N/A,FALSE,"Pharm";#N/A,#N/A,FALSE,"WWCM"}</definedName>
    <definedName name="Unit_3" hidden="1">{#N/A,#N/A,FALSE,"Pharm";#N/A,#N/A,FALSE,"WWCM"}</definedName>
    <definedName name="Unit_4" hidden="1">{#N/A,#N/A,FALSE,"Pharm";#N/A,#N/A,FALSE,"WWCM"}</definedName>
    <definedName name="Unit_Cost">#REF!</definedName>
    <definedName name="unit14">#REF!</definedName>
    <definedName name="unit14R">#REF!</definedName>
    <definedName name="unit15">#REF!</definedName>
    <definedName name="unit15r">#REF!</definedName>
    <definedName name="Units_ActivityMatch">#REF!</definedName>
    <definedName name="Units_Lookup">#REF!</definedName>
    <definedName name="Units_Months">#REF!</definedName>
    <definedName name="units2" hidden="1">{#N/A,#N/A,FALSE,"UNIT";#N/A,#N/A,FALSE,"EROSION";#N/A,#N/A,FALSE,"BASE"}</definedName>
    <definedName name="units3" hidden="1">{#N/A,#N/A,FALSE,"UNIT";#N/A,#N/A,FALSE,"EROSION";#N/A,#N/A,FALSE,"BASE"}</definedName>
    <definedName name="UnleveredBetas">#REF!</definedName>
    <definedName name="Unrecovered_Purch_Cost_Layers">#REF!</definedName>
    <definedName name="UOTHREC">#REF!</definedName>
    <definedName name="UPDATE">#REF!</definedName>
    <definedName name="UpdatedBy">#REF!</definedName>
    <definedName name="UPDATELOGICTYPE1">#REF!</definedName>
    <definedName name="UPLOAD">#REF!</definedName>
    <definedName name="UPPCO_Actuals">#REF!</definedName>
    <definedName name="UPSLBR">#REF!</definedName>
    <definedName name="uq" hidden="1">{"detail",#N/A,FALSE,"mfg";"summary",#N/A,FALSE,"mfg"}</definedName>
    <definedName name="URA">'[54]C. Input'!$F$337</definedName>
    <definedName name="URTRS_gross_up">#REF!</definedName>
    <definedName name="Usage">#REF!</definedName>
    <definedName name="Usage_per_Cust">[50]Inputs!$B$12</definedName>
    <definedName name="USALES">#REF!</definedName>
    <definedName name="usd">[159]Assumptions!$C$13</definedName>
    <definedName name="USE_THE_STANDAR">#REF!</definedName>
    <definedName name="User">#REF!</definedName>
    <definedName name="username">[36]DANDE!#REF!</definedName>
    <definedName name="USERS" hidden="1">{"cover",#N/A,FALSE,"cover";"bal",#N/A,FALSE,"BALANCE";"inc",#N/A,FALSE,"INCOME";"cash",#N/A,FALSE,"CASH";"da",#N/A,FALSE,"D&amp;A";"page",#N/A,FALSE,"pageassum";"mfg",#N/A,FALSE,"mfgassum"}</definedName>
    <definedName name="Users1" hidden="1">{"cover",#N/A,FALSE,"cover";"bal",#N/A,FALSE,"BALANCE";"inc",#N/A,FALSE,"INCOME";"cash",#N/A,FALSE,"CASH";"da",#N/A,FALSE,"D&amp;A";"page",#N/A,FALSE,"pageassum";"mfg",#N/A,FALSE,"mfgassum"}</definedName>
    <definedName name="USF">#REF!</definedName>
    <definedName name="usgasprod98">#REF!</definedName>
    <definedName name="usgasprod99">#REF!</definedName>
    <definedName name="usnglprod98">#REF!</definedName>
    <definedName name="usoilprod98">#REF!</definedName>
    <definedName name="usoilprod99">#REF!</definedName>
    <definedName name="USS_Mid_C">#REF!</definedName>
    <definedName name="ut" hidden="1">{#N/A,"PURCHM",FALSE,"Business Analysis";#N/A,"SPADD",FALSE,"Business Analysis"}</definedName>
    <definedName name="uth" hidden="1">{"capacity",#N/A,FALSE,"Hefei";"Volume",#N/A,FALSE,"Hefei"}</definedName>
    <definedName name="uu" hidden="1">{#N/A,#N/A,FALSE,"Antony Financials";#N/A,#N/A,FALSE,"Cowboy Financials";#N/A,#N/A,FALSE,"Combined";#N/A,#N/A,FALSE,"Valuematrix";#N/A,#N/A,FALSE,"DCFAntony";#N/A,#N/A,FALSE,"DCFCowboy";#N/A,#N/A,FALSE,"DCFCombined"}</definedName>
    <definedName name="uu.kk" hidden="1">{#N/A,#N/A,FALSE,"KA CH  (2)"}</definedName>
    <definedName name="üü.l" hidden="1">{#N/A,#N/A,FALSE,"Umsatz EO BP";#N/A,#N/A,FALSE,"Umsatz EO OP";#N/A,#N/A,FALSE,"ER EO BP";#N/A,#N/A,FALSE,"ER EO OP";#N/A,#N/A,FALSE,"EA EO (2)";#N/A,#N/A,FALSE,"EA EO";#N/A,#N/A,FALSE,"EA EO (3)";#N/A,#N/A,FALSE,"EA EO (4)";#N/A,#N/A,FALSE,"KA EO  (2)";#N/A,#N/A,FALSE,"KA EO";#N/A,#N/A,FALSE,"KA EO  (3)";#N/A,#N/A,FALSE,"KA EO (4)"}</definedName>
    <definedName name="uuu" hidden="1">{#N/A,#N/A,FALSE,"Earned Premium Reasonableness";#N/A,#N/A,FALSE,"995 Premiums Earned";#N/A,#N/A,FALSE,"PREM BOOKED";#N/A,#N/A,FALSE,"SURP BOOKED ";#N/A,#N/A,FALSE,"Cession Rec";#N/A,#N/A,FALSE,"PREM GL ENTRIES";#N/A,#N/A,FALSE,"PREM_REC"}</definedName>
    <definedName name="üüü" hidden="1">{#N/A,#N/A,FALSE,"Umsatz HM";#N/A,#N/A,FALSE,"ER HM";#N/A,#N/A,FALSE,"EA HM  (2)";#N/A,#N/A,FALSE,"EA HM ";#N/A,#N/A,FALSE,"EA HM  (4)";#N/A,#N/A,FALSE,"EA HM  (3)";#N/A,#N/A,FALSE,"KA HM  (2)";#N/A,#N/A,FALSE,"KA HM";#N/A,#N/A,FALSE,"KA HM  (3)";#N/A,#N/A,FALSE,"KA HM (4)"}</definedName>
    <definedName name="uuu_1" hidden="1">{#N/A,#N/A,FALSE,"Earned Premium Reasonableness";#N/A,#N/A,FALSE,"995 Premiums Earned";#N/A,#N/A,FALSE,"PREM BOOKED";#N/A,#N/A,FALSE,"SURP BOOKED ";#N/A,#N/A,FALSE,"Cession Rec";#N/A,#N/A,FALSE,"PREM GL ENTRIES";#N/A,#N/A,FALSE,"PREM_REC"}</definedName>
    <definedName name="uuu_2" hidden="1">{#N/A,#N/A,FALSE,"Earned Premium Reasonableness";#N/A,#N/A,FALSE,"995 Premiums Earned";#N/A,#N/A,FALSE,"PREM BOOKED";#N/A,#N/A,FALSE,"SURP BOOKED ";#N/A,#N/A,FALSE,"Cession Rec";#N/A,#N/A,FALSE,"PREM GL ENTRIES";#N/A,#N/A,FALSE,"PREM_REC"}</definedName>
    <definedName name="üüüü" hidden="1">{#N/A,#N/A,FALSE,"Rohstoffnotierungen";#N/A,#N/A,FALSE,"Umsatz OPE";#N/A,#N/A,FALSE,"ER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UYIO78I" hidden="1">{#N/A,#N/A,FALSE,"Renewals In Process";#N/A,#N/A,FALSE,"New Clients In Process";#N/A,#N/A,FALSE,"Completed New Clients";#N/A,#N/A,FALSE,"Completed Renewals"}</definedName>
    <definedName name="uyt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uytr" hidden="1">{#N/A,"PURCHM",FALSE,"Business Analysis";#N/A,"SPADD",FALSE,"Business Analysis"}</definedName>
    <definedName name="uztuz" hidden="1">{#N/A,#N/A,FALSE,"Umsatz OK";#N/A,#N/A,FALSE,"ER OK ";#N/A,#N/A,FALSE,"EA OK (2)";#N/A,#N/A,FALSE,"EA OK";#N/A,#N/A,FALSE,"EA OK (3)";#N/A,#N/A,FALSE,"EA OK (4)";#N/A,#N/A,FALSE,"KA OK  (2)";#N/A,#N/A,FALSE,"KA OK";#N/A,#N/A,FALSE,"KA OK  (3)";#N/A,#N/A,FALSE,"KA OK (4)"}</definedName>
    <definedName name="uzuztt" hidden="1">{#N/A,#N/A,FALSE,"Umsatz HM";#N/A,#N/A,FALSE,"ER HM";#N/A,#N/A,FALSE,"EA HM  (2)";#N/A,#N/A,FALSE,"EA HM ";#N/A,#N/A,FALSE,"EA HM  (4)";#N/A,#N/A,FALSE,"EA HM  (3)";#N/A,#N/A,FALSE,"KA HM  (2)";#N/A,#N/A,FALSE,"KA HM";#N/A,#N/A,FALSE,"KA HM  (3)";#N/A,#N/A,FALSE,"KA HM (4)"}</definedName>
    <definedName name="v" hidden="1">#REF!</definedName>
    <definedName name="v.1" hidden="1">{#N/A,#N/A,FALSE,"Umsatz HM";#N/A,#N/A,FALSE,"ER HM";#N/A,#N/A,FALSE,"EA HM  (2)";#N/A,#N/A,FALSE,"EA HM ";#N/A,#N/A,FALSE,"EA HM  (4)";#N/A,#N/A,FALSE,"EA HM  (3)";#N/A,#N/A,FALSE,"KA HM  (2)";#N/A,#N/A,FALSE,"KA HM";#N/A,#N/A,FALSE,"KA HM  (3)";#N/A,#N/A,FALSE,"KA HM (4)"}</definedName>
    <definedName name="v.10" hidden="1">{#N/A,#N/A,FALSE,"Produkte Erw.";#N/A,#N/A,FALSE,"Produkte Plan";#N/A,#N/A,FALSE,"Leistungen Erw.";#N/A,#N/A,FALSE,"Leistungen Plan";#N/A,#N/A,FALSE,"KA Allg.Kosten (2)";#N/A,#N/A,FALSE,"KA All.Kosten"}</definedName>
    <definedName name="V.2" hidden="1">{#N/A,#N/A,FALSE,"Produkte Erw.";#N/A,#N/A,FALSE,"Produkte Plan";#N/A,#N/A,FALSE,"Leistungen Erw.";#N/A,#N/A,FALSE,"Leistungen Plan";#N/A,#N/A,FALSE,"KA Allg.Kosten (2)";#N/A,#N/A,FALSE,"KA All.Kosten"}</definedName>
    <definedName name="V.3" hidden="1">{#N/A,#N/A,FALSE,"Produkte Erw.";#N/A,#N/A,FALSE,"Produkte Plan";#N/A,#N/A,FALSE,"Leistungen Erw.";#N/A,#N/A,FALSE,"Leistungen Plan";#N/A,#N/A,FALSE,"KA Allg.Kosten (2)";#N/A,#N/A,FALSE,"KA All.Kosten"}</definedName>
    <definedName name="v.6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v.7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v.8" hidden="1">{#N/A,#N/A,FALSE,"Produkte Erw.";#N/A,#N/A,FALSE,"Produkte Plan";#N/A,#N/A,FALSE,"Leistungen Erw.";#N/A,#N/A,FALSE,"Leistungen Plan";#N/A,#N/A,FALSE,"KA Allg.Kosten (2)";#N/A,#N/A,FALSE,"KA All.Kosten"}</definedName>
    <definedName name="va" hidden="1">{"valuation",#N/A,FALSE,"TXTCOMPS"}</definedName>
    <definedName name="VA_AC_Maint_21">#REF!</definedName>
    <definedName name="VA_AC_Maint_22">#REF!</definedName>
    <definedName name="VA_AC_Tracker_21">#REF!</definedName>
    <definedName name="VA_AC_Tracker_22">#REF!</definedName>
    <definedName name="VA_BT_Maint_21">#REF!</definedName>
    <definedName name="VA_BT_Maint_22">#REF!</definedName>
    <definedName name="VA_BT_Tracker_21">#REF!</definedName>
    <definedName name="VA_BT_Tracker_22">#REF!</definedName>
    <definedName name="VA_Gov_Rt">#REF!</definedName>
    <definedName name="VA_PI_Maint_21">#REF!</definedName>
    <definedName name="VA_PI_Maint_22">#REF!</definedName>
    <definedName name="VA_PI_Tracker_21">#REF!</definedName>
    <definedName name="VA_PI_Tracker_22">#REF!</definedName>
    <definedName name="val" hidden="1">{"detail",#N/A,FALSE,"mfg";"summary",#N/A,FALSE,"mfg"}</definedName>
    <definedName name="Validate">#REF!</definedName>
    <definedName name="VALIDATION">#REF!</definedName>
    <definedName name="VALIDATION2">#REF!</definedName>
    <definedName name="Value" hidden="1">{"assumptions",#N/A,FALSE,"Scenario 1";"valuation",#N/A,FALSE,"Scenario 1"}</definedName>
    <definedName name="ValueBS">#REF!</definedName>
    <definedName name="Values_Entered">IF(Loan_Amount*Interest_Rate*Loan_Years*Loan_Start&gt;0,1,0)</definedName>
    <definedName name="valve_table">#REF!</definedName>
    <definedName name="Var_Closing_Total">#REF!</definedName>
    <definedName name="Var_Filing_Total">#REF!</definedName>
    <definedName name="VARDATA">#REF!</definedName>
    <definedName name="VARDATA2">#REF!</definedName>
    <definedName name="VARDATA3">#REF!</definedName>
    <definedName name="Variables">#REF!</definedName>
    <definedName name="Variance_Month1">#REF!</definedName>
    <definedName name="Variance_Month2">#REF!</definedName>
    <definedName name="Variances">#REF!</definedName>
    <definedName name="VarOMCostCol">17</definedName>
    <definedName name="VBA_TOC_Clear">#REF!,#REF!</definedName>
    <definedName name="vbhj" hidden="1">{#N/A,"PURCHM",FALSE,"Business Analysis";#N/A,"SPADD",FALSE,"Business Analysis"}</definedName>
    <definedName name="vbn" hidden="1">{"Assumptions1",#N/A,FALSE,"Assumptions";"MergerPlans1","20yearamort",FALSE,"MergerPlans";"MergerPlans1","40yearamort",FALSE,"MergerPlans";"MergerPlans2",#N/A,FALSE,"MergerPlans";"inputs",#N/A,FALSE,"MergerPlans"}</definedName>
    <definedName name="vbnm" hidden="1">{"net assets",#N/A,FALSE,"summary";"asset turnover",#N/A,FALSE,"summary";"orona",#N/A,FALSE,"summary"}</definedName>
    <definedName name="vbvbvbv" hidden="1">{#N/A,#N/A,FALSE,"Rohstoffnotierungen";#N/A,#N/A,FALSE,"Umsatz OPE";#N/A,#N/A,FALSE,"ER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vcbcvbcv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vcfd" hidden="1">{"Cover",#N/A,FALSE,"Cover";"Key Issues",#N/A,FALSE,"Key Issues";"External Trends",#N/A,FALSE,"External Trends";"Internal Trends",#N/A,FALSE,"Internal Trends";"Scorecard",#N/A,FALSE,"Scorecard V2";"Action Plans 1",#N/A,FALSE,"Action Plan Summary";"Action Plans 2",#N/A,FALSE,"Action Plan Summary";"FullPL",#N/A,FALSE,"Profit &amp; Loss Statement";"splitpl",#N/A,FALSE,"Profit &amp; Loss Statement";"Summary Capex",#N/A,FALSE,"summary capex";"Capex Detail",#N/A,FALSE,"capex detail";"Riskopps",#N/A,FALSE,"Risks&amp;Opps";"Major Factors",#N/A,FALSE,"Major Factors (2)"}</definedName>
    <definedName name="vchgchjv">#REF!</definedName>
    <definedName name="vcvc" hidden="1">{"Polymers Details",#N/A,FALSE,"Current Yr";"Polymer Details",#N/A,FALSE,"Budget";"Polymer Details",#N/A,FALSE,"Prior Year"}</definedName>
    <definedName name="vcvcv" hidden="1">{#N/A,#N/A,FALSE,"Umsatz EO BP";#N/A,#N/A,FALSE,"Umsatz EO OP";#N/A,#N/A,FALSE,"ER EO BP";#N/A,#N/A,FALSE,"ER EO OP";#N/A,#N/A,FALSE,"EA EO (2)";#N/A,#N/A,FALSE,"EA EO";#N/A,#N/A,FALSE,"EA EO (3)";#N/A,#N/A,FALSE,"EA EO (4)";#N/A,#N/A,FALSE,"KA EO  (2)";#N/A,#N/A,FALSE,"KA EO";#N/A,#N/A,FALSE,"KA EO  (3)";#N/A,#N/A,FALSE,"KA EO (4)"}</definedName>
    <definedName name="vcx" hidden="1">{"YD PACKAGE",#N/A,FALSE,"YTD"}</definedName>
    <definedName name="vcxz" hidden="1">{"ELIM_YTD",#N/A,FALSE,"EES YTD";"EES_YTD",#N/A,FALSE,"EES YTD";"ELIM_CQ",#N/A,FALSE,"EES CQ";"EES_CQ",#N/A,FALSE,"EES CQ";"ELIM_CM",#N/A,FALSE,"EES CM";"EES_CM",#N/A,FALSE,"EES CM";"COG_YTD",#N/A,FALSE,"COG YTD";"COG_CQ",#N/A,FALSE,"COG CQ";"COG_CM",#N/A,FALSE,"COG CM";"PA_YTD",#N/A,FALSE,"PA YTD";"PA_CQ",#N/A,FALSE,"PA CQ";"PA_CM",#N/A,FALSE,"PA CM";"REF_YTD",#N/A,FALSE,"REF YTD";"REF_CQ",#N/A,FALSE,"REF CQ";"REF_CM",#N/A,FALSE,"REF CM"}</definedName>
    <definedName name="ve">"%"</definedName>
    <definedName name="Vendor" hidden="1">{#N/A,#N/A,FALSE,"R&amp;D Quick Calc";#N/A,#N/A,FALSE,"DOE Fee Schedule"}</definedName>
    <definedName name="venus1" hidden="1">{"capacity",#N/A,FALSE,"Guangzhou";"Volume",#N/A,FALSE,"Guangmei"}</definedName>
    <definedName name="venus15" hidden="1">{"capacity",#N/A,FALSE,"Hangzhou";"volume",#N/A,FALSE,"Hangzhou"}</definedName>
    <definedName name="venus16" hidden="1">{"Volume",#N/A,FALSE,"Nanjing";"capacity",#N/A,FALSE,"Nanjing"}</definedName>
    <definedName name="venus19" hidden="1">{"index",#N/A,FALSE,"DRS";"a_1",#N/A,FALSE,"DRS";"a_2",#N/A,FALSE,"DRS";"b_1",#N/A,FALSE,"DRS";"b_2.b_3",#N/A,FALSE,"DRS";"b_4.b_5.b_6",#N/A,FALSE,"DRS";"b_7.b_8",#N/A,FALSE,"DRS";"b_9",#N/A,FALSE,"DRS";"b_10.b_11",#N/A,FALSE,"DRS";"b_12.b_13",#N/A,FALSE,"DRS";"b_14",#N/A,FALSE,"DRS";"b_15.b_16",#N/A,FALSE,"DRS";"b_17",#N/A,FALSE,"DRS";"b_18",#N/A,FALSE,"DRS";"c_1.c_2",#N/A,FALSE,"DRS";"d_1",#N/A,FALSE,"DRS";"e_1",#N/A,FALSE,"DRS"}</definedName>
    <definedName name="venus2" hidden="1">{"Volume",#N/A,FALSE,"Guangzhou";"capacity",#N/A,FALSE,"Guangzhou"}</definedName>
    <definedName name="venus20" hidden="1">{"capcity",#N/A,FALSE,"Xiamen (chn)";"volume",#N/A,FALSE,"Xiamen (chn)"}</definedName>
    <definedName name="venus4" hidden="1">{"capacity",#N/A,FALSE,"Hefei";"Volume",#N/A,FALSE,"Hefei"}</definedName>
    <definedName name="VerDate">#REF!</definedName>
    <definedName name="Version">#REF!</definedName>
    <definedName name="VersionNumber">#REF!</definedName>
    <definedName name="vf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vfcd" hidden="1">{"QTD",#N/A,FALSE,"SUM"}</definedName>
    <definedName name="vfhy" hidden="1">{"GENERALH2",#N/A,FALSE,"CM"}</definedName>
    <definedName name="vgf" hidden="1">{"GENERALH2",#N/A,FALSE,"CM"}</definedName>
    <definedName name="VIEW">#REF!</definedName>
    <definedName name="VIEW_MSG">#REF!</definedName>
    <definedName name="VIEW_YES">#REF!</definedName>
    <definedName name="ViewLTDOutstandingIssues">#REF!</definedName>
    <definedName name="vital5">'[107]Customize Your Invoice'!$E$15</definedName>
    <definedName name="vn.2" hidden="1">{#N/A,#N/A,FALSE,"KA CH  (2)"}</definedName>
    <definedName name="vn.9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VNG">#REF!</definedName>
    <definedName name="vo" hidden="1">{"consolidated",#N/A,FALSE,"Sheet1";"cms",#N/A,FALSE,"Sheet1";"fse",#N/A,FALSE,"Sheet1"}</definedName>
    <definedName name="vol">#REF!</definedName>
    <definedName name="Vol_Amt_1">#REF!</definedName>
    <definedName name="Vol_Amt_2">#REF!</definedName>
    <definedName name="Vol_Amt_3">#REF!</definedName>
    <definedName name="Vol_Amt_4">#REF!</definedName>
    <definedName name="VOL_COMP2">#REF!</definedName>
    <definedName name="VOL_COMPARISON">#REF!</definedName>
    <definedName name="Vol_Rate676_Jun">#REF!</definedName>
    <definedName name="Vol_Rate676_May">#REF!</definedName>
    <definedName name="Volatility">#REF!</definedName>
    <definedName name="VOLUME">#REF!</definedName>
    <definedName name="Volume_Chart">"Chart 2"</definedName>
    <definedName name="VOM_Charge">#REF!</definedName>
    <definedName name="VOUCHPRINT">#REF!</definedName>
    <definedName name="vsd" hidden="1">{"IS FE with Ratios",#N/A,FALSE,"Far East";"PF CF Far East",#N/A,FALSE,"Far East";"DCF Far East Matrix",#N/A,FALSE,"Far East"}</definedName>
    <definedName name="VSPAE">'[54]C. Input'!#REF!</definedName>
    <definedName name="VSPRB">'[54]C. Input'!#REF!</definedName>
    <definedName name="vsv" hidden="1">{"comp",#N/A,FALSE,"SPEC";"footnotes",#N/A,FALSE,"SPEC"}</definedName>
    <definedName name="vv" hidden="1">{#N/A,#N/A,FALSE,"IS US";#N/A,#N/A,FALSE,"BS US";#N/A,#N/A,FALSE,"IS LOCAL";#N/A,#N/A,FALSE,"BS INPUT";#N/A,#N/A,FALSE,"EQUITY";#N/A,#N/A,FALSE,"LOCAL ADJ";#N/A,#N/A,FALSE,"GAAP ADJ"}</definedName>
    <definedName name="vvv" hidden="1">{#N/A,#N/A,FALSE,"Aging Summary";#N/A,#N/A,FALSE,"Ratio Analysis";#N/A,#N/A,FALSE,"Test 120 Day Accts";#N/A,#N/A,FALSE,"Tickmarks"}</definedName>
    <definedName name="vvvv" hidden="1">{#N/A,#N/A,FALSE,"Antony Financials";#N/A,#N/A,FALSE,"Cowboy Financials";#N/A,#N/A,FALSE,"Combined";#N/A,#N/A,FALSE,"Valuematrix";#N/A,#N/A,FALSE,"DCFAntony";#N/A,#N/A,FALSE,"DCFCowboy";#N/A,#N/A,FALSE,"DCFCombined"}</definedName>
    <definedName name="vvvvvvvvvv" hidden="1">{"net assets",#N/A,FALSE,"summary";"asset turnover",#N/A,FALSE,"summary";"orona",#N/A,FALSE,"summary"}</definedName>
    <definedName name="vz" hidden="1">{"mgmt forecast",#N/A,FALSE,"Mgmt Forecast";"dcf table",#N/A,FALSE,"Mgmt Forecast";"sensitivity",#N/A,FALSE,"Mgmt Forecast";"table inputs",#N/A,FALSE,"Mgmt Forecast";"calculations",#N/A,FALSE,"Mgmt Forecast"}</definedName>
    <definedName name="vzx" hidden="1">{"mgmt forecast",#N/A,FALSE,"Mgmt Forecast";"dcf table",#N/A,FALSE,"Mgmt Forecast";"sensitivity",#N/A,FALSE,"Mgmt Forecast";"table inputs",#N/A,FALSE,"Mgmt Forecast";"calculations",#N/A,FALSE,"Mgmt Forecast"}</definedName>
    <definedName name="w" hidden="1">{"MATALL",#N/A,FALSE,"Sheet4";"matclass",#N/A,FALSE,"Sheet4"}</definedName>
    <definedName name="w.dcf." hidden="1">{"mgmt forecast",#N/A,FALSE,"Mgmt Forecast";"dcf table",#N/A,FALSE,"Mgmt Forecast";"sensitivity",#N/A,FALSE,"Mgmt Forecast";"table inputs",#N/A,FALSE,"Mgmt Forecast";"calculations",#N/A,FALSE,"Mgmt Forecast"}</definedName>
    <definedName name="w.l" hidden="1">{#N/A,#N/A,FALSE,"Umsatz HM";#N/A,#N/A,FALSE,"ER HM";#N/A,#N/A,FALSE,"EA HM  (2)";#N/A,#N/A,FALSE,"EA HM ";#N/A,#N/A,FALSE,"EA HM  (4)";#N/A,#N/A,FALSE,"EA HM  (3)";#N/A,#N/A,FALSE,"KA HM  (2)";#N/A,#N/A,FALSE,"KA HM";#N/A,#N/A,FALSE,"KA HM  (3)";#N/A,#N/A,FALSE,"KA HM (4)"}</definedName>
    <definedName name="w2f" hidden="1">{"QTD_LPO2N2",#N/A,FALSE,"QTD";"QTD_HYCO",#N/A,FALSE,"QTD";"QTD_LOUISIANA",#N/A,FALSE,"QTD";"QTD_GENERALH2",#N/A,FALSE,"QTD";"QTD_PACKAGE",#N/A,FALSE,"QTD";"QTD_PRS",#N/A,FALSE,"QTD";"QTD_OTHER",#N/A,FALSE,"QTD"}</definedName>
    <definedName name="w2r5" hidden="1">{"QTD_OTHER",#N/A,FALSE,"QTD"}</definedName>
    <definedName name="w4_min">#REF!</definedName>
    <definedName name="w4_mw">#REF!</definedName>
    <definedName name="wa" hidden="1">{"apci",#N/A,FALSE,"Chem_CY";"eastman",#N/A,FALSE,"Eastman";"betz",#N/A,FALSE,"Betz";"great lakes",#N/A,FALSE,"Great_Lakes";"hercules",#N/A,FALSE,"Hercules Chem Seg Data";"rohm",#N/A,FALSE,"Rohm";"union carbide",#N/A,FALSE,"Union";"witco",#N/A,FALSE,"Witco"}</definedName>
    <definedName name="WACC_Table">#REF!</definedName>
    <definedName name="wacc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DSWORTH">#REF!</definedName>
    <definedName name="wae.2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wae.er_er." hidden="1">{#N/A,#N/A,FALSE,"Umsatz EO BP";#N/A,#N/A,FALSE,"Umsatz EO OP";#N/A,#N/A,FALSE,"ER EO BP";#N/A,#N/A,FALSE,"ER EO OP";#N/A,#N/A,FALSE,"EA EO (2)";#N/A,#N/A,FALSE,"EA EO";#N/A,#N/A,FALSE,"EA EO (3)";#N/A,#N/A,FALSE,"EA EO (4)";#N/A,#N/A,FALSE,"KA EO  (2)";#N/A,#N/A,FALSE,"KA EO";#N/A,#N/A,FALSE,"KA EO  (3)";#N/A,#N/A,FALSE,"KA EO (4)"}</definedName>
    <definedName name="WAGE_RATE">#REF!</definedName>
    <definedName name="Wage0100">#REF!</definedName>
    <definedName name="Wage0200">#REF!</definedName>
    <definedName name="Walker_Cust_therms_Rev">#REF!</definedName>
    <definedName name="wanrt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anrt1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APA_CROD">[56]CALCULATIONS!#REF!</definedName>
    <definedName name="WAPA_Demand">[56]CALCULATIONS!$C$33</definedName>
    <definedName name="WAPA_Energy">[56]CALCULATIONS!$C$32</definedName>
    <definedName name="WAPA1">#REF!</definedName>
    <definedName name="WAPA2">#REF!</definedName>
    <definedName name="war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arg2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arn6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ARNING">#REF!</definedName>
    <definedName name="WarrantPrice">#REF!</definedName>
    <definedName name="Warrants">#REF!</definedName>
    <definedName name="was" hidden="1">{#N/A,#N/A,FALSE,"Sales Graph";#N/A,#N/A,FALSE,"BUC Graph";#N/A,#N/A,FALSE,"P&amp;L - YTD"}</definedName>
    <definedName name="was_1" hidden="1">{#N/A,#N/A,FALSE,"Sales Graph";#N/A,#N/A,FALSE,"BUC Graph";#N/A,#N/A,FALSE,"P&amp;L - YTD"}</definedName>
    <definedName name="was_2" hidden="1">{#N/A,#N/A,FALSE,"Sales Graph";#N/A,#N/A,FALSE,"BUC Graph";#N/A,#N/A,FALSE,"P&amp;L - YTD"}</definedName>
    <definedName name="was_3" hidden="1">{#N/A,#N/A,FALSE,"Sales Graph";#N/A,#N/A,FALSE,"BUC Graph";#N/A,#N/A,FALSE,"P&amp;L - YTD"}</definedName>
    <definedName name="was_4" hidden="1">{#N/A,#N/A,FALSE,"Sales Graph";#N/A,#N/A,FALSE,"BUC Graph";#N/A,#N/A,FALSE,"P&amp;L - YTD"}</definedName>
    <definedName name="wasf" hidden="1">{"mgmt forecast",#N/A,FALSE,"Mgmt Forecast";"dcf table",#N/A,FALSE,"Mgmt Forecast";"sensitivity",#N/A,FALSE,"Mgmt Forecast";"table inputs",#N/A,FALSE,"Mgmt Forecast";"calculations",#N/A,FALSE,"Mgmt Forecast"}</definedName>
    <definedName name="wass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b" hidden="1">{#N/A,#N/A,FALSE,"Pharm";#N/A,#N/A,FALSE,"WWCM"}</definedName>
    <definedName name="wb_1" hidden="1">{#N/A,#N/A,FALSE,"Pharm";#N/A,#N/A,FALSE,"WWCM"}</definedName>
    <definedName name="wb_2" hidden="1">{#N/A,#N/A,FALSE,"Pharm";#N/A,#N/A,FALSE,"WWCM"}</definedName>
    <definedName name="wb_3" hidden="1">{#N/A,#N/A,FALSE,"Pharm";#N/A,#N/A,FALSE,"WWCM"}</definedName>
    <definedName name="wb_4" hidden="1">{#N/A,#N/A,FALSE,"Pharm";#N/A,#N/A,FALSE,"WWCM"}</definedName>
    <definedName name="wc" hidden="1">{#N/A,#N/A,FALSE,"Pharm";#N/A,#N/A,FALSE,"WWCM"}</definedName>
    <definedName name="wc_1" hidden="1">{#N/A,#N/A,FALSE,"Pharm";#N/A,#N/A,FALSE,"WWCM"}</definedName>
    <definedName name="wc_2" hidden="1">{#N/A,#N/A,FALSE,"Pharm";#N/A,#N/A,FALSE,"WWCM"}</definedName>
    <definedName name="wc_3" hidden="1">{#N/A,#N/A,FALSE,"Pharm";#N/A,#N/A,FALSE,"WWCM"}</definedName>
    <definedName name="wc_4" hidden="1">{#N/A,#N/A,FALSE,"Pharm";#N/A,#N/A,FALSE,"WWCM"}</definedName>
    <definedName name="WCSUM">#REF!</definedName>
    <definedName name="wcy" hidden="1">{"YD PRS",#N/A,FALSE,"YTD"}</definedName>
    <definedName name="we" hidden="1">{"qtd actual",#N/A,FALSE,"F";"mtd actual",#N/A,FALSE,"G";"ytd actual",#N/A,FALSE,"E"}</definedName>
    <definedName name="we.3" hidden="1">{#N/A,#N/A,FALSE,"PMW Gruppe 99_98";#N/A,#N/A,FALSE,"PMW KG 98_99";#N/A,#N/A,FALSE,"PMW Inc. 99_98";#N/A,#N/A,FALSE,"PMW VTECH 99_98";#N/A,#N/A,FALSE,"PMW Thail. 99_98";#N/A,#N/A,FALSE,"PMW Canada 99_98";#N/A,#N/A,FALSE,"Währungsabw. 99_98"}</definedName>
    <definedName name="we.gb.gg" hidden="1">{#N/A,#N/A,FALSE,"Umsatz HM";#N/A,#N/A,FALSE,"ER HM";#N/A,#N/A,FALSE,"EA HM  (2)";#N/A,#N/A,FALSE,"EA HM ";#N/A,#N/A,FALSE,"EA HM  (4)";#N/A,#N/A,FALSE,"EA HM  (3)";#N/A,#N/A,FALSE,"KA HM  (2)";#N/A,#N/A,FALSE,"KA HM";#N/A,#N/A,FALSE,"KA HM  (3)";#N/A,#N/A,FALSE,"KA HM (4)"}</definedName>
    <definedName name="we_1" hidden="1">{#N/A,#N/A,FALSE,"Pharm";#N/A,#N/A,FALSE,"WWCM"}</definedName>
    <definedName name="we_2" hidden="1">{#N/A,#N/A,FALSE,"Pharm";#N/A,#N/A,FALSE,"WWCM"}</definedName>
    <definedName name="we_3" hidden="1">{#N/A,#N/A,FALSE,"Pharm";#N/A,#N/A,FALSE,"WWCM"}</definedName>
    <definedName name="we_4" hidden="1">{#N/A,#N/A,FALSE,"Pharm";#N/A,#N/A,FALSE,"WWCM"}</definedName>
    <definedName name="we3x" hidden="1">{"QTD_LPO2N2",#N/A,FALSE,"QTD"}</definedName>
    <definedName name="weaw" hidden="1">{"YTD",#N/A,FALSE,"SUM"}</definedName>
    <definedName name="weawe" hidden="1">{"QTD_HYCO",#N/A,FALSE,"QTD"}</definedName>
    <definedName name="web" hidden="1">{#N/A,#N/A,FALSE,"Taxblinc";#N/A,#N/A,FALSE,"Rsvsacls"}</definedName>
    <definedName name="wec" hidden="1">{"ELIM_YTD",#N/A,FALSE,"EES YTD";"EES_YTD",#N/A,FALSE,"EES YTD";"ELIM_CQ",#N/A,FALSE,"EES CQ";"EES_CQ",#N/A,FALSE,"EES CQ";"ELIM_CM",#N/A,FALSE,"EES CM";"EES_CM",#N/A,FALSE,"EES CM";"COG_YTD",#N/A,FALSE,"COG YTD";"COG_CQ",#N/A,FALSE,"COG CQ";"COG_CM",#N/A,FALSE,"COG CM";"PA_YTD",#N/A,FALSE,"PA YTD";"PA_CQ",#N/A,FALSE,"PA CQ";"PA_CM",#N/A,FALSE,"PA CM";"REF_YTD",#N/A,FALSE,"REF YTD";"REF_CQ",#N/A,FALSE,"REF CQ";"REF_CM",#N/A,FALSE,"REF CM"}</definedName>
    <definedName name="wecs" hidden="1">{"QTD_PRS",#N/A,FALSE,"QTD"}</definedName>
    <definedName name="wecsd" hidden="1">{"sales growth",#N/A,FALSE,"summary";"oper income",#N/A,FALSE,"summary";"oros rank",#N/A,FALSE,"summary";"net assets",#N/A,FALSE,"summary";"asset turnover",#N/A,FALSE,"summary";"orona",#N/A,FALSE,"summary"}</definedName>
    <definedName name="wed.2" hidden="1">{#N/A,#N/A,FALSE,"Rohstoffnotierungen";#N/A,#N/A,FALSE,"Umsatz OPE";#N/A,#N/A,FALSE,"ER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wed.3" hidden="1">{#N/A,#N/A,FALSE,"Rohstoffnotierungen";#N/A,#N/A,FALSE,"Umsatz OPE";#N/A,#N/A,FALSE,"ER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wed.5" hidden="1">{#N/A,#N/A,FALSE,"Rohstoffnotierungen";#N/A,#N/A,FALSE,"Umsatz OPE";#N/A,#N/A,FALSE,"ER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weds" hidden="1">{"overview",#N/A,FALSE,"summary";"net assets",#N/A,FALSE,"summary";"asset turnover",#N/A,FALSE,"summary";"orona",#N/A,FALSE,"summary"}</definedName>
    <definedName name="wee" hidden="1">{"DCF",#N/A,FALSE,"CF"}</definedName>
    <definedName name="weee" hidden="1">{"ytd actual vs plan",#N/A,FALSE,"E";"qtd actual vs plan",#N/A,FALSE,"F";"mtd actual vs plan",#N/A,FALSE,"G"}</definedName>
    <definedName name="wef" hidden="1">{"USFGROUP",#N/A,FALSE,"USF GROUP CONSOL"}</definedName>
    <definedName name="wefsdfasdf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EIGHT_D">#REF!</definedName>
    <definedName name="weix" hidden="1">{"Comp_of_Price_Effect",#N/A,FALSE,"QTRDPVAR"}</definedName>
    <definedName name="WELL_HEAD_ESTIMATES">#REF!</definedName>
    <definedName name="WellsTEPct">#REF!</definedName>
    <definedName name="wen.gb._hm." hidden="1">{#N/A,#N/A,FALSE,"Umsatz HM";#N/A,#N/A,FALSE,"ER HM";#N/A,#N/A,FALSE,"EA HM  (2)";#N/A,#N/A,FALSE,"EA HM ";#N/A,#N/A,FALSE,"EA HM  (4)";#N/A,#N/A,FALSE,"EA HM  (3)";#N/A,#N/A,FALSE,"KA HM  (2)";#N/A,#N/A,FALSE,"KA HM";#N/A,#N/A,FALSE,"KA HM  (3)";#N/A,#N/A,FALSE,"KA HM (4)"}</definedName>
    <definedName name="weop" hidden="1">{"oct_res_comm",#N/A,FALSE,"VarToBud"}</definedName>
    <definedName name="wer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er.g" hidden="1">{#N/A,#N/A,FALSE,"KA CH  (2)"}</definedName>
    <definedName name="were" hidden="1">{"Acquiror Income Statement",#N/A,TRUE,"Acquiror";"Acquiror Balance Sheet",#N/A,TRUE,"Acquiror";"Acquiror Cash Flow",#N/A,TRUE,"Acquiror"}</definedName>
    <definedName name="wererwer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erew" hidden="1">#REF!</definedName>
    <definedName name="WEREWREWR" hidden="1">{#N/A,#N/A,FALSE,"Check-Figure Variances"}</definedName>
    <definedName name="WEREWREWT" hidden="1">{#N/A,#N/A,FALSE,"TRK00MST1+Tran PL"}</definedName>
    <definedName name="wern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errr" hidden="1">{#N/A,#N/A,FALSE,"Pharm";#N/A,#N/A,FALSE,"WWCM"}</definedName>
    <definedName name="werrr_1" hidden="1">{#N/A,#N/A,FALSE,"Pharm";#N/A,#N/A,FALSE,"WWCM"}</definedName>
    <definedName name="werrr_2" hidden="1">{#N/A,#N/A,FALSE,"Pharm";#N/A,#N/A,FALSE,"WWCM"}</definedName>
    <definedName name="werrr_3" hidden="1">{#N/A,#N/A,FALSE,"Pharm";#N/A,#N/A,FALSE,"WWCM"}</definedName>
    <definedName name="werrr_4" hidden="1">{#N/A,#N/A,FALSE,"Pharm";#N/A,#N/A,FALSE,"WWCM"}</definedName>
    <definedName name="wert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ERTEWR" hidden="1">{#N/A,#N/A,FALSE,"SUP00mst+TWELVE"}</definedName>
    <definedName name="wertwegwg" hidden="1">#REF!</definedName>
    <definedName name="wertwertw" hidden="1">{"a",#N/A,FALSE,"LBO - 100%, Sells FSM in 1999";"aa",#N/A,FALSE,"LBO - 100%, Sells FSM in 1999";"aaa",#N/A,FALSE,"LBO - 100%, Sells FSM in 1999";"aaaa",#N/A,FALSE,"LBO - 100%, Sells FSM in 1999";"aaaaa",#N/A,FALSE,"LBO - 100%, Sells FSM in 1999";"aaaaaa",#N/A,FALSE,"LBO - 100%, Sells FSM in 1999";"aaaaaaa",#N/A,FALSE,"LBO - 100%, Sells FSM in 1999"}</definedName>
    <definedName name="wertwrtwrt" hidden="1">{"Print Top",#N/A,FALSE,"Europe Model";"Print Bottom",#N/A,FALSE,"Europe Model"}</definedName>
    <definedName name="WESTERN_DEMAND">[56]CALCULATIONS!#REF!</definedName>
    <definedName name="WESTERN_ENERGY">[56]CALCULATIONS!#REF!</definedName>
    <definedName name="wew" hidden="1">{#N/A,#N/A,FALSE,"Rohstoffnotierungen";#N/A,#N/A,FALSE,"Umsatz OPE";#N/A,#N/A,FALSE,"ER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wewe" hidden="1">{"LOUISIANA",#N/A,FALSE,"CM"}</definedName>
    <definedName name="wews" hidden="1">{"pro_view",#N/A,FALSE,"EEFSNAP2";"rep_view",#N/A,FALSE,"EEFSNAP2"}</definedName>
    <definedName name="weza" hidden="1">{"QTD_PACKAGE",#N/A,FALSE,"QTD"}</definedName>
    <definedName name="weze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ezf" hidden="1">{"YD PACKAGE",#N/A,FALSE,"YTD"}</definedName>
    <definedName name="WFC" hidden="1">#REF!</definedName>
    <definedName name="WFT" hidden="1">{"Area1",#N/A,FALSE,"OREWACC";"Area2",#N/A,FALSE,"OREWACC"}</definedName>
    <definedName name="WFTSR">'[54]A.2 PTP'!$P$282</definedName>
    <definedName name="WGR_Income">#REF!</definedName>
    <definedName name="WGS4_coal_HV">#REF!</definedName>
    <definedName name="WGS4_coal_price">#REF!</definedName>
    <definedName name="WGS4_coal_S">#REF!</definedName>
    <definedName name="WGS4act">#REF!</definedName>
    <definedName name="WGS4gasnonOS">#REF!</definedName>
    <definedName name="WGS4gasOS">#REF!</definedName>
    <definedName name="WGT">#REF!</definedName>
    <definedName name="what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hat_1" hidden="1">{"clp_bs_doc",#N/A,FALSE,"CLP";"clp_is_doc",#N/A,FALSE,"CLP";"clp_cf_doc",#N/A,FALSE,"CLP";"clp_fr_doc",#N/A,FALSE,"CLP"}</definedName>
    <definedName name="what_2" hidden="1">{"clp_bs_doc",#N/A,FALSE,"CLP";"clp_is_doc",#N/A,FALSE,"CLP";"clp_cf_doc",#N/A,FALSE,"CLP";"clp_fr_doc",#N/A,FALSE,"CLP"}</definedName>
    <definedName name="what_3" hidden="1">{"clp_bs_doc",#N/A,FALSE,"CLP";"clp_is_doc",#N/A,FALSE,"CLP";"clp_cf_doc",#N/A,FALSE,"CLP";"clp_fr_doc",#N/A,FALSE,"CLP"}</definedName>
    <definedName name="what_4" hidden="1">{"clp_bs_doc",#N/A,FALSE,"CLP";"clp_is_doc",#N/A,FALSE,"CLP";"clp_cf_doc",#N/A,FALSE,"CLP";"clp_fr_doc",#N/A,FALSE,"CLP"}</definedName>
    <definedName name="what_5" hidden="1">{"clp_bs_doc",#N/A,FALSE,"CLP";"clp_is_doc",#N/A,FALSE,"CLP";"clp_cf_doc",#N/A,FALSE,"CLP";"clp_fr_doc",#N/A,FALSE,"CLP"}</definedName>
    <definedName name="whatever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Whatisgoingon" hidden="1">{#N/A,#N/A,FALSE,"Projections";#N/A,#N/A,FALSE,"Multiples Valuation";#N/A,#N/A,FALSE,"LBO";#N/A,#N/A,FALSE,"Multiples_Sensitivity";#N/A,#N/A,FALSE,"Summary"}</definedName>
    <definedName name="whatisthis" hidden="1">{#N/A,#N/A,FALSE,"Aging Summary";#N/A,#N/A,FALSE,"Ratio Analysis";#N/A,#N/A,FALSE,"Test 120 Day Accts";#N/A,#N/A,FALSE,"Tickmarks"}</definedName>
    <definedName name="whatisthissss" hidden="1">{#N/A,#N/A,FALSE,"IPO";#N/A,#N/A,FALSE,"DCF";#N/A,#N/A,FALSE,"LBO";#N/A,#N/A,FALSE,"MULT_VAL";#N/A,#N/A,FALSE,"Status Quo";#N/A,#N/A,FALSE,"Recap"}</definedName>
    <definedName name="whatisthisssss" hidden="1">{#N/A,#N/A,FALSE,"Summary";#N/A,#N/A,FALSE,"Projections";#N/A,#N/A,FALSE,"Mkt Mults";#N/A,#N/A,FALSE,"DCF";#N/A,#N/A,FALSE,"Accr Dil";#N/A,#N/A,FALSE,"PIC LBO";#N/A,#N/A,FALSE,"MULT10_4";#N/A,#N/A,FALSE,"CBI LBO"}</definedName>
    <definedName name="whatwhat" hidden="1">{"Page1",#N/A,FALSE,"7979";"Page2",#N/A,FALSE,"7979";"Page3",#N/A,FALSE,"7979"}</definedName>
    <definedName name="WHEELING">[6]EXPLAIN!$W$19</definedName>
    <definedName name="where" hidden="1">{"inputs raw data",#N/A,TRUE,"INPUT"}</definedName>
    <definedName name="WHOLE_REPORT">#REF!</definedName>
    <definedName name="wi" hidden="1">{"capcity",#N/A,FALSE,"Xiamen (chn)";"volume",#N/A,FALSE,"Xiamen (chn)"}</definedName>
    <definedName name="Width">#REF!</definedName>
    <definedName name="wing" hidden="1">{"capacity",#N/A,FALSE,"Hangzhou";"volume",#N/A,FALSE,"Hangzhou"}</definedName>
    <definedName name="wit">'[72]Operating Income Summary C-1'!$M$9</definedName>
    <definedName name="WITHSTD">#REF!</definedName>
    <definedName name="Witness" localSheetId="1">[71]Input!$B$14</definedName>
    <definedName name="Witness">Input!$B$3</definedName>
    <definedName name="wkrp" hidden="1">{"Area1",#N/A,FALSE,"OREWACC";"Area2",#N/A,FALSE,"OREWACC"}</definedName>
    <definedName name="WKSHT">#REF!</definedName>
    <definedName name="wm_GB_Primary">#REF!</definedName>
    <definedName name="wm_GB_Secondary">#REF!</definedName>
    <definedName name="wm_MAC_Canada_Assumptions">#REF!</definedName>
    <definedName name="wm_POP_State">#REF!</definedName>
    <definedName name="woi" hidden="1">{"detail",#N/A,FALSE,"mfg";"summary",#N/A,FALSE,"mfg"}</definedName>
    <definedName name="womxien" hidden="1">{"detail",#N/A,FALSE,"mfg";"summary",#N/A,FALSE,"mfg"}</definedName>
    <definedName name="woob" hidden="1">"Warning! Out of Balance!"</definedName>
    <definedName name="WORK">#REF!</definedName>
    <definedName name="Work_Pkg_table_desc_col">(3+1)-COLUMN(Work_Pkg_table)</definedName>
    <definedName name="WORKAREA">'[44]ATTACH REH-5A REV'!$B$52:$K$169</definedName>
    <definedName name="workbook">#REF!</definedName>
    <definedName name="WORKCAPa" hidden="1">{"WCCWCLL",#N/A,FALSE,"Sheet3";"PP",#N/A,FALSE,"Sheet3";"MAT1",#N/A,FALSE,"Sheet3";"MAT2",#N/A,FALSE,"Sheet3"}</definedName>
    <definedName name="WORKERS_COMP">#REF!</definedName>
    <definedName name="workerscomp">#REF!</definedName>
    <definedName name="working" hidden="1">{#N/A,#N/A,FALSE,"REPORT"}</definedName>
    <definedName name="working_1" hidden="1">{#N/A,#N/A,FALSE,"REPORT"}</definedName>
    <definedName name="working_2" hidden="1">{#N/A,#N/A,FALSE,"REPORT"}</definedName>
    <definedName name="working_3" hidden="1">{#N/A,#N/A,FALSE,"REPORT"}</definedName>
    <definedName name="working_4" hidden="1">{#N/A,#N/A,FALSE,"REPORT"}</definedName>
    <definedName name="Working_Assumptions">#REF!</definedName>
    <definedName name="Working_Capital">#REF!</definedName>
    <definedName name="WorkingDaysPerYear">210</definedName>
    <definedName name="workpackage_group_id_col">(5+1)-COLUMN(Work_Pkg_table)</definedName>
    <definedName name="workpackage_scope_col">(4+1)-COLUMN(Work_Pkg_table)</definedName>
    <definedName name="WORKPAPER">#REF!</definedName>
    <definedName name="WORKSHEET">#REF!</definedName>
    <definedName name="WORKSHEET1">#REF!</definedName>
    <definedName name="WORKSHEET2">#REF!</definedName>
    <definedName name="Worn" hidden="1">{#N/A,#N/A,FALSE,"Sheet1";#N/A,#N/A,FALSE,"OTHER";#N/A,#N/A,FALSE,"FMB";#N/A,#N/A,FALSE,"PCN";#N/A,#N/A,FALSE,"PCN2";#N/A,#N/A,FALSE,"CEI_Pref";#N/A,#N/A,FALSE,"CEI_FMB";#N/A,#N/A,FALSE,"CEI_PCN";#N/A,#N/A,FALSE,"CEI_PCN1";#N/A,#N/A,FALSE,"CEI_MED";#N/A,#N/A,FALSE,"CEI_MED1";#N/A,#N/A,FALSE,"TE_Other";#N/A,#N/A,FALSE,"TE_PCN";#N/A,#N/A,FALSE,"TE_MED";#N/A,#N/A,FALSE,"TE_MED1"}</definedName>
    <definedName name="Worn1" hidden="1">{#N/A,#N/A,FALSE,"Sheet1";#N/A,#N/A,FALSE,"OTHER";#N/A,#N/A,FALSE,"FMB";#N/A,#N/A,FALSE,"PCN";#N/A,#N/A,FALSE,"PCN2";#N/A,#N/A,FALSE,"CEI_Pref";#N/A,#N/A,FALSE,"CEI_FMB";#N/A,#N/A,FALSE,"CEI_PCN";#N/A,#N/A,FALSE,"CEI_PCN1";#N/A,#N/A,FALSE,"CEI_MED";#N/A,#N/A,FALSE,"CEI_MED1";#N/A,#N/A,FALSE,"TE_Other";#N/A,#N/A,FALSE,"TE_PCN";#N/A,#N/A,FALSE,"TE_MED";#N/A,#N/A,FALSE,"TE_MED1"}</definedName>
    <definedName name="wp_activities">#REF!</definedName>
    <definedName name="WPSC_Actuals">#REF!</definedName>
    <definedName name="WPSC_Interest_Page">#REF!</definedName>
    <definedName name="WPSC_Page2001">#REF!</definedName>
    <definedName name="WPSR_C_Actuals">#REF!</definedName>
    <definedName name="WPSR_E_Actuals">#REF!</definedName>
    <definedName name="WPSR_Interest_Page">#REF!</definedName>
    <definedName name="WPSRe_Page2001">#REF!</definedName>
    <definedName name="wq" hidden="1">{"PRS",#N/A,FALSE,"CM"}</definedName>
    <definedName name="wqa" hidden="1">{#N/A,"PURCHM",FALSE,"Business Analysis";#N/A,"SPADD",FALSE,"Business Analysis"}</definedName>
    <definedName name="wqc" hidden="1">{"ACT",#N/A,FALSE,"Q3Elec P&amp;L fy 99  ";"BUD",#N/A,FALSE,"Q3Elec P&amp;L fy 99  ";"PRIOR",#N/A,FALSE,"Q3Elec P&amp;L fy 99  "}</definedName>
    <definedName name="wqd" hidden="1">{"OTHER",#N/A,FALSE,"CM"}</definedName>
    <definedName name="wqeq" hidden="1">{"Commentary",#N/A,FALSE,"May"}</definedName>
    <definedName name="wqer" hidden="1">#REF!</definedName>
    <definedName name="wqwq" hidden="1">{"BA detail",#N/A,FALSE,"Q3YTD "}</definedName>
    <definedName name="wqx" hidden="1">{"Comp_of_Price_Effect",#N/A,FALSE,"QTRDPVAR"}</definedName>
    <definedName name="wr34ar" hidden="1">{"QTD_LOUISIANA",#N/A,FALSE,"QTD"}</definedName>
    <definedName name="wr4.total.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radw" hidden="1">{"YD LAPO2",#N/A,FALSE,"YTD";"YD LPH2",#N/A,FALSE,"YTD";"YD LOUISIANA",#N/A,FALSE,"YTD";"YD GENERALH2",#N/A,FALSE,"YTD";"YD PRS",#N/A,FALSE,"YTD";"YD PACKAGE",#N/A,FALSE,"YTD";"YD OTHER",#N/A,FALSE,"YTD"}</definedName>
    <definedName name="wrc" hidden="1">{#N/A,#N/A,FALSE,"TECH CENTRE RXDU66";#N/A,#N/A,FALSE,"ASU VAAX66";#N/A,#N/A,FALSE,"TCM VAKX66"}</definedName>
    <definedName name="wref" hidden="1">{"capacity",#N/A,FALSE,"Hangzhou";"volume",#N/A,FALSE,"Hangzhou"}</definedName>
    <definedName name="wren.wicor." hidden="1">{#N/A,#N/A,FALSE,"FACTSHEETS";#N/A,#N/A,FALSE,"pump";#N/A,#N/A,FALSE,"filter"}</definedName>
    <definedName name="wrers" hidden="1">{"Volume",#N/A,FALSE,"Zhengzhou";"capacity",#N/A,FALSE,"Zhengzhou"}</definedName>
    <definedName name="wrewrw" hidden="1">{"QTR_ACT",#N/A,FALSE,"PROP_PBIT_DEV_Q3";"QTR_BUD",#N/A,FALSE,"PROP_PBIT_DEV_Q3";"YTD_BUD",#N/A,FALSE,"PROP_PBIT_DEV_Q3";"YTD_ACT",#N/A,FALSE,"PROP_PBIT_DEV_Q3";"FY95 SNAP3",#N/A,FALSE,"PROP_PBIT_DEV_Q3";"FY95_BUD",#N/A,FALSE,"PROP_PBIT_DEV_Q3";"FY96_BUD",#N/A,FALSE,"PROP_PBIT_DEV_Q3"}</definedName>
    <definedName name="wrf" hidden="1">{#N/A,"PURCHM",FALSE,"Business Analysis";#N/A,"SPADD",FALSE,"Business Analysis"}</definedName>
    <definedName name="WriteOffDate">#REF!</definedName>
    <definedName name="wrm.pucspaddq2" hidden="1">{#N/A,"PURCHM",FALSE,"Business Analysis";#N/A,"SPADD",FALSE,"Business Analysis"}</definedName>
    <definedName name="wrn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rn.01._.Title._.Page." hidden="1">{#N/A,#N/A,FALSE,"Cover"}</definedName>
    <definedName name="wrn.02._.SBU._.Overview." hidden="1">{#N/A,#N/A,FALSE,"SBU Overview";#N/A,#N/A,FALSE,"Consolidating Schedule";#N/A,#N/A,FALSE,"Sales trend graph";#N/A,#N/A,FALSE,"Std Margin trend graph";#N/A,#N/A,FALSE,"QTD Variance Analysis";#N/A,#N/A,FALSE,"YTD Variance Analysis";#N/A,#N/A,FALSE,"QTD Detailed P&amp;L";#N/A,#N/A,FALSE,"YTD Detailed P&amp;L";#N/A,#N/A,FALSE,"Region P&amp;L";#N/A,#N/A,FALSE,"Consol Sales &amp; Margin";#N/A,#N/A,FALSE,"Sales &amp; Mgn Mix";#N/A,#N/A,FALSE,"Key Sales &amp; Margin by Region";#N/A,#N/A,FALSE,"KeyProd Sales";#N/A,#N/A,FALSE,"Sales Trends";#N/A,#N/A,FALSE,"Key Ctry Sales Comp";#N/A,#N/A,FALSE,"Key Ctry sales trends ";#N/A,#N/A,FALSE,"Sales,PSM pie chart";#N/A,#N/A,FALSE," PSM Detail"}</definedName>
    <definedName name="wrn.04._.PM._.Rpt._.Draft." hidden="1">{#N/A,#N/A,TRUE,"Net Income Summary";#N/A,#N/A,TRUE,"VUHI Consolidated";#N/A,#N/A,TRUE,"Margins";#N/A,#N/A,TRUE,"Margin Recon";#N/A,#N/A,TRUE,"New 04 Margin Page";#N/A,#N/A,TRUE,"Reserve Analysis";#N/A,#N/A,TRUE,"Provision Analysis";#N/A,#N/A,TRUE,"WPM";#N/A,#N/A,TRUE,"Benkert O&amp;M Recon";#N/A,#N/A,TRUE,"Christian O&amp;M Recon";#N/A,#N/A,TRUE,"Doty O&amp;M Recon";#N/A,#N/A,TRUE,"All Other O&amp;M Recon";#N/A,#N/A,TRUE,"Clearings-Revised Format";#N/A,#N/A,TRUE,"03 Benefits Recon";#N/A,#N/A,TRUE,"Labor ";#N/A,#N/A,TRUE,"Headcount";#N/A,#N/A,TRUE,"Interest Detail";#N/A,#N/A,TRUE,"Capital Recon";#N/A,#N/A,TRUE,"Corporate &amp; Other";#N/A,#N/A,TRUE,"Enterprises (2)";#N/A,#N/A,TRUE,"Enterprises Cap Ex";#N/A,#N/A,TRUE,"VVV BS";#N/A,#N/A,TRUE,"Unrecov Gas Costs";#N/A,#N/A,TRUE,"Analysts";#N/A,#N/A,TRUE,"Annual";#N/A,#N/A,TRUE,"Weather Calc.";#N/A,#N/A,TRUE,"Daily Report";#N/A,#N/A,TRUE,"Budget Billing (Karl)"}</definedName>
    <definedName name="wrn.04._.Targets." hidden="1">{#N/A,#N/A,FALSE,"04 Target Calc.";#N/A,#N/A,FALSE,"03 Projection Calc"}</definedName>
    <definedName name="wrn.1." hidden="1">{"cover",#N/A,TRUE,"Cover";"toc1",#N/A,TRUE,"TOC";"ts1",#N/A,TRUE,"Transaction Summary";"ei",#N/A,TRUE,"Earnings Impact";"ad",#N/A,TRUE,"accretion dilution"}</definedName>
    <definedName name="wrn.1.1" hidden="1">{#N/A,#N/A,FALSE,"Calc";#N/A,#N/A,FALSE,"Sensitivity";#N/A,#N/A,FALSE,"LT Earn.Dil.";#N/A,#N/A,FALSE,"Dil. AVP"}</definedName>
    <definedName name="wrn.1.1.2" hidden="1">{#N/A,#N/A,FALSE,"Calc";#N/A,#N/A,FALSE,"Sensitivity";#N/A,#N/A,FALSE,"LT Earn.Dil.";#N/A,#N/A,FALSE,"Dil. AVP"}</definedName>
    <definedName name="wrn.1.1.3" hidden="1">{#N/A,#N/A,FALSE,"Calc";#N/A,#N/A,FALSE,"Sensitivity";#N/A,#N/A,FALSE,"LT Earn.Dil.";#N/A,#N/A,FALSE,"Dil. AVP"}</definedName>
    <definedName name="wrn.1.2" hidden="1">{#N/A,#N/A,FALSE,"Calc";#N/A,#N/A,FALSE,"Sensitivity";#N/A,#N/A,FALSE,"LT Earn.Dil.";#N/A,#N/A,FALSE,"Dil. AVP"}</definedName>
    <definedName name="wrn.1.3" hidden="1">{#N/A,#N/A,FALSE,"Calc";#N/A,#N/A,FALSE,"Sensitivity";#N/A,#N/A,FALSE,"LT Earn.Dil.";#N/A,#N/A,FALSE,"Dil. AVP"}</definedName>
    <definedName name="wrn.10.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1." hidden="1">{"101",#N/A,FALSE,"101"}</definedName>
    <definedName name="wrn.105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11.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11111" hidden="1">{#N/A,#N/A,FALSE,"Pharm";#N/A,#N/A,FALSE,"WWCM"}</definedName>
    <definedName name="wrn.111111_1" hidden="1">{#N/A,#N/A,FALSE,"Pharm";#N/A,#N/A,FALSE,"WWCM"}</definedName>
    <definedName name="wrn.111111_2" hidden="1">{#N/A,#N/A,FALSE,"Pharm";#N/A,#N/A,FALSE,"WWCM"}</definedName>
    <definedName name="wrn.111111_3" hidden="1">{#N/A,#N/A,FALSE,"Pharm";#N/A,#N/A,FALSE,"WWCM"}</definedName>
    <definedName name="wrn.111111_4" hidden="1">{#N/A,#N/A,FALSE,"Pharm";#N/A,#N/A,FALSE,"WWCM"}</definedName>
    <definedName name="wrn.111RPT._.AND._.BOARD._.PACKG." hidden="1">{#N/A,#N/A,FALSE,"SCHEDULES- board";#N/A,#N/A,FALSE,"BP-Q'S"}</definedName>
    <definedName name="wrn.12.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2._.mos._.BS._.and._.Cash._.Flow." hidden="1">{"Cash Flow",#N/A,FALSE,"12 Month";"Balance Sheet",#N/A,FALSE,"12 Month"}</definedName>
    <definedName name="wrn.12._.Page._.Report." hidden="1">{#N/A,#N/A,TRUE,"Combined Business";#N/A,#N/A,TRUE,"SUMMARY";#N/A,#N/A,TRUE,"Profit";#N/A,#N/A,TRUE,"Grid 1";#N/A,#N/A,TRUE,"Grid 2";#N/A,#N/A,TRUE,"Grid 3";#N/A,#N/A,TRUE,"Grid 4";#N/A,#N/A,TRUE,"Grid 5";#N/A,#N/A,TRUE,"100% YR1";#N/A,#N/A,TRUE,"100% YR2";#N/A,#N/A,TRUE,"100% YR3";#N/A,#N/A,TRUE,"100% YR4";#N/A,#N/A,TRUE,"100% YR5"}</definedName>
    <definedName name="wrn.13.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4." hidden="1">{"cover",#N/A,TRUE,"Cover";"toc4",#N/A,TRUE,"TOC";"over",#N/A,TRUE,"Overview";"ts2",#N/A,TRUE,"Det_Trans_Sum";"ei1c",#N/A,TRUE,"Earnings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Statement";"ca1",#N/A,TRUE,"Contribution_Analysis";"acq1c",#N/A,TRUE,"Acquirer";"tar1c",#N/A,TRUE,"Target"}</definedName>
    <definedName name="wrn.15.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6.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7.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8.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9.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96._.BUDGET." hidden="1">{"SUMMARY",#N/A,TRUE,"SUMMARY";"compare",#N/A,TRUE,"Vs. Bus Plan";"ratios",#N/A,TRUE,"Ratios";"REVENUE",#N/A,TRUE,"Revenue";"expenses",#N/A,TRUE,"1996 budget";"payroll",#N/A,TRUE,"Payroll"}</definedName>
    <definedName name="wrn.1996._.Budget._.Support._.Schedules." hidden="1">{#N/A,#N/A,FALSE,"Revenue";#N/A,#N/A,FALSE,"Scientific Consult and Collabor";#N/A,#N/A,FALSE,"Development costs";#N/A,#N/A,FALSE,"Lab Supl. Alloc";#N/A,#N/A,FALSE,"Facilities Expense";#N/A,#N/A,FALSE,"Equip Exp";#N/A,#N/A,FALSE,"T&amp;E";#N/A,#N/A,FALSE,"Prof fees";#N/A,#N/A,FALSE,"Capex accounts";#N/A,#N/A,FALSE,"Capex list"}</definedName>
    <definedName name="wrn.1996._.TO._.2004." hidden="1">{"ten year ratios",#N/A,TRUE,"PROFIT_LOSS";"ten year ratios",#N/A,TRUE,"Ratios";"ten yr opex and capex",#N/A,TRUE,"1996 budget";"ten year revenues",#N/A,TRUE,"Revenue_1996-2004";"ten year payroll",#N/A,TRUE,"Payroll"}</definedName>
    <definedName name="wrn.1999._.budget." hidden="1">{"common_pl",#N/A,FALSE,"Commonized PL";"analyst",#N/A,FALSE,"Budget to Analyst";"sec",#N/A,FALSE,"SEC PL";"summary",#N/A,FALSE,"Summary";"detail",#N/A,FALSE,"Detail"}</definedName>
    <definedName name="wrn.2." hidden="1">{"cover",#N/A,TRUE,"Cover";"toc1",#N/A,TRUE,"TOC";"ts1",#N/A,TRUE,"Transaction Summary";"ei1",#N/A,TRUE,"Earnings Impact";"ad1",#N/A,TRUE,"accretion dilution"}</definedName>
    <definedName name="wrn.2._.pagers." hidden="1">{"Cover",#N/A,FALSE,"Cover";"Summary",#N/A,FALSE,"Summarpage"}</definedName>
    <definedName name="wrn.20.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0._.year._.indices." hidden="1">{#N/A,#N/A,FALSE,"20 yrindrefema";#N/A,#N/A,FALSE,"20yrindloema";#N/A,#N/A,FALSE,"20yrindhiema"}</definedName>
    <definedName name="wrn.21.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2.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3.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4.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5.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6.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7.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8.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9.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3." hidden="1">{"cover",#N/A,TRUE,"Cover";"toc1",#N/A,TRUE,"TOC";"ts1",#N/A,TRUE,"Transaction Summary";"ei2",#N/A,TRUE,"Earnings Impact";"ad2",#N/A,TRUE,"accretion dilution"}</definedName>
    <definedName name="wrn.3._.Scenarios." hidden="1">{"full model","100% Stock",FALSE,"PROFORMA";"full model","50/50",FALSE,"PROFORMA";"full model","100% Cash",FALSE,"PROFORMA"}</definedName>
    <definedName name="wrn.30.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1.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2.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3.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4.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5.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6.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7.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8.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9.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cases." hidden="1">{#N/A,"Base",FALSE,"Dividend";#N/A,"Conservative",FALSE,"Dividend";#N/A,"Downside",FALSE,"Dividend"}</definedName>
    <definedName name="wrn.4." hidden="1">{"toc1",#N/A,FALSE,"TOC";"cover",#N/A,FALSE,"Cover";"ts1",#N/A,FALSE,"Transaction Summary";"ei3",#N/A,FALSE,"Earnings Impact";"ad3",#N/A,FALSE,"accretion dilution"}</definedName>
    <definedName name="wrn.40.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1.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2.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3.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4.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5.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6.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7.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8.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9.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5." hidden="1">{"cover",#N/A,TRUE,"Cover";"toc2",#N/A,TRUE,"TOC";"ts1",#N/A,TRUE,"Transaction Summary";"ei",#N/A,TRUE,"Earnings Impact";"ad",#N/A,TRUE,"accretion dilution";"hg",#N/A,TRUE,"Has-Gets"}</definedName>
    <definedName name="wrn.5._.Year._.CDF._.Equilon._.Lubricants." hidden="1">{#N/A,#N/A,FALSE,"DCF";#N/A,#N/A,FALSE,"Term Mult"}</definedName>
    <definedName name="wrn.5._.Year._.CDF._.Equilon._.Marketing." hidden="1">{#N/A,#N/A,FALSE,"DCF";#N/A,#N/A,FALSE,"Term Mult"}</definedName>
    <definedName name="wrn.5._.Year._.CDF._.Equilon._.Refining." hidden="1">{#N/A,#N/A,FALSE,"Asset Sale";#N/A,#N/A,FALSE,"DCF";#N/A,#N/A,FALSE,"Term Mult"}</definedName>
    <definedName name="wrn.5._.Year._.CDF._.Equilon._.Trading." hidden="1">{#N/A,#N/A,FALSE,"DCF";#N/A,#N/A,FALSE,"Term Mult"}</definedName>
    <definedName name="wrn.5._.Year._.CDF._.Equilon._.Transportation." hidden="1">{#N/A,#N/A,FALSE,"DCF";#N/A,#N/A,FALSE,"Term Mult"}</definedName>
    <definedName name="wrn.5._.Year._.CDF._.Motiva._.Consolidated." hidden="1">{#N/A,#N/A,FALSE,"DCF";#N/A,#N/A,FALSE,"Term Mult"}</definedName>
    <definedName name="wrn.5._.Year._.CDF._.Motiva._.Corporate." hidden="1">{#N/A,#N/A,FALSE,"DCF";#N/A,#N/A,FALSE,"Term Mult"}</definedName>
    <definedName name="wrn.5._.Year._.CDF._.Motiva._.Distribution." hidden="1">{#N/A,#N/A,FALSE,"DCF";#N/A,#N/A,FALSE,"Term Mult"}</definedName>
    <definedName name="wrn.5._.Year._.CDF._.Motiva._.Marketing." hidden="1">{#N/A,#N/A,FALSE,"DCF";#N/A,#N/A,FALSE,"Term Mult"}</definedName>
    <definedName name="wrn.5._.Year._.CDF._.Motiva._.Refining." hidden="1">{#N/A,#N/A,FALSE,"DCF";#N/A,#N/A,FALSE,"Term Mult"}</definedName>
    <definedName name="wrn.50.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_.50.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2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_.501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1.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2.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3.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4.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5.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6.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7.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8.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9.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6." hidden="1">{"cover",#N/A,TRUE,"Cover";"toc2",#N/A,TRUE,"TOC";"ts1",#N/A,TRUE,"Transaction Summary";"ei1",#N/A,TRUE,"Earnings Impact";"ad1",#N/A,TRUE,"accretion dilution";"hg1",#N/A,TRUE,"Has-Gets"}</definedName>
    <definedName name="wrn.60.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1.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2.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3.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4.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5.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6.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7.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8.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9.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7." hidden="1">{"cover",#N/A,TRUE,"Cover";"toc2",#N/A,TRUE,"TOC";"ts1",#N/A,TRUE,"Transaction Summary";"ei2c",#N/A,TRUE,"Earnings Impact";"ad2",#N/A,TRUE,"accretion dilution";"hg2",#N/A,TRUE,"Has-Gets"}</definedName>
    <definedName name="wrn.70.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1.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2.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730." hidden="1">{#N/A,#N/A,FALSE,"REPORT"}</definedName>
    <definedName name="wrn.730._1" hidden="1">{#N/A,#N/A,FALSE,"REPORT"}</definedName>
    <definedName name="wrn.730._2" hidden="1">{#N/A,#N/A,FALSE,"REPORT"}</definedName>
    <definedName name="wrn.730._3" hidden="1">{#N/A,#N/A,FALSE,"REPORT"}</definedName>
    <definedName name="wrn.730._4" hidden="1">{#N/A,#N/A,FALSE,"REPORT"}</definedName>
    <definedName name="wrn.731" hidden="1">{#N/A,#N/A,FALSE,"REPORT"}</definedName>
    <definedName name="wrn.731_1" hidden="1">{#N/A,#N/A,FALSE,"REPORT"}</definedName>
    <definedName name="wrn.731_2" hidden="1">{#N/A,#N/A,FALSE,"REPORT"}</definedName>
    <definedName name="wrn.731_3" hidden="1">{#N/A,#N/A,FALSE,"REPORT"}</definedName>
    <definedName name="wrn.731_4" hidden="1">{#N/A,#N/A,FALSE,"REPORT"}</definedName>
    <definedName name="wrn.750." hidden="1">{#N/A,#N/A,FALSE,"REPORT"}</definedName>
    <definedName name="wrn.750._1" hidden="1">{#N/A,#N/A,FALSE,"REPORT"}</definedName>
    <definedName name="wrn.750._2" hidden="1">{#N/A,#N/A,FALSE,"REPORT"}</definedName>
    <definedName name="wrn.750._3" hidden="1">{#N/A,#N/A,FALSE,"REPORT"}</definedName>
    <definedName name="wrn.750._4" hidden="1">{#N/A,#N/A,FALSE,"REPORT"}</definedName>
    <definedName name="wrn.7501" hidden="1">{#N/A,#N/A,FALSE,"REPORT"}</definedName>
    <definedName name="wrn.7501_1" hidden="1">{#N/A,#N/A,FALSE,"REPORT"}</definedName>
    <definedName name="wrn.7501_2" hidden="1">{#N/A,#N/A,FALSE,"REPORT"}</definedName>
    <definedName name="wrn.7501_3" hidden="1">{#N/A,#N/A,FALSE,"REPORT"}</definedName>
    <definedName name="wrn.7501_4" hidden="1">{#N/A,#N/A,FALSE,"REPORT"}</definedName>
    <definedName name="wrn.760.16." hidden="1">{#N/A,#N/A,FALSE,"REPORT"}</definedName>
    <definedName name="wrn.760.16._1" hidden="1">{#N/A,#N/A,FALSE,"REPORT"}</definedName>
    <definedName name="wrn.760.16._2" hidden="1">{#N/A,#N/A,FALSE,"REPORT"}</definedName>
    <definedName name="wrn.760.16._3" hidden="1">{#N/A,#N/A,FALSE,"REPORT"}</definedName>
    <definedName name="wrn.760.16._4" hidden="1">{#N/A,#N/A,FALSE,"REPORT"}</definedName>
    <definedName name="wrn.7900" hidden="1">{#N/A,#N/A,FALSE,"REPORT"}</definedName>
    <definedName name="wrn.7900_1" hidden="1">{#N/A,#N/A,FALSE,"REPORT"}</definedName>
    <definedName name="wrn.7900_2" hidden="1">{#N/A,#N/A,FALSE,"REPORT"}</definedName>
    <definedName name="wrn.7900_3" hidden="1">{#N/A,#N/A,FALSE,"REPORT"}</definedName>
    <definedName name="wrn.7900_4" hidden="1">{#N/A,#N/A,FALSE,"REPORT"}</definedName>
    <definedName name="wrn.8." hidden="1">{"cover",#N/A,TRUE,"Cover";"toc2",#N/A,TRUE,"TOC";"ts1",#N/A,TRUE,"Transaction Summary";"ei3",#N/A,TRUE,"Earnings Impact";"ad3",#N/A,TRUE,"accretion dilution";"hg3",#N/A,TRUE,"Has-Gets"}</definedName>
    <definedName name="wrn.9.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05" hidden="1">{#N/A,#N/A,FALSE,"REPORT"}</definedName>
    <definedName name="wrn.905_1" hidden="1">{#N/A,#N/A,FALSE,"REPORT"}</definedName>
    <definedName name="wrn.905_2" hidden="1">{#N/A,#N/A,FALSE,"REPORT"}</definedName>
    <definedName name="wrn.905_3" hidden="1">{#N/A,#N/A,FALSE,"REPORT"}</definedName>
    <definedName name="wrn.905_4" hidden="1">{#N/A,#N/A,FALSE,"REPORT"}</definedName>
    <definedName name="wrn.95cap." hidden="1">{#N/A,#N/A,FALSE,"95CAPGRY"}</definedName>
    <definedName name="wrn.95PROV." hidden="1">{#N/A,#N/A,FALSE,"Taxblinc";#N/A,#N/A,FALSE,"Rsvsacls"}</definedName>
    <definedName name="wrn.99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99999" hidden="1">{#N/A,#N/A,FALSE,"REPORT"}</definedName>
    <definedName name="wrn.99999_1" hidden="1">{#N/A,#N/A,FALSE,"REPORT"}</definedName>
    <definedName name="wrn.99999_2" hidden="1">{#N/A,#N/A,FALSE,"REPORT"}</definedName>
    <definedName name="wrn.99999_3" hidden="1">{#N/A,#N/A,FALSE,"REPORT"}</definedName>
    <definedName name="wrn.99999_4" hidden="1">{#N/A,#N/A,FALSE,"REPORT"}</definedName>
    <definedName name="wrn.A." hidden="1">{"Overview",#N/A,TRUE,"Trading Levels";"Overview",#N/A,TRUE,"Overview";"Overview",#N/A,TRUE,"Classic Qwest";"Overview",#N/A,TRUE,"US WEST";"Overview",#N/A,TRUE,"Wireless";"Overview",#N/A,TRUE,"DEX";"Overview",#N/A,TRUE,"Cash Flow";"Overview",#N/A,TRUE,"Debt and Interest";"Overview",#N/A,TRUE,"Coverage";"Overview",#N/A,TRUE,"Wk Cap"}</definedName>
    <definedName name="wrn.A_VALUATION." hidden="1">{#N/A,#N/A,FALSE,"A_D";#N/A,#N/A,FALSE,"WACC";#N/A,#N/A,FALSE,"DCF";#N/A,#N/A,FALSE,"A";#N/A,#N/A,FALSE,"LBO";#N/A,#N/A,FALSE,"C";#N/A,#N/A,FALSE,"impd";#N/A,#N/A,FALSE,"comps"}</definedName>
    <definedName name="wrn.aaa" hidden="1">{#N/A,#N/A,FALSE,"Pharm";#N/A,#N/A,FALSE,"WWCM"}</definedName>
    <definedName name="wrn.aaa_1" hidden="1">{#N/A,#N/A,FALSE,"Pharm";#N/A,#N/A,FALSE,"WWCM"}</definedName>
    <definedName name="wrn.aaa_2" hidden="1">{#N/A,#N/A,FALSE,"Pharm";#N/A,#N/A,FALSE,"WWCM"}</definedName>
    <definedName name="wrn.aaa_3" hidden="1">{#N/A,#N/A,FALSE,"Pharm";#N/A,#N/A,FALSE,"WWCM"}</definedName>
    <definedName name="wrn.aaa_4" hidden="1">{#N/A,#N/A,FALSE,"Pharm";#N/A,#N/A,FALSE,"WWCM"}</definedName>
    <definedName name="wrn.aaaaaaa" hidden="1">{#N/A,#N/A,FALSE,"Pharm";#N/A,#N/A,FALSE,"WWCM"}</definedName>
    <definedName name="wrn.aaaaaaa_1" hidden="1">{#N/A,#N/A,FALSE,"Pharm";#N/A,#N/A,FALSE,"WWCM"}</definedName>
    <definedName name="wrn.aaaaaaa_2" hidden="1">{#N/A,#N/A,FALSE,"Pharm";#N/A,#N/A,FALSE,"WWCM"}</definedName>
    <definedName name="wrn.aaaaaaa_3" hidden="1">{#N/A,#N/A,FALSE,"Pharm";#N/A,#N/A,FALSE,"WWCM"}</definedName>
    <definedName name="wrn.aaaaaaa_4" hidden="1">{#N/A,#N/A,FALSE,"Pharm";#N/A,#N/A,FALSE,"WWCM"}</definedName>
    <definedName name="wrn.abc" hidden="1">{#N/A,#N/A,FALSE,"Index";#N/A,#N/A,FALSE,"IncStmt";#N/A,#N/A,FALSE,"Ratios";#N/A,#N/A,FALSE,"CashFlows";#N/A,#N/A,FALSE,"Ins1";#N/A,#N/A,FALSE,"Ins2";#N/A,#N/A,FALSE,"SelfFund";#N/A,#N/A,FALSE,"SGA";#N/A,#N/A,FALSE,"Recon";#N/A,#N/A,FALSE,"Earnings";#N/A,#N/A,FALSE,"Earnings (2)";#N/A,#N/A,FALSE,"Stock";#N/A,#N/A,FALSE,"Stock (2)";#N/A,#N/A,FALSE,"PeerRatios";#N/A,#N/A,FALSE,"PeerRanks"}</definedName>
    <definedName name="wrn.abc." hidden="1">{#N/A,#N/A,FALSE,"Bezirk SW";#N/A,#N/A,FALSE,"Dir S (GK)";#N/A,#N/A,FALSE,"Dir FR (PK)"}</definedName>
    <definedName name="wrn.abc._ns" hidden="1">{#N/A,#N/A,FALSE,"Bezirk SW";#N/A,#N/A,FALSE,"Dir S (GK)";#N/A,#N/A,FALSE,"Dir FR (PK)"}</definedName>
    <definedName name="wrn.Accounts." hidden="1">{"turnover",#N/A,FALSE;"profits",#N/A,FALSE;"cash",#N/A,FALSE}</definedName>
    <definedName name="wrn.Accr_Dil." hidden="1">{#N/A,#N/A,FALSE,"Debt Accr";#N/A,#N/A,FALSE,"Stock Accr";#N/A,#N/A,FALSE,"Debt Stock Accr"}</definedName>
    <definedName name="wrn.Accretion." hidden="1">{"Accretion",#N/A,FALSE,"Assum"}</definedName>
    <definedName name="wrn.Accrual\Reversal." hidden="1">{#N/A,#N/A,FALSE,"Sheet1";#N/A,#N/A,FALSE,"Sheet2"}</definedName>
    <definedName name="wrn.ACCTRECONS." hidden="1">{#N/A,#N/A,FALSE,"1110";#N/A,#N/A,FALSE,"1120";#N/A,#N/A,FALSE,"1140";#N/A,#N/A,FALSE,"1150";#N/A,#N/A,FALSE,"chalmers";#N/A,#N/A,FALSE,"gentner";#N/A,#N/A,FALSE,"1230";#N/A,#N/A,FALSE,"PPD INS";#N/A,#N/A,FALSE,"1260";#N/A,#N/A,FALSE,"PPD SVC";#N/A,#N/A,FALSE,"1950";#N/A,#N/A,FALSE,"1960";#N/A,#N/A,FALSE,"2040";#N/A,#N/A,FALSE,"2165";#N/A,#N/A,FALSE,"2200";#N/A,#N/A,FALSE,"2300-2590";#N/A,#N/A,FALSE,"2410";#N/A,#N/A,FALSE,"2600";#N/A,#N/A,FALSE,"3030";#N/A,#N/A,FALSE,"3-31 Adj";#N/A,#N/A,FALSE,"3800";#N/A,#N/A,FALSE,"3850 (REG D)";#N/A,#N/A,FALSE,"3850 (IPO)";#N/A,#N/A,FALSE,"3910-1000";#N/A,#N/A,FALSE,"3950";#N/A,#N/A,FALSE,"3-31 Adj";#N/A,#N/A,FALSE,"Consult and Colab";#N/A,#N/A,FALSE,"Seminars and Cont Ed";#N/A,#N/A,FALSE,"LEASES"}</definedName>
    <definedName name="wrn.ACE1." hidden="1">{"ACE1",#N/A,FALSE,"NAVYI"}</definedName>
    <definedName name="wrn.ACE2." hidden="1">{"ACE2",#N/A,FALSE,"NAVYI"}</definedName>
    <definedName name="wrn.ACE3." hidden="1">{"ACE3",#N/A,FALSE,"NAVYI"}</definedName>
    <definedName name="wrn.ACEADDIT1." hidden="1">{"ACEADDIT1",#N/A,FALSE,"NAVYI"}</definedName>
    <definedName name="wrn.ACEADDIT2." hidden="1">{"ACEADDIT2",#N/A,FALSE,"NAVYI"}</definedName>
    <definedName name="wrn.ACEADDIT3." hidden="1">{"ACEADDIT3",#N/A,FALSE,"NAVYI"}</definedName>
    <definedName name="wrn.ACEALL." hidden="1">{"ACE1",#N/A,FALSE,"NAVYI";"ACE2",#N/A,FALSE,"NAVYI";"ACE3",#N/A,FALSE,"NAVYI";"ACEADDIT1",#N/A,FALSE,"NAVYI";"ACEADDIT2",#N/A,FALSE,"NAVYI";"ACEADDIT3",#N/A,FALSE,"NAVYI"}</definedName>
    <definedName name="wrn.ACK." hidden="1">{"Annual",#N/A,FALSE,"ACK";"Margins",#N/A,FALSE,"ACK";"Q",#N/A,FALSE,"QTRS."}</definedName>
    <definedName name="wrn.ACL._.CAPEX." hidden="1">{"ACL CAPEX",#N/A,FALSE,"Sheet1"}</definedName>
    <definedName name="wrn.Acquiror._.Financial._.Statements." hidden="1">{"Acquiror Income Statement",#N/A,TRUE,"Acquiror";"Acquiror Balance Sheet",#N/A,TRUE,"Acquiror";"Acquiror Cash Flow",#N/A,TRUE,"Acquiror"}</definedName>
    <definedName name="wrn.Acquisition_matrix." hidden="1">{"Acq_matrix",#N/A,FALSE,"Acquisition Matrix"}</definedName>
    <definedName name="wrn.actual._.by._.company." hidden="1">{"qtd actual",#N/A,FALSE,"F";"mtd actual",#N/A,FALSE,"G";"ytd actual",#N/A,FALSE,"E"}</definedName>
    <definedName name="wrn.actual._.vs._.plan._.consol.." hidden="1">{"ytd actual vs plan",#N/A,FALSE,"E";"qtd actual vs plan",#N/A,FALSE,"F";"mtd actual vs plan",#N/A,FALSE,"G"}</definedName>
    <definedName name="wrn.actual._.vs._.prior._.yr._.consol.." hidden="1">{"ytd actual vs prior year",#N/A,FALSE,"E";"qtd actual vs prior year",#N/A,FALSE,"F";"mtd actual vs prior year",#N/A,FALSE,"G"}</definedName>
    <definedName name="wrn.actual._.vs._.rev.._.fcst._.consol.." hidden="1">{"ytd actual vs rev. fcst",#N/A,FALSE,"E";"qtd actual vs rev. fcst",#N/A,FALSE,"F";"mtd actual vs rev. fcst",#N/A,FALSE,"G"}</definedName>
    <definedName name="wrn.actual_fcst_all_group." hidden="1">{"grpact_fcst_MTD",#N/A,FALSE,"I";"grpact_fcst_QTD",#N/A,FALSE,"I";"grpact_fcst_YTD",#N/A,FALSE,"I"}</definedName>
    <definedName name="wrn.actual_fcst_all_nongrp." hidden="1">{"act_fcst_MTD",#N/A,FALSE,"H";"act_fcst_QTD",#N/A,FALSE,"H";"act_fcst_YTD",#N/A,FALSE,"H"}</definedName>
    <definedName name="wrn.actual_fcst_MTD." hidden="1">{"act_fcst_MTD",#N/A,FALSE,"H";"grpact_fcst_MTD",#N/A,FALSE,"I"}</definedName>
    <definedName name="wrn.actual_fcst_QTD." hidden="1">{"act_fcst_QTD",#N/A,FALSE,"H";"grpact_fcst_QTD",#N/A,FALSE,"I"}</definedName>
    <definedName name="wrn.actual_fcst_QTD1." hidden="1">{"act_fcst_QTD",#N/A,FALSE,"H";"grpact_fcst_QTD",#N/A,FALSE,"I"}</definedName>
    <definedName name="wrn.actual_fcst_YTD." hidden="1">{"act_fcst_YTD",#N/A,FALSE,"H";"grpact_fcst_YTD",#N/A,FALSE,"I"}</definedName>
    <definedName name="wrn.actual_plan_all_group." hidden="1">{"grpact_plan_MTD",#N/A,FALSE,"I";"grpact_plan_QTD",#N/A,FALSE,"I";"grpact_plan_YTD",#N/A,FALSE,"I"}</definedName>
    <definedName name="wrn.actual_plan_all_nongrp." hidden="1">{"act_plan_YTD",#N/A,FALSE,"H";"act_plan_QTD",#N/A,FALSE,"H";"act_plan_MTD",#N/A,FALSE,"H"}</definedName>
    <definedName name="wrn.actual_plan_MTD." hidden="1">{"act_plan_MTD",#N/A,FALSE,"H";"grpact_plan_MTD",#N/A,FALSE,"I"}</definedName>
    <definedName name="wrn.actual_plan_QTD." hidden="1">{"act_plan_QTD",#N/A,FALSE,"H";"grpact_plan_QTD",#N/A,FALSE,"I"}</definedName>
    <definedName name="wrn.actual_plan_YTD." hidden="1">{"act_plan_YTD",#N/A,FALSE,"H";"grpact_plan_YTD",#N/A,FALSE,"I"}</definedName>
    <definedName name="wrn.actual_prior_all_group." hidden="1">{"grpact_prior_YTD",#N/A,FALSE,"I";"grpact_prior_QTD",#N/A,FALSE,"I";"grpact_prior_MTD",#N/A,FALSE,"I"}</definedName>
    <definedName name="wrn.actual_prior_all_nongrp." hidden="1">{"act_prior_YTD",#N/A,FALSE,"H";"act_prior_QTD",#N/A,FALSE,"H";"act_prior_MTD",#N/A,FALSE,"H"}</definedName>
    <definedName name="wrn.actual_prior_MTD." hidden="1">{"act_prior_MTD",#N/A,FALSE,"H";"grpact_prior_MTD",#N/A,FALSE,"I"}</definedName>
    <definedName name="wrn.actual_prior_QTD." hidden="1">{"act_prior_QTD",#N/A,FALSE,"H";"grpact_prior_QTD",#N/A,FALSE,"I"}</definedName>
    <definedName name="wrn.actual_prior_YTD." hidden="1">{"act_prior_YTD",#N/A,FALSE,"H";"grpact_prior_YTD",#N/A,FALSE,"I"}</definedName>
    <definedName name="wrn.Additonal." hidden="1">{"Revolver",#N/A,FALSE,"Revolver";"Incentives",#N/A,FALSE,"Model"}</definedName>
    <definedName name="wrn.adj95." hidden="1">{"adj95mult",#N/A,FALSE,"COMPCO";"adj95est",#N/A,FALSE,"COMPCO"}</definedName>
    <definedName name="wrn.AESreport.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Analysis.2" hidden="1">{#N/A,#N/A,FALSE,"Aging Summary";#N/A,#N/A,FALSE,"Ratio Analysis";#N/A,#N/A,FALSE,"Test 120 Day Accts";#N/A,#N/A,FALSE,"Tickmarks"}</definedName>
    <definedName name="wrn.Aging._.and._.Trend._Analysis.3" hidden="1">{#N/A,#N/A,FALSE,"Aging Summary";#N/A,#N/A,FALSE,"Ratio Analysis";#N/A,#N/A,FALSE,"Test 120 Day Accts";#N/A,#N/A,FALSE,"Tickmarks"}</definedName>
    <definedName name="wrn.Aging._.and._Trend._Analysis.5" hidden="1">{#N/A,#N/A,FALSE,"Aging Summary";#N/A,#N/A,FALSE,"Ratio Analysis";#N/A,#N/A,FALSE,"Test 120 Day Accts";#N/A,#N/A,FALSE,"Tickmarks"}</definedName>
    <definedName name="wrn.Aging._.Trend._.Analysis.4" hidden="1">{#N/A,#N/A,FALSE,"Aging Summary";#N/A,#N/A,FALSE,"Ratio Analysis";#N/A,#N/A,FALSE,"Test 120 Day Accts";#N/A,#N/A,FALSE,"Tickmarks"}</definedName>
    <definedName name="wrn.AGN._.MODELS." hidden="1">{"QTRINC1",#N/A,FALSE,"QTRINC";"QTRINC2",#N/A,FALSE,"QTRINC";"QTRSALES",#N/A,FALSE,"QTRSALES";"ANNSALES",#N/A,FALSE,"ANNSALES";"CASHFLOW",#N/A,FALSE,"CASHFLOW"}</definedName>
    <definedName name="wrn.AHP._.MODELS." hidden="1">{"QTRINC",#N/A,FALSE,"QTRINC";"MARGIN",#N/A,FALSE,"MARGIN";"CASHFLOW",#N/A,FALSE,"CASHFLOW"}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" hidden="1">{"model",#N/A,TRUE,"Model";"capital",#N/A,TRUE,"Capital";"o and m",#N/A,TRUE,"O&amp;M"}</definedName>
    <definedName name="wrn.All." hidden="1">{"1",#N/A,FALSE,"Cost Study Summaries";"2",#N/A,FALSE,"MCS Adjustment";"3",#N/A,FALSE,"Equiv CGA Rate";"4",#N/A,FALSE,"Indirect Gas Costs";"5",#N/A,FALSE,"MBA Results";"6",#N/A,FALSE,"MBA Results";"7",#N/A,FALSE,"UnitCost"}</definedName>
    <definedName name="wrn.all._.3._.years." hidden="1">{#N/A,#N/A,FALSE,"Worldwide FY00";#N/A,#N/A,FALSE,"Worldwide FY01";#N/A,#N/A,FALSE,"Worldwide FY02"}</definedName>
    <definedName name="wrn.All._.Audit." hidden="1">{#N/A,#N/A,FALSE,"Pg 1";#N/A,#N/A,FALSE,"Pg 2";#N/A,#N/A,FALSE,"Pg 4";#N/A,#N/A,FALSE,"AR MIS";#N/A,#N/A,FALSE,"AR sum";#N/A,#N/A,FALSE,"AR inel";#N/A,#N/A,FALSE,"AR con";#N/A,#N/A,FALSE,"AR dil";#N/A,#N/A,FALSE,"AR CM";#N/A,#N/A,FALSE,"AR miscel";#N/A,#N/A,FALSE,"AR ship";#N/A,#N/A,FALSE,"AR ver";#N/A,#N/A,FALSE,"Inv sum";#N/A,#N/A,FALSE,"Inv NP";#N/A,#N/A,FALSE,"Inv con";#N/A,#N/A,FALSE,"Inv MIS";#N/A,#N/A,FALSE,"Inv cnt";#N/A,#N/A,FALSE,"Inv cst";#N/A,#N/A,FALSE,"Sell thru";#N/A,#N/A,FALSE,"AP";#N/A,#N/A,FALSE,"APactivity";#N/A,#N/A,FALSE,"NPLease";#N/A,#N/A,FALSE,"FA Ins";#N/A,#N/A,FALSE,"Cash";#N/A,#N/A,FALSE,"Taxes";#N/A,#N/A,FALSE,"Trend";#N/A,#N/A,FALSE,"Fin stmt";#N/A,#N/A,FALSE,"BS detail";#N/A,#N/A,FALSE,"Update";#N/A,#N/A,FALSE,"ROFFLTR";#N/A,#N/A,FALSE,"MIS"}</definedName>
    <definedName name="wrn.All._.but._.Plant." hidden="1">{#N/A,#N/A,TRUE,"Income Statement";#N/A,#N/A,TRUE,"Balance Sheet";#N/A,#N/A,TRUE,"Cash Flow";#N/A,#N/A,TRUE,"Interest Schedule";#N/A,#N/A,TRUE,"Ratios"}</definedName>
    <definedName name="wrn.All._.Company._.Analyses." hidden="1">{"Methodology and Sourcing",#N/A,FALSE,"Methodology and Sourcing";"britishtelecom",#N/A,FALSE,"BT out";"CTC",#N/A,FALSE,"CTC out";"DT",#N/A,FALSE,"DT out";"FT",#N/A,FALSE,"FT out";"HKT",#N/A,FALSE,"HKT out";"KPN",#N/A,FALSE,"KPN out";"MATAV",#N/A,FALSE,"MATAV out";"PT Telkom",#N/A,FALSE,"PT Telkom out";"Tel Arg",#N/A,FALSE,"Tel Arg out";"Telef Arg",#N/A,FALSE,"TASA out";"Tel Asia",#N/A,FALSE,"Tel. Asia Out";"T de E",#N/A,FALSE,"T de E out";"Tel Malay",#N/A,FALSE,"Tel Malay out";"TELMEX",#N/A,FALSE,"Telmex out";"TNZ",#N/A,FALSE,"TNZ out";"Telkom SA",#N/A,FALSE,"Telkom SA out";"SPT",#N/A,FALSE,"SPT out";"USA",#N/A,FALSE,"USA out"}</definedName>
    <definedName name="wrn.all._.comps.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1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untries.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wrn.all._.divisions." hidden="1">{"act_fcst_MTD",#N/A,FALSE,"H";"act_fcst_QTD",#N/A,FALSE,"H";"act_fcst_YTD",#N/A,FALSE,"H";"act_plan_MTD",#N/A,FALSE,"H";"act_plan_QTD",#N/A,FALSE,"H";"act_plan_YTD",#N/A,FALSE,"H";"act_prior_MTD",#N/A,FALSE,"H";"act_prior_QTD",#N/A,FALSE,"H";"act_prior_YTD",#N/A,FALSE,"H"}</definedName>
    <definedName name="wrn.All._.Exhibits." hidden="1">{"Base",#N/A,FALSE,"DCF Calculation - Scenario 1";"Dollar",#N/A,FALSE,"Consolidated - Scenario 1";"CS",#N/A,FALSE,"Consolidated - Scenario 1";"Base",#N/A,FALSE,"New Facilities - Scenario 1";"Inc Stmt Dollar",#N/A,FALSE,"Houston Central";"Inc Stmt CS",#N/A,FALSE,"Houston Central";"Inc Stmt Dollar",#N/A,FALSE,"Victoria";"Inc Stmt CS",#N/A,FALSE,"Victoria";"Inc Stmt Dollar",#N/A,FALSE,"Denver";"Inc Stmt CS",#N/A,FALSE,"Denver";"Inc Stmt Dollar",#N/A,FALSE,"Amarillo";"Inc Stmt CS",#N/A,FALSE,"Amarillo";"Inc Stmt Dollar",#N/A,FALSE,"Kokomo";"Inc Stmt CS",#N/A,FALSE,"Kokomo";"Inc Stmt Dollar",#N/A,FALSE,"San Angelo";"Inc Stmt CS",#N/A,FALSE,"San Angelo";"Inc Stmt Dollar",#N/A,FALSE,"Mandan";"Inc Stmt CS",#N/A,FALSE,"Mandan";"Inc Stmt Dollar",#N/A,FALSE,"Fargo";"Inc Stmt CS",#N/A,FALSE,"Fargo";"Inc Stmt Dollar",#N/A,FALSE,"Lima";"Inc Stmt CS",#N/A,FALSE,"Lima";"Inc Stmt Dollar",#N/A,FALSE,"Mansfield";"Inc Stmt CS",#N/A,FALSE,"Mansfield";"Inc Stmt Dollar",#N/A,FALSE,"Detroit";"Inc Stmt CS",#N/A,FALSE,"Detroit";"Inc Stmt Dollar",#N/A,FALSE,"Harrisburg";"Inc Stmt CS",#N/A,FALSE,"Harrisburg";"Inc Stmt Dollar",#N/A,FALSE,"Savannah";"Inc Stmt CS",#N/A,FALSE,"Savannah";"Inc Stmt Dollar",#N/A,FALSE,"Easton";"Inc Stmt CS",#N/A,FALSE,"Easton"}</definedName>
    <definedName name="wrn.All._.Financial._.Statements.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groups." hidden="1">{"grpact_fcst_mtd",#N/A,FALSE,"I";"grpact_fcst_qtd",#N/A,FALSE,"I";"grpact_fcst_YTD",#N/A,FALSE,"I";"grpact_plan_MTD",#N/A,FALSE,"I";"grpact_plan_QTD",#N/A,FALSE,"I";"grpact_plan_YTD",#N/A,FALSE,"I";"grpact_prior_MTD",#N/A,FALSE,"I";"grpact_prior_QTD",#N/A,FALSE,"I";"grpact_prior_YTD",#N/A,FALSE,"I"}</definedName>
    <definedName name="wrn.all._.gulp._.sheets." hidden="1">{#N/A,#N/A,FALSE,"units";#N/A,#N/A,FALSE,"projections";#N/A,#N/A,FALSE,"calendar";#N/A,#N/A,FALSE,"gulp shares";#N/A,#N/A,FALSE,"gulp comp";#N/A,#N/A,FALSE,"gulp-acq";#N/A,#N/A,FALSE,"gulp dcf";#N/A,#N/A,FALSE,"gulp wacc";#N/A,#N/A,FALSE,"acc_dil";#N/A,#N/A,FALSE,"gulp summary";#N/A,#N/A,FALSE,"snooze";#N/A,#N/A,FALSE,"combined";#N/A,#N/A,FALSE,"valuation";#N/A,#N/A,FALSE,"PurchPriMult";#N/A,#N/A,FALSE,"Trans-Sum";#N/A,#N/A,FALSE,"Net Debt";#N/A,#N/A,FALSE,"fees"}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_1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_2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_3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_4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_5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2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Pages." hidden="1">{#N/A,#N/A,FALSE,"Summary";#N/A,#N/A,FALSE,"Fed.State Prov";#N/A,#N/A,FALSE,"Foreign Prov";#N/A,#N/A,FALSE,"Thera Fgrn";#N/A,#N/A,FALSE,"CCD Fgrn";#N/A,#N/A,FALSE,"Biocine Fgrn";#N/A,#N/A,FALSE,"Vision Fgrn";#N/A,#N/A,FALSE,"Frgn vs Dom"}</definedName>
    <definedName name="wrn.All._.PnLs." hidden="1">{"Sep 98 Segment PnL",#N/A,FALSE,"Full Income Statements";"Sep 99 Segment PnL",#N/A,FALSE,"Full Income Statements";"Sep 98 PnL",#N/A,FALSE,"Full Income Statements";"Sep 99 PnL",#N/A,FALSE,"Full Income Statements"}</definedName>
    <definedName name="wrn.all._.print.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wrn.All._.Reports." hidden="1">{"Stat of Ops Summary",#N/A,FALSE,"Summ P&amp;L";"Balance Sheet",#N/A,FALSE,"Summ P&amp;L";"Cash Flow",#N/A,FALSE,"Summ P&amp;L";"Facility Stats",#N/A,FALSE,"Summ P&amp;L";"Stat of Ops Detail",#N/A,FALSE,"Expenses by Dept";"Census",#N/A,FALSE,"Census";"Billing Template",#N/A,FALSE,"Billing Rates";"Staffing $s",#N/A,FALSE,"Staffing";"Staffing Pattern",#N/A,FALSE,"Staffing Pattern";"Assumptions",#N/A,FALSE,"Assumptions";"Capital Expenditures",#N/A,FALSE,"Capital Expenditures";"Prepaids/Accruals",#N/A,FALSE,"Prepaid_Accrual Wkst"}</definedName>
    <definedName name="wrn.All._.Sections." hidden="1">{"Data Entry",#N/A,FALSE,"COMPTEMP";"Ratios",#N/A,FALSE,"COMPTEMP";"Aggregate Values",#N/A,FALSE,"COMPTEMP";"Equity Multiples",#N/A,FALSE,"COMPTEMP";"Summary Overview",#N/A,FALSE,"COMPTEMP"}</definedName>
    <definedName name="wrn.All._.Sheets." hidden="1">{#N/A,#N/A,FALSE,"6405";#N/A,#N/A,FALSE,"6406";#N/A,#N/A,FALSE,"6409";#N/A,#N/A,FALSE,"6425";#N/A,#N/A,FALSE,"6426";#N/A,#N/A,FALSE,"6427";#N/A,#N/A,FALSE,"6440";#N/A,#N/A,FALSE,"6441";#N/A,#N/A,FALSE,"6442";#N/A,#N/A,FALSE,"6443"}</definedName>
    <definedName name="wrn.all._.slides." hidden="1">{#N/A,#N/A,FALSE,"Trends";#N/A,#N/A,FALSE,"As Reported";#N/A,#N/A,FALSE,"(un) Commited"}</definedName>
    <definedName name="wrn.ALL._.STATEMENTS." hidden="1">{"BALANCE SHEET",#N/A,FALSE,"Balance Sheet";"INCOME STATEMENT",#N/A,FALSE,"Income Statement";"STMT OF CASH FLOWS",#N/A,FALSE,"Cash Flows Indirect";"PARTNERS CAPITAL STMT",#N/A,FALSE,"Partners Capital"}</definedName>
    <definedName name="wrn.All._.Stock_10_12_14." hidden="1">{"Has Gets","$10, All Stock, Purchase",FALSE,"Has Gets";"Has Gets","$10, All Stock, Pooling",FALSE,"Has Gets";"Has Gets","$12, All Stock, Purchase",FALSE,"Has Gets";"Has Gets","$12, All Stock, Pooling",FALSE,"Has Gets";"Has Gets","$14, All Stock, Purchase",FALSE,"Has Gets";"Has Gets","$14, All Stock, Pooling",FALSE,"Has Gets"}</definedName>
    <definedName name="wrn.All._.Total._.Costsl." hidden="1">{"Help Desk",#N/A,FALSE,"Total Costs";"Server Management",#N/A,FALSE,"Total Costs";"Application Management",#N/A,FALSE,"Total Costs"}</definedName>
    <definedName name="wrn.All._.Up." hidden="1">{"All Up",#N/A,FALSE,"Feedstock"}</definedName>
    <definedName name="wrn.all._.views." hidden="1">{"vol data",#N/A,FALSE,"Datasheet";"vol graph",#N/A,FALSE,"Volume";"price data",#N/A,FALSE,"Datasheet";"price graph",#N/A,FALSE,"Price";"dp data",#N/A,FALSE,"Datasheet";"dp graph",#N/A,FALSE,"DirectProfit"}</definedName>
    <definedName name="wrn.All._.Worksheets." hidden="1">{#N/A,#N/A,TRUE,"Cover Page";#N/A,#N/A,TRUE,"Summary Stats Annual";#N/A,#N/A,TRUE,"Unit Economics";#N/A,#N/A,TRUE,"Balance Sheet Annual";#N/A,#N/A,TRUE,"Cash Flow Annual";#N/A,#N/A,TRUE,"Income Statement Annual";#N/A,#N/A,TRUE,"CAPEX Annual";#N/A,#N/A,TRUE,"Headcount Summary Annual";#N/A,#N/A,TRUE,"Customer Build up";#N/A,#N/A,TRUE,"Cash Call";#N/A,#N/A,TRUE,"Summary Stats Month";#N/A,#N/A,TRUE,"Balance Sheet Month";#N/A,#N/A,TRUE,"Cash Flow Month";#N/A,#N/A,TRUE,"Income Statement Month";#N/A,#N/A,TRUE,"CAPEX Month";#N/A,#N/A,TRUE,"Headcount Summary Month";#N/A,#N/A,TRUE,"Assumptions";#N/A,#N/A,TRUE,"Headcount Inputs";#N/A,#N/A,TRUE,"Revenue &amp; Direct Expense";#N/A,#N/A,TRUE,"Indirect Expense";#N/A,#N/A,TRUE,"Markets";#N/A,#N/A,TRUE,"Colocation";#N/A,#N/A,TRUE,"Demographics";#N/A,#N/A,TRUE,"ILEC Rates";#N/A,#N/A,TRUE,"Amortization"}</definedName>
    <definedName name="wrn.All._1" hidden="1">{#N/A,#N/A,FALSE,"Inputs-Results"}</definedName>
    <definedName name="wrn.ALL._1_1" hidden="1">{"ALL",#N/A,FALSE,"A"}</definedName>
    <definedName name="wrn.ALL._1_1_1" hidden="1">{"ALL",#N/A,FALSE,"A"}</definedName>
    <definedName name="wrn.ALL._1_1_1_1" hidden="1">{"ALL",#N/A,FALSE,"A"}</definedName>
    <definedName name="wrn.ALL._1_1_1_1_1" hidden="1">{"ALL",#N/A,FALSE,"A"}</definedName>
    <definedName name="wrn.ALL._1_1_1_2" hidden="1">{"ALL",#N/A,FALSE,"A"}</definedName>
    <definedName name="wrn.ALL._1_1_2" hidden="1">{"ALL",#N/A,FALSE,"A"}</definedName>
    <definedName name="wrn.ALL._1_1_2_1" hidden="1">{"ALL",#N/A,FALSE,"A"}</definedName>
    <definedName name="wrn.ALL._1_1_3" hidden="1">{"ALL",#N/A,FALSE,"A"}</definedName>
    <definedName name="wrn.ALL._1_2" hidden="1">{"ALL",#N/A,FALSE,"A"}</definedName>
    <definedName name="wrn.ALL._1_2_1" hidden="1">{"ALL",#N/A,FALSE,"A"}</definedName>
    <definedName name="wrn.ALL._1_3" hidden="1">{"ALL",#N/A,FALSE,"A"}</definedName>
    <definedName name="wrn.ALL._1_4" hidden="1">{"ALL",#N/A,FALSE,"A"}</definedName>
    <definedName name="wrn.ALL._2" hidden="1">{"ALL",#N/A,FALSE,"A"}</definedName>
    <definedName name="wrn.ALL._2_1" hidden="1">{"ALL",#N/A,FALSE,"A"}</definedName>
    <definedName name="wrn.ALL._2_1_1" hidden="1">{"ALL",#N/A,FALSE,"A"}</definedName>
    <definedName name="wrn.ALL._2_1_1_1" hidden="1">{"ALL",#N/A,FALSE,"A"}</definedName>
    <definedName name="wrn.ALL._2_1_1_1_1" hidden="1">{"ALL",#N/A,FALSE,"A"}</definedName>
    <definedName name="wrn.ALL._2_1_1_2" hidden="1">{"ALL",#N/A,FALSE,"A"}</definedName>
    <definedName name="wrn.ALL._2_1_2" hidden="1">{"ALL",#N/A,FALSE,"A"}</definedName>
    <definedName name="wrn.ALL._2_1_2_1" hidden="1">{"ALL",#N/A,FALSE,"A"}</definedName>
    <definedName name="wrn.ALL._2_1_3" hidden="1">{"ALL",#N/A,FALSE,"A"}</definedName>
    <definedName name="wrn.ALL._2_2" hidden="1">{"ALL",#N/A,FALSE,"A"}</definedName>
    <definedName name="wrn.ALL._2_2_1" hidden="1">{"ALL",#N/A,FALSE,"A"}</definedName>
    <definedName name="wrn.ALL._2_3" hidden="1">{"ALL",#N/A,FALSE,"A"}</definedName>
    <definedName name="wrn.ALL._2_4" hidden="1">{"ALL",#N/A,FALSE,"A"}</definedName>
    <definedName name="wrn.ALL._3" hidden="1">{"ALL",#N/A,FALSE,"A"}</definedName>
    <definedName name="wrn.ALL._3_1" hidden="1">{"ALL",#N/A,FALSE,"A"}</definedName>
    <definedName name="wrn.ALL._3_1_1" hidden="1">{"ALL",#N/A,FALSE,"A"}</definedName>
    <definedName name="wrn.ALL._3_1_1_1" hidden="1">{"ALL",#N/A,FALSE,"A"}</definedName>
    <definedName name="wrn.ALL._3_1_2" hidden="1">{"ALL",#N/A,FALSE,"A"}</definedName>
    <definedName name="wrn.ALL._3_2" hidden="1">{"ALL",#N/A,FALSE,"A"}</definedName>
    <definedName name="wrn.ALL._3_2_1" hidden="1">{"ALL",#N/A,FALSE,"A"}</definedName>
    <definedName name="wrn.ALL._3_3" hidden="1">{"ALL",#N/A,FALSE,"A"}</definedName>
    <definedName name="wrn.ALL._4" hidden="1">{"ALL",#N/A,FALSE,"A"}</definedName>
    <definedName name="wrn.ALL._4_1" hidden="1">{"ALL",#N/A,FALSE,"A"}</definedName>
    <definedName name="wrn.ALL._4_1_1" hidden="1">{"ALL",#N/A,FALSE,"A"}</definedName>
    <definedName name="wrn.ALL._4_1_1_1" hidden="1">{"ALL",#N/A,FALSE,"A"}</definedName>
    <definedName name="wrn.ALL._4_1_2" hidden="1">{"ALL",#N/A,FALSE,"A"}</definedName>
    <definedName name="wrn.ALL._4_2" hidden="1">{"ALL",#N/A,FALSE,"A"}</definedName>
    <definedName name="wrn.ALL._4_2_1" hidden="1">{"ALL",#N/A,FALSE,"A"}</definedName>
    <definedName name="wrn.ALL._4_3" hidden="1">{"ALL",#N/A,FALSE,"A"}</definedName>
    <definedName name="wrn.ALL._5" hidden="1">{"ALL",#N/A,FALSE,"A"}</definedName>
    <definedName name="wrn.ALL._5_1" hidden="1">{"ALL",#N/A,FALSE,"A"}</definedName>
    <definedName name="wrn.ALL._5_1_1" hidden="1">{"ALL",#N/A,FALSE,"A"}</definedName>
    <definedName name="wrn.ALL._5_1_1_1" hidden="1">{"ALL",#N/A,FALSE,"A"}</definedName>
    <definedName name="wrn.ALL._5_1_2" hidden="1">{"ALL",#N/A,FALSE,"A"}</definedName>
    <definedName name="wrn.ALL._5_2" hidden="1">{"ALL",#N/A,FALSE,"A"}</definedName>
    <definedName name="wrn.ALL._5_2_1" hidden="1">{"ALL",#N/A,FALSE,"A"}</definedName>
    <definedName name="wrn.ALL._5_3" hidden="1">{"ALL",#N/A,FALSE,"A"}</definedName>
    <definedName name="wrn.all.2" hidden="1">{#N/A,#N/A,FALSE,"SCHEDULE A";"MINIMUM RENT",#N/A,FALSE,"SCHEDULES B &amp; C";"PERCENTAGE RENT",#N/A,FALSE,"SCHEDULES B &amp; C";#N/A,#N/A,FALSE,"SCHEDULE D";"SUMMARY SCHEDULE",#N/A,FALSE,"SCHEDULE E";#N/A,#N/A,FALSE,"SCHEDULE F";#N/A,#N/A,FALSE,"SCHEDULE G";"SUMMARY SCHEDULE",#N/A,FALSE,"SCHEDULE H";"SUMMARY SCHEDULE",#N/A,FALSE,"SCHEDULE I";#N/A,#N/A,FALSE,"SCHEDULE J";#N/A,#N/A,FALSE,"SCHEDULE 2";#N/A,#N/A,FALSE,"SCHEDULE 3";#N/A,#N/A,FALSE,"MARKETING I";#N/A,#N/A,FALSE,"MARKETING II";#N/A,#N/A,FALSE,"MARKETING III"}</definedName>
    <definedName name="wrn.All.CdnIC" hidden="1">{"ALLPULPS",#N/A,FALSE,"FSUMTOT";"PAPER",#N/A,FALSE,"FSUMTOT";"FLUFF",#N/A,FALSE,"FSUMTOT";"OTHER",#N/A,FALSE,"FSUMTOT"}</definedName>
    <definedName name="wrn.all.new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_DIV." hidden="1">{"assets",#N/A,FALSE,"IFE";"liabilities",#N/A,FALSE,"IFE";"mtd_cshflo",#N/A,FALSE,"IFE";"mtd_income",#N/A,FALSE,"IFE";"qtd_cashflo",#N/A,FALSE,"IFE";"qtd_income",#N/A,FALSE,"IFE";"ytd_cashflo",#N/A,FALSE,"IFE";"ytd_income",#N/A,FALSE,"IFE";"assets",#N/A,FALSE,"SER";"liabilities",#N/A,FALSE,"SER";"mtd_cshflo",#N/A,FALSE,"SER";"mtd_income",#N/A,FALSE,"SER";"qtd_cashflo",#N/A,FALSE,"SER";"qtd_income",#N/A,FALSE,"SER";"ytd_cashflo",#N/A,FALSE,"SER";"ytd_income",#N/A,FALSE,"SER";"assets",#N/A,FALSE,"PTC";"liabilities",#N/A,FALSE,"PTC";"mtd_cshflo",#N/A,FALSE,"PTC";"mtd_income",#N/A,FALSE,"PTC";"qtd_cashflo",#N/A,FALSE,"PTC";"qtd_income",#N/A,FALSE,"PTC";"ytd_cashflo",#N/A,FALSE,"PTC";"ytd_income",#N/A,FALSE,"PTC";"assets",#N/A,FALSE,"DEL";"liabilities",#N/A,FALSE,"DEL";"mtd_cshflo",#N/A,FALSE,"DEL";"mtd_income",#N/A,FALSE,"DEL";"qtd_cashflo",#N/A,FALSE,"DEL";"qtd_income",#N/A,FALSE,"DEL";"ytd_cashflo",#N/A,FALSE,"DEL";"ytd_income",#N/A,FALSE,"DEL";"assets",#N/A,FALSE,"NORD";"liabilities",#N/A,FALSE,"NORD";"mtd_cshflo",#N/A,FALSE,"NORD";"mtd_income",#N/A,FALSE,"NORD";"qtd_cashflo",#N/A,FALSE,"NORD";"qtd_income",#N/A,FALSE,"NORD";"ytd_cashflo",#N/A,FALSE,"NORD";"ytd_income",#N/A,FALSE,"NORD";"assets",#N/A,FALSE,"ACRX";"liabilities",#N/A,FALSE,"ACRX";"mtd_cshflo",#N/A,FALSE,"ACRX";"mtd_income",#N/A,FALSE,"ACRX";"qtd_cashflo",#N/A,FALSE,"ACRX";"qtd_income",#N/A,FALSE,"ACRX";"ytd_cashflo",#N/A,FALSE,"ACRX";"ytd_income",#N/A,FALSE,"ACRX";"assets",#N/A,FALSE,"INV";"liabilities",#N/A,FALSE,"INV";"mtd_cshflo",#N/A,FALSE,"INV";"mtd_income",#N/A,FALSE,"INV";"qtd_cashflo",#N/A,FALSE,"INV";"qtd_income",#N/A,FALSE,"INV";"ytd_cashflo",#N/A,FALSE,"INV";"ytd_income",#N/A,FALSE,"INV";"assets",#N/A,FALSE,"TVS";"liabilities",#N/A,FALSE,"TVS";"mtd_cshflo",#N/A,FALSE,"TVS";"mtd_income",#N/A,FALSE,"TVS";"qtd_cashflo",#N/A,FALSE,"TVS";"qtd_income",#N/A,FALSE,"TVS";"ytd_cashflo",#N/A,FALSE,"TVS";"ytd_income",#N/A,FALSE,"TVS";"assets",#N/A,FALSE,"FEEL";"liabilities",#N/A,FALSE,"FEEL";"mtd_cshflo",#N/A,FALSE,"FEEL";"mtd_income",#N/A,FALSE,"FEEL";"qtd_cashflo",#N/A,FALSE,"FEEL";"qtd_income",#N/A,FALSE,"FEEL";"ytd_cashflo",#N/A,FALSE,"FEEL";"ytd_income",#N/A,FALSE,"FEEL";"assets",#N/A,FALSE,"CORP";"liabilities",#N/A,FALSE,"CORP";"mtd_cshflo",#N/A,FALSE,"CORP";"mtd_income",#N/A,FALSE,"CORP";"qtd_cashflo",#N/A,FALSE,"CORP";"qtd_income",#N/A,FALSE,"CORP";"ytd_cashflo",#N/A,FALSE,"CORP";"ytd_income",#N/A,FALSE,"CORP";"assets",#N/A,FALSE,"CONS";"liabilities",#N/A,FALSE,"CONS";"mtd_cshflo",#N/A,FALSE,"CONS";"mtd_income",#N/A,FALSE,"CONS";"qtd_cashflo",#N/A,FALSE,"CONS";"qtd_income",#N/A,FALSE,"CONS";"ytd_cashflo",#N/A,FALSE,"CONS";"ytd_income",#N/A,FALSE,"CONS"}</definedName>
    <definedName name="wrn.All_Mat." hidden="1">{#N/A,#N/A,FALSE,"Sheet1";#N/A,#N/A,FALSE,"OTHER";#N/A,#N/A,FALSE,"FMB";#N/A,#N/A,FALSE,"PCN";#N/A,#N/A,FALSE,"PCN2";#N/A,#N/A,FALSE,"CEI_Pref";#N/A,#N/A,FALSE,"CEI_FMB";#N/A,#N/A,FALSE,"CEI_PCN";#N/A,#N/A,FALSE,"CEI_PCN1";#N/A,#N/A,FALSE,"CEI_MED";#N/A,#N/A,FALSE,"CEI_MED1";#N/A,#N/A,FALSE,"TE_Other";#N/A,#N/A,FALSE,"TE_PCN";#N/A,#N/A,FALSE,"TE_MED";#N/A,#N/A,FALSE,"TE_MED1"}</definedName>
    <definedName name="wrn.All_Mat.1" hidden="1">{#N/A,#N/A,FALSE,"Sheet1";#N/A,#N/A,FALSE,"OTHER";#N/A,#N/A,FALSE,"FMB";#N/A,#N/A,FALSE,"PCN";#N/A,#N/A,FALSE,"PCN2";#N/A,#N/A,FALSE,"CEI_Pref";#N/A,#N/A,FALSE,"CEI_FMB";#N/A,#N/A,FALSE,"CEI_PCN";#N/A,#N/A,FALSE,"CEI_PCN1";#N/A,#N/A,FALSE,"CEI_MED";#N/A,#N/A,FALSE,"CEI_MED1";#N/A,#N/A,FALSE,"TE_Other";#N/A,#N/A,FALSE,"TE_PCN";#N/A,#N/A,FALSE,"TE_MED";#N/A,#N/A,FALSE,"TE_MED1"}</definedName>
    <definedName name="wrn.All_Models." hidden="1">{#N/A,#N/A,FALSE,"Summary";#N/A,#N/A,FALSE,"Projections";#N/A,#N/A,FALSE,"Mkt Mults";#N/A,#N/A,FALSE,"DCF";#N/A,#N/A,FALSE,"Accr Dil";#N/A,#N/A,FALSE,"PIC LBO";#N/A,#N/A,FALSE,"MULT10_4";#N/A,#N/A,FALSE,"CBI LBO"}</definedName>
    <definedName name="wrn.All_Sheets." hidden="1">{#N/A,#N/A,FALSE,"Projections";#N/A,#N/A,FALSE,"Contribution_Stock";#N/A,#N/A,FALSE,"PF_Combo_Stock";#N/A,#N/A,FALSE,"Projections";#N/A,#N/A,FALSE,"Contribution_Cash";#N/A,#N/A,FALSE,"PF_Combo_Cash";#N/A,#N/A,FALSE,"IPO_Cash"}</definedName>
    <definedName name="wrn.all1" hidden="1">{"P&amp;L",#N/A,TRUE,"HC";"P&amp;L Percents",#N/A,TRUE,"P&amp;L";"M&amp;A3 P&amp;L",#N/A,TRUE,"HC";"M&amp;A3 Pipeline",#N/A,TRUE,"HC";"Franchises",#N/A,TRUE,"HC";"CF&amp;BS",#N/A,TRUE,"HC"}</definedName>
    <definedName name="wrn.ALL2." hidden="1">{#N/A,#N/A,FALSE,"DCF";#N/A,#N/A,FALSE,"WACC";#N/A,#N/A,FALSE,"Sales_EBIT";#N/A,#N/A,FALSE,"Capex_Depreciation";#N/A,#N/A,FALSE,"WC";#N/A,#N/A,FALSE,"Interest";#N/A,#N/A,FALSE,"Assumptions"}</definedName>
    <definedName name="wrn.all3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4" hidden="1">{#N/A,#N/A,FALSE,"ASSUMPTIONS";#N/A,#N/A,FALSE,"Valuation Summary";"page1",#N/A,FALSE,"PRESENTATION";"page2",#N/A,FALSE,"PRESENTATION";#N/A,#N/A,FALSE,"ORIGINAL_ROLLBACK"}</definedName>
    <definedName name="wrn.ALL5" hidden="1">{#N/A,#N/A,FALSE,"ASSUMPTIONS";#N/A,#N/A,FALSE,"Valuation Summary";"page1",#N/A,FALSE,"PRESENTATION";"page2",#N/A,FALSE,"PRESENTATION";#N/A,#N/A,FALSE,"ORIGINAL_ROLLBACK"}</definedName>
    <definedName name="wrn.ALL6" hidden="1">{#N/A,#N/A,FALSE,"ASSUMPTIONS";#N/A,#N/A,FALSE,"Valuation Summary";"page1",#N/A,FALSE,"PRESENTATION";"page2",#N/A,FALSE,"PRESENTATION";#N/A,#N/A,FALSE,"ORIGINAL_ROLLBACK"}</definedName>
    <definedName name="wrn.ALL8" hidden="1">{#N/A,#N/A,FALSE,"ASSUMPTIONS";#N/A,#N/A,FALSE,"Valuation Summary";"page1",#N/A,FALSE,"PRESENTATION";"page2",#N/A,FALSE,"PRESENTATION";#N/A,#N/A,FALSE,"ORIGINAL_ROLLBACK"}</definedName>
    <definedName name="wrn.ALLbutPREMIUM.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wrn.AllDataPages." hidden="1">{#N/A,#N/A,FALSE,"Balance Sheet";#N/A,#N/A,FALSE,"Income Statement";#N/A,#N/A,FALSE,"Changes in Financial Position"}</definedName>
    <definedName name="wrn.Alligator.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Models." hidden="1">{#N/A,#N/A,FALSE,"AD_Purchase";#N/A,#N/A,FALSE,"Credit";#N/A,#N/A,FALSE,"PF Acquisition";#N/A,#N/A,FALSE,"PF Offering"}</definedName>
    <definedName name="wrn.allpages." hidden="1">{#N/A,#N/A,TRUE,"Historicals";#N/A,#N/A,TRUE,"Charts";#N/A,#N/A,TRUE,"Forecasts"}</definedName>
    <definedName name="wrn.Altnet._.Trading._.Multiples." hidden="1">{#N/A,#N/A,FALSE,"Output";#N/A,#N/A,FALSE,"Input";#N/A,#N/A,FALSE,"Calanderised";#N/A,#N/A,FALSE,"Convertibles"}</definedName>
    <definedName name="wrn.Amortization." hidden="1">{"Exist Debt Amort",#N/A,TRUE,"Financials";"Intangible Amort",#N/A,TRUE,"Financials";"Proj Debt Amort",#N/A,TRUE,"Financials";"Proj Pfd Amort",#N/A,TRUE,"Financials"}</definedName>
    <definedName name="wrn.AMT1." hidden="1">{"AMT1",#N/A,FALSE,"NAVYI"}</definedName>
    <definedName name="wrn.AMT2." hidden="1">{"AMT2",#N/A,FALSE,"NAVYI"}</definedName>
    <definedName name="wrn.AMTADDIT1." hidden="1">{"AMTADDIT1",#N/A,FALSE,"NAVYI"}</definedName>
    <definedName name="wrn.AMTADDIT2." hidden="1">{"AMTADDIT2",#N/A,FALSE,"NAVYI"}</definedName>
    <definedName name="wrn.AMTALL." hidden="1">{"AMT1",#N/A,FALSE,"NAVYI";"AMT2",#N/A,FALSE,"NAVYI";"AMTADDIT1",#N/A,FALSE,"NAVYI";"AMTADDIT2",#N/A,FALSE,"NAVYI"}</definedName>
    <definedName name="wrn.AMTNOL." hidden="1">{#N/A,#N/A,TRUE,"91AMTNOL";#N/A,#N/A,TRUE,"92AMTNOL";#N/A,#N/A,TRUE,"93AMTNOL"}</definedName>
    <definedName name="wrn.ANADARKO." hidden="1">{"Table1",#N/A,FALSE,"ANADARKO";"Table2",#N/A,FALSE,"ANADARKO";"Table3",#N/A,FALSE,"ANADARKO";"Table3c",#N/A,FALSE,"ANADARKO";"Table3c2",#N/A,FALSE,"ANADARKO";"Table5",#N/A,FALSE,"ANADARKO"}</definedName>
    <definedName name="wrn.Annual._.Cashflows." hidden="1">{"Revenues",#N/A,FALSE,"MDU";"Depreciation",#N/A,FALSE,"MDU";"Debt",#N/A,FALSE,"MDU";"Financials",#N/A,FALSE,"MDU";"Accounts",#N/A,FALSE,"MDU"}</definedName>
    <definedName name="wrn.Annual._.Cashflows2." hidden="1">{"Revenues",#N/A,FALSE,"MDU";"Depreciation",#N/A,FALSE,"MDU";"Debt",#N/A,FALSE,"MDU";"Financials",#N/A,FALSE,"MDU";"Accounts",#N/A,FALSE,"MDU"}</definedName>
    <definedName name="wrn.Annual._.Operating._.Earnings." hidden="1">{"Annual 1996",#N/A,FALSE,"Ann-Op (Mng)";"Annual 1996",#N/A,FALSE,"Ann-Op (Rep)";"Operating Vs. Reported Earnings",#N/A,FALSE,"Rpt-Op Inc"}</definedName>
    <definedName name="wrn.Annual._.Operating._.Earnings1." hidden="1">{"Annual 1996",#N/A,FALSE,"Ann-Op (Mng)";"Annual 1996",#N/A,FALSE,"Ann-Op (Rep)";"Operating Vs. Reported Earnings",#N/A,FALSE,"Rpt-Op Inc"}</definedName>
    <definedName name="wrn.Annual._.Report." hidden="1">{"ARPandL",#N/A,FALSE,"Report Annual";"ARCashflow",#N/A,FALSE,"Report Annual";"ARBalanceSheet",#N/A,FALSE,"Report Annual";"ARRatios",#N/A,FALSE,"Report Annual"}</definedName>
    <definedName name="wrn.Annual_5yr." hidden="1">{"ISP1Y5",#N/A,TRUE,"Template";"ISP2Y5",#N/A,TRUE,"Template";"BSY5",#N/A,TRUE,"Template";"ICFY5",#N/A,TRUE,"Template";"TPY5",#N/A,TRUE,"Template";"CtrlY5",#N/A,TRUE,"Template"}</definedName>
    <definedName name="wrn.Annual_5yr._1" hidden="1">{"ISP1Y5",#N/A,TRUE,"Template";"ISP2Y5",#N/A,TRUE,"Template";"BSY5",#N/A,TRUE,"Template";"ICFY5",#N/A,TRUE,"Template";"TPY5",#N/A,TRUE,"Template";"CtrlY5",#N/A,TRUE,"Template"}</definedName>
    <definedName name="wrn.Annual_5yr._1_1" hidden="1">{"ISP1Y5",#N/A,TRUE,"Template";"ISP2Y5",#N/A,TRUE,"Template";"BSY5",#N/A,TRUE,"Template";"ICFY5",#N/A,TRUE,"Template";"TPY5",#N/A,TRUE,"Template";"CtrlY5",#N/A,TRUE,"Template"}</definedName>
    <definedName name="wrn.Annual_5yr._1_1_1" hidden="1">{"ISP1Y5",#N/A,TRUE,"Template";"ISP2Y5",#N/A,TRUE,"Template";"BSY5",#N/A,TRUE,"Template";"ICFY5",#N/A,TRUE,"Template";"TPY5",#N/A,TRUE,"Template";"CtrlY5",#N/A,TRUE,"Template"}</definedName>
    <definedName name="wrn.Annual_5yr._1_1_1_1" hidden="1">{"ISP1Y5",#N/A,TRUE,"Template";"ISP2Y5",#N/A,TRUE,"Template";"BSY5",#N/A,TRUE,"Template";"ICFY5",#N/A,TRUE,"Template";"TPY5",#N/A,TRUE,"Template";"CtrlY5",#N/A,TRUE,"Template"}</definedName>
    <definedName name="wrn.Annual_5yr._1_1_1_1_1" hidden="1">{"ISP1Y5",#N/A,TRUE,"Template";"ISP2Y5",#N/A,TRUE,"Template";"BSY5",#N/A,TRUE,"Template";"ICFY5",#N/A,TRUE,"Template";"TPY5",#N/A,TRUE,"Template";"CtrlY5",#N/A,TRUE,"Template"}</definedName>
    <definedName name="wrn.Annual_5yr._1_1_1_1_1_1" hidden="1">{"ISP1Y5",#N/A,TRUE,"Template";"ISP2Y5",#N/A,TRUE,"Template";"BSY5",#N/A,TRUE,"Template";"ICFY5",#N/A,TRUE,"Template";"TPY5",#N/A,TRUE,"Template";"CtrlY5",#N/A,TRUE,"Template"}</definedName>
    <definedName name="wrn.Annual_5yr._1_1_1_1_1_1_1" hidden="1">{"ISP1Y5",#N/A,TRUE,"Template";"ISP2Y5",#N/A,TRUE,"Template";"BSY5",#N/A,TRUE,"Template";"ICFY5",#N/A,TRUE,"Template";"TPY5",#N/A,TRUE,"Template";"CtrlY5",#N/A,TRUE,"Template"}</definedName>
    <definedName name="wrn.Annual_5yr._1_1_1_1_1_2" hidden="1">{"ISP1Y5",#N/A,TRUE,"Template";"ISP2Y5",#N/A,TRUE,"Template";"BSY5",#N/A,TRUE,"Template";"ICFY5",#N/A,TRUE,"Template";"TPY5",#N/A,TRUE,"Template";"CtrlY5",#N/A,TRUE,"Template"}</definedName>
    <definedName name="wrn.Annual_5yr._1_1_1_1_2" hidden="1">{"ISP1Y5",#N/A,TRUE,"Template";"ISP2Y5",#N/A,TRUE,"Template";"BSY5",#N/A,TRUE,"Template";"ICFY5",#N/A,TRUE,"Template";"TPY5",#N/A,TRUE,"Template";"CtrlY5",#N/A,TRUE,"Template"}</definedName>
    <definedName name="wrn.Annual_5yr._1_1_1_1_2_1" hidden="1">{"ISP1Y5",#N/A,TRUE,"Template";"ISP2Y5",#N/A,TRUE,"Template";"BSY5",#N/A,TRUE,"Template";"ICFY5",#N/A,TRUE,"Template";"TPY5",#N/A,TRUE,"Template";"CtrlY5",#N/A,TRUE,"Template"}</definedName>
    <definedName name="wrn.Annual_5yr._1_1_1_1_3" hidden="1">{"ISP1Y5",#N/A,TRUE,"Template";"ISP2Y5",#N/A,TRUE,"Template";"BSY5",#N/A,TRUE,"Template";"ICFY5",#N/A,TRUE,"Template";"TPY5",#N/A,TRUE,"Template";"CtrlY5",#N/A,TRUE,"Template"}</definedName>
    <definedName name="wrn.Annual_5yr._1_1_1_2" hidden="1">{"ISP1Y5",#N/A,TRUE,"Template";"ISP2Y5",#N/A,TRUE,"Template";"BSY5",#N/A,TRUE,"Template";"ICFY5",#N/A,TRUE,"Template";"TPY5",#N/A,TRUE,"Template";"CtrlY5",#N/A,TRUE,"Template"}</definedName>
    <definedName name="wrn.Annual_5yr._1_1_1_2_1" hidden="1">{"ISP1Y5",#N/A,TRUE,"Template";"ISP2Y5",#N/A,TRUE,"Template";"BSY5",#N/A,TRUE,"Template";"ICFY5",#N/A,TRUE,"Template";"TPY5",#N/A,TRUE,"Template";"CtrlY5",#N/A,TRUE,"Template"}</definedName>
    <definedName name="wrn.Annual_5yr._1_1_1_3" hidden="1">{"ISP1Y5",#N/A,TRUE,"Template";"ISP2Y5",#N/A,TRUE,"Template";"BSY5",#N/A,TRUE,"Template";"ICFY5",#N/A,TRUE,"Template";"TPY5",#N/A,TRUE,"Template";"CtrlY5",#N/A,TRUE,"Template"}</definedName>
    <definedName name="wrn.Annual_5yr._1_1_1_4" hidden="1">{"ISP1Y5",#N/A,TRUE,"Template";"ISP2Y5",#N/A,TRUE,"Template";"BSY5",#N/A,TRUE,"Template";"ICFY5",#N/A,TRUE,"Template";"TPY5",#N/A,TRUE,"Template";"CtrlY5",#N/A,TRUE,"Template"}</definedName>
    <definedName name="wrn.Annual_5yr._1_1_2" hidden="1">{"ISP1Y5",#N/A,TRUE,"Template";"ISP2Y5",#N/A,TRUE,"Template";"BSY5",#N/A,TRUE,"Template";"ICFY5",#N/A,TRUE,"Template";"TPY5",#N/A,TRUE,"Template";"CtrlY5",#N/A,TRUE,"Template"}</definedName>
    <definedName name="wrn.Annual_5yr._1_1_2_1" hidden="1">{"ISP1Y5",#N/A,TRUE,"Template";"ISP2Y5",#N/A,TRUE,"Template";"BSY5",#N/A,TRUE,"Template";"ICFY5",#N/A,TRUE,"Template";"TPY5",#N/A,TRUE,"Template";"CtrlY5",#N/A,TRUE,"Template"}</definedName>
    <definedName name="wrn.Annual_5yr._1_1_2_1_1" hidden="1">{"ISP1Y5",#N/A,TRUE,"Template";"ISP2Y5",#N/A,TRUE,"Template";"BSY5",#N/A,TRUE,"Template";"ICFY5",#N/A,TRUE,"Template";"TPY5",#N/A,TRUE,"Template";"CtrlY5",#N/A,TRUE,"Template"}</definedName>
    <definedName name="wrn.Annual_5yr._1_1_2_1_1_1" hidden="1">{"ISP1Y5",#N/A,TRUE,"Template";"ISP2Y5",#N/A,TRUE,"Template";"BSY5",#N/A,TRUE,"Template";"ICFY5",#N/A,TRUE,"Template";"TPY5",#N/A,TRUE,"Template";"CtrlY5",#N/A,TRUE,"Template"}</definedName>
    <definedName name="wrn.Annual_5yr._1_1_2_1_1_1_1" hidden="1">{"ISP1Y5",#N/A,TRUE,"Template";"ISP2Y5",#N/A,TRUE,"Template";"BSY5",#N/A,TRUE,"Template";"ICFY5",#N/A,TRUE,"Template";"TPY5",#N/A,TRUE,"Template";"CtrlY5",#N/A,TRUE,"Template"}</definedName>
    <definedName name="wrn.Annual_5yr._1_1_2_1_1_2" hidden="1">{"ISP1Y5",#N/A,TRUE,"Template";"ISP2Y5",#N/A,TRUE,"Template";"BSY5",#N/A,TRUE,"Template";"ICFY5",#N/A,TRUE,"Template";"TPY5",#N/A,TRUE,"Template";"CtrlY5",#N/A,TRUE,"Template"}</definedName>
    <definedName name="wrn.Annual_5yr._1_1_2_1_2" hidden="1">{"ISP1Y5",#N/A,TRUE,"Template";"ISP2Y5",#N/A,TRUE,"Template";"BSY5",#N/A,TRUE,"Template";"ICFY5",#N/A,TRUE,"Template";"TPY5",#N/A,TRUE,"Template";"CtrlY5",#N/A,TRUE,"Template"}</definedName>
    <definedName name="wrn.Annual_5yr._1_1_2_1_2_1" hidden="1">{"ISP1Y5",#N/A,TRUE,"Template";"ISP2Y5",#N/A,TRUE,"Template";"BSY5",#N/A,TRUE,"Template";"ICFY5",#N/A,TRUE,"Template";"TPY5",#N/A,TRUE,"Template";"CtrlY5",#N/A,TRUE,"Template"}</definedName>
    <definedName name="wrn.Annual_5yr._1_1_2_1_3" hidden="1">{"ISP1Y5",#N/A,TRUE,"Template";"ISP2Y5",#N/A,TRUE,"Template";"BSY5",#N/A,TRUE,"Template";"ICFY5",#N/A,TRUE,"Template";"TPY5",#N/A,TRUE,"Template";"CtrlY5",#N/A,TRUE,"Template"}</definedName>
    <definedName name="wrn.Annual_5yr._1_1_2_2" hidden="1">{"ISP1Y5",#N/A,TRUE,"Template";"ISP2Y5",#N/A,TRUE,"Template";"BSY5",#N/A,TRUE,"Template";"ICFY5",#N/A,TRUE,"Template";"TPY5",#N/A,TRUE,"Template";"CtrlY5",#N/A,TRUE,"Template"}</definedName>
    <definedName name="wrn.Annual_5yr._1_1_2_2_1" hidden="1">{"ISP1Y5",#N/A,TRUE,"Template";"ISP2Y5",#N/A,TRUE,"Template";"BSY5",#N/A,TRUE,"Template";"ICFY5",#N/A,TRUE,"Template";"TPY5",#N/A,TRUE,"Template";"CtrlY5",#N/A,TRUE,"Template"}</definedName>
    <definedName name="wrn.Annual_5yr._1_1_2_3" hidden="1">{"ISP1Y5",#N/A,TRUE,"Template";"ISP2Y5",#N/A,TRUE,"Template";"BSY5",#N/A,TRUE,"Template";"ICFY5",#N/A,TRUE,"Template";"TPY5",#N/A,TRUE,"Template";"CtrlY5",#N/A,TRUE,"Template"}</definedName>
    <definedName name="wrn.Annual_5yr._1_1_2_4" hidden="1">{"ISP1Y5",#N/A,TRUE,"Template";"ISP2Y5",#N/A,TRUE,"Template";"BSY5",#N/A,TRUE,"Template";"ICFY5",#N/A,TRUE,"Template";"TPY5",#N/A,TRUE,"Template";"CtrlY5",#N/A,TRUE,"Template"}</definedName>
    <definedName name="wrn.Annual_5yr._1_1_3" hidden="1">{"ISP1Y5",#N/A,TRUE,"Template";"ISP2Y5",#N/A,TRUE,"Template";"BSY5",#N/A,TRUE,"Template";"ICFY5",#N/A,TRUE,"Template";"TPY5",#N/A,TRUE,"Template";"CtrlY5",#N/A,TRUE,"Template"}</definedName>
    <definedName name="wrn.Annual_5yr._1_1_3_1" hidden="1">{"ISP1Y5",#N/A,TRUE,"Template";"ISP2Y5",#N/A,TRUE,"Template";"BSY5",#N/A,TRUE,"Template";"ICFY5",#N/A,TRUE,"Template";"TPY5",#N/A,TRUE,"Template";"CtrlY5",#N/A,TRUE,"Template"}</definedName>
    <definedName name="wrn.Annual_5yr._1_1_3_1_1" hidden="1">{"ISP1Y5",#N/A,TRUE,"Template";"ISP2Y5",#N/A,TRUE,"Template";"BSY5",#N/A,TRUE,"Template";"ICFY5",#N/A,TRUE,"Template";"TPY5",#N/A,TRUE,"Template";"CtrlY5",#N/A,TRUE,"Template"}</definedName>
    <definedName name="wrn.Annual_5yr._1_1_3_1_1_1" hidden="1">{"ISP1Y5",#N/A,TRUE,"Template";"ISP2Y5",#N/A,TRUE,"Template";"BSY5",#N/A,TRUE,"Template";"ICFY5",#N/A,TRUE,"Template";"TPY5",#N/A,TRUE,"Template";"CtrlY5",#N/A,TRUE,"Template"}</definedName>
    <definedName name="wrn.Annual_5yr._1_1_3_1_2" hidden="1">{"ISP1Y5",#N/A,TRUE,"Template";"ISP2Y5",#N/A,TRUE,"Template";"BSY5",#N/A,TRUE,"Template";"ICFY5",#N/A,TRUE,"Template";"TPY5",#N/A,TRUE,"Template";"CtrlY5",#N/A,TRUE,"Template"}</definedName>
    <definedName name="wrn.Annual_5yr._1_1_3_2" hidden="1">{"ISP1Y5",#N/A,TRUE,"Template";"ISP2Y5",#N/A,TRUE,"Template";"BSY5",#N/A,TRUE,"Template";"ICFY5",#N/A,TRUE,"Template";"TPY5",#N/A,TRUE,"Template";"CtrlY5",#N/A,TRUE,"Template"}</definedName>
    <definedName name="wrn.Annual_5yr._1_1_3_2_1" hidden="1">{"ISP1Y5",#N/A,TRUE,"Template";"ISP2Y5",#N/A,TRUE,"Template";"BSY5",#N/A,TRUE,"Template";"ICFY5",#N/A,TRUE,"Template";"TPY5",#N/A,TRUE,"Template";"CtrlY5",#N/A,TRUE,"Template"}</definedName>
    <definedName name="wrn.Annual_5yr._1_1_3_3" hidden="1">{"ISP1Y5",#N/A,TRUE,"Template";"ISP2Y5",#N/A,TRUE,"Template";"BSY5",#N/A,TRUE,"Template";"ICFY5",#N/A,TRUE,"Template";"TPY5",#N/A,TRUE,"Template";"CtrlY5",#N/A,TRUE,"Template"}</definedName>
    <definedName name="wrn.Annual_5yr._1_1_4" hidden="1">{"ISP1Y5",#N/A,TRUE,"Template";"ISP2Y5",#N/A,TRUE,"Template";"BSY5",#N/A,TRUE,"Template";"ICFY5",#N/A,TRUE,"Template";"TPY5",#N/A,TRUE,"Template";"CtrlY5",#N/A,TRUE,"Template"}</definedName>
    <definedName name="wrn.Annual_5yr._1_1_4_1" hidden="1">{"ISP1Y5",#N/A,TRUE,"Template";"ISP2Y5",#N/A,TRUE,"Template";"BSY5",#N/A,TRUE,"Template";"ICFY5",#N/A,TRUE,"Template";"TPY5",#N/A,TRUE,"Template";"CtrlY5",#N/A,TRUE,"Template"}</definedName>
    <definedName name="wrn.Annual_5yr._1_1_4_1_1" hidden="1">{"ISP1Y5",#N/A,TRUE,"Template";"ISP2Y5",#N/A,TRUE,"Template";"BSY5",#N/A,TRUE,"Template";"ICFY5",#N/A,TRUE,"Template";"TPY5",#N/A,TRUE,"Template";"CtrlY5",#N/A,TRUE,"Template"}</definedName>
    <definedName name="wrn.Annual_5yr._1_1_4_1_1_1" hidden="1">{"ISP1Y5",#N/A,TRUE,"Template";"ISP2Y5",#N/A,TRUE,"Template";"BSY5",#N/A,TRUE,"Template";"ICFY5",#N/A,TRUE,"Template";"TPY5",#N/A,TRUE,"Template";"CtrlY5",#N/A,TRUE,"Template"}</definedName>
    <definedName name="wrn.Annual_5yr._1_1_4_1_2" hidden="1">{"ISP1Y5",#N/A,TRUE,"Template";"ISP2Y5",#N/A,TRUE,"Template";"BSY5",#N/A,TRUE,"Template";"ICFY5",#N/A,TRUE,"Template";"TPY5",#N/A,TRUE,"Template";"CtrlY5",#N/A,TRUE,"Template"}</definedName>
    <definedName name="wrn.Annual_5yr._1_1_4_2" hidden="1">{"ISP1Y5",#N/A,TRUE,"Template";"ISP2Y5",#N/A,TRUE,"Template";"BSY5",#N/A,TRUE,"Template";"ICFY5",#N/A,TRUE,"Template";"TPY5",#N/A,TRUE,"Template";"CtrlY5",#N/A,TRUE,"Template"}</definedName>
    <definedName name="wrn.Annual_5yr._1_1_4_2_1" hidden="1">{"ISP1Y5",#N/A,TRUE,"Template";"ISP2Y5",#N/A,TRUE,"Template";"BSY5",#N/A,TRUE,"Template";"ICFY5",#N/A,TRUE,"Template";"TPY5",#N/A,TRUE,"Template";"CtrlY5",#N/A,TRUE,"Template"}</definedName>
    <definedName name="wrn.Annual_5yr._1_1_4_3" hidden="1">{"ISP1Y5",#N/A,TRUE,"Template";"ISP2Y5",#N/A,TRUE,"Template";"BSY5",#N/A,TRUE,"Template";"ICFY5",#N/A,TRUE,"Template";"TPY5",#N/A,TRUE,"Template";"CtrlY5",#N/A,TRUE,"Template"}</definedName>
    <definedName name="wrn.Annual_5yr._1_1_5" hidden="1">{"ISP1Y5",#N/A,TRUE,"Template";"ISP2Y5",#N/A,TRUE,"Template";"BSY5",#N/A,TRUE,"Template";"ICFY5",#N/A,TRUE,"Template";"TPY5",#N/A,TRUE,"Template";"CtrlY5",#N/A,TRUE,"Template"}</definedName>
    <definedName name="wrn.Annual_5yr._1_1_5_1" hidden="1">{"ISP1Y5",#N/A,TRUE,"Template";"ISP2Y5",#N/A,TRUE,"Template";"BSY5",#N/A,TRUE,"Template";"ICFY5",#N/A,TRUE,"Template";"TPY5",#N/A,TRUE,"Template";"CtrlY5",#N/A,TRUE,"Template"}</definedName>
    <definedName name="wrn.Annual_5yr._1_1_5_1_1" hidden="1">{"ISP1Y5",#N/A,TRUE,"Template";"ISP2Y5",#N/A,TRUE,"Template";"BSY5",#N/A,TRUE,"Template";"ICFY5",#N/A,TRUE,"Template";"TPY5",#N/A,TRUE,"Template";"CtrlY5",#N/A,TRUE,"Template"}</definedName>
    <definedName name="wrn.Annual_5yr._1_1_5_1_1_1" hidden="1">{"ISP1Y5",#N/A,TRUE,"Template";"ISP2Y5",#N/A,TRUE,"Template";"BSY5",#N/A,TRUE,"Template";"ICFY5",#N/A,TRUE,"Template";"TPY5",#N/A,TRUE,"Template";"CtrlY5",#N/A,TRUE,"Template"}</definedName>
    <definedName name="wrn.Annual_5yr._1_1_5_1_2" hidden="1">{"ISP1Y5",#N/A,TRUE,"Template";"ISP2Y5",#N/A,TRUE,"Template";"BSY5",#N/A,TRUE,"Template";"ICFY5",#N/A,TRUE,"Template";"TPY5",#N/A,TRUE,"Template";"CtrlY5",#N/A,TRUE,"Template"}</definedName>
    <definedName name="wrn.Annual_5yr._1_1_5_2" hidden="1">{"ISP1Y5",#N/A,TRUE,"Template";"ISP2Y5",#N/A,TRUE,"Template";"BSY5",#N/A,TRUE,"Template";"ICFY5",#N/A,TRUE,"Template";"TPY5",#N/A,TRUE,"Template";"CtrlY5",#N/A,TRUE,"Template"}</definedName>
    <definedName name="wrn.Annual_5yr._1_1_5_2_1" hidden="1">{"ISP1Y5",#N/A,TRUE,"Template";"ISP2Y5",#N/A,TRUE,"Template";"BSY5",#N/A,TRUE,"Template";"ICFY5",#N/A,TRUE,"Template";"TPY5",#N/A,TRUE,"Template";"CtrlY5",#N/A,TRUE,"Template"}</definedName>
    <definedName name="wrn.Annual_5yr._1_1_5_3" hidden="1">{"ISP1Y5",#N/A,TRUE,"Template";"ISP2Y5",#N/A,TRUE,"Template";"BSY5",#N/A,TRUE,"Template";"ICFY5",#N/A,TRUE,"Template";"TPY5",#N/A,TRUE,"Template";"CtrlY5",#N/A,TRUE,"Template"}</definedName>
    <definedName name="wrn.Annual_5yr._1_2" hidden="1">{"ISP1Y5",#N/A,TRUE,"Template";"ISP2Y5",#N/A,TRUE,"Template";"BSY5",#N/A,TRUE,"Template";"ICFY5",#N/A,TRUE,"Template";"TPY5",#N/A,TRUE,"Template";"CtrlY5",#N/A,TRUE,"Template"}</definedName>
    <definedName name="wrn.Annual_5yr._1_2_1" hidden="1">{"ISP1Y5",#N/A,TRUE,"Template";"ISP2Y5",#N/A,TRUE,"Template";"BSY5",#N/A,TRUE,"Template";"ICFY5",#N/A,TRUE,"Template";"TPY5",#N/A,TRUE,"Template";"CtrlY5",#N/A,TRUE,"Template"}</definedName>
    <definedName name="wrn.Annual_5yr._1_2_1_1" hidden="1">{"ISP1Y5",#N/A,TRUE,"Template";"ISP2Y5",#N/A,TRUE,"Template";"BSY5",#N/A,TRUE,"Template";"ICFY5",#N/A,TRUE,"Template";"TPY5",#N/A,TRUE,"Template";"CtrlY5",#N/A,TRUE,"Template"}</definedName>
    <definedName name="wrn.Annual_5yr._1_2_1_1_1" hidden="1">{"ISP1Y5",#N/A,TRUE,"Template";"ISP2Y5",#N/A,TRUE,"Template";"BSY5",#N/A,TRUE,"Template";"ICFY5",#N/A,TRUE,"Template";"TPY5",#N/A,TRUE,"Template";"CtrlY5",#N/A,TRUE,"Template"}</definedName>
    <definedName name="wrn.Annual_5yr._1_2_1_1_1_1" hidden="1">{"ISP1Y5",#N/A,TRUE,"Template";"ISP2Y5",#N/A,TRUE,"Template";"BSY5",#N/A,TRUE,"Template";"ICFY5",#N/A,TRUE,"Template";"TPY5",#N/A,TRUE,"Template";"CtrlY5",#N/A,TRUE,"Template"}</definedName>
    <definedName name="wrn.Annual_5yr._1_2_1_1_2" hidden="1">{"ISP1Y5",#N/A,TRUE,"Template";"ISP2Y5",#N/A,TRUE,"Template";"BSY5",#N/A,TRUE,"Template";"ICFY5",#N/A,TRUE,"Template";"TPY5",#N/A,TRUE,"Template";"CtrlY5",#N/A,TRUE,"Template"}</definedName>
    <definedName name="wrn.Annual_5yr._1_2_1_2" hidden="1">{"ISP1Y5",#N/A,TRUE,"Template";"ISP2Y5",#N/A,TRUE,"Template";"BSY5",#N/A,TRUE,"Template";"ICFY5",#N/A,TRUE,"Template";"TPY5",#N/A,TRUE,"Template";"CtrlY5",#N/A,TRUE,"Template"}</definedName>
    <definedName name="wrn.Annual_5yr._1_2_1_2_1" hidden="1">{"ISP1Y5",#N/A,TRUE,"Template";"ISP2Y5",#N/A,TRUE,"Template";"BSY5",#N/A,TRUE,"Template";"ICFY5",#N/A,TRUE,"Template";"TPY5",#N/A,TRUE,"Template";"CtrlY5",#N/A,TRUE,"Template"}</definedName>
    <definedName name="wrn.Annual_5yr._1_2_1_3" hidden="1">{"ISP1Y5",#N/A,TRUE,"Template";"ISP2Y5",#N/A,TRUE,"Template";"BSY5",#N/A,TRUE,"Template";"ICFY5",#N/A,TRUE,"Template";"TPY5",#N/A,TRUE,"Template";"CtrlY5",#N/A,TRUE,"Template"}</definedName>
    <definedName name="wrn.Annual_5yr._1_2_2" hidden="1">{"ISP1Y5",#N/A,TRUE,"Template";"ISP2Y5",#N/A,TRUE,"Template";"BSY5",#N/A,TRUE,"Template";"ICFY5",#N/A,TRUE,"Template";"TPY5",#N/A,TRUE,"Template";"CtrlY5",#N/A,TRUE,"Template"}</definedName>
    <definedName name="wrn.Annual_5yr._1_2_2_1" hidden="1">{"ISP1Y5",#N/A,TRUE,"Template";"ISP2Y5",#N/A,TRUE,"Template";"BSY5",#N/A,TRUE,"Template";"ICFY5",#N/A,TRUE,"Template";"TPY5",#N/A,TRUE,"Template";"CtrlY5",#N/A,TRUE,"Template"}</definedName>
    <definedName name="wrn.Annual_5yr._1_2_3" hidden="1">{"ISP1Y5",#N/A,TRUE,"Template";"ISP2Y5",#N/A,TRUE,"Template";"BSY5",#N/A,TRUE,"Template";"ICFY5",#N/A,TRUE,"Template";"TPY5",#N/A,TRUE,"Template";"CtrlY5",#N/A,TRUE,"Template"}</definedName>
    <definedName name="wrn.Annual_5yr._1_2_4" hidden="1">{"ISP1Y5",#N/A,TRUE,"Template";"ISP2Y5",#N/A,TRUE,"Template";"BSY5",#N/A,TRUE,"Template";"ICFY5",#N/A,TRUE,"Template";"TPY5",#N/A,TRUE,"Template";"CtrlY5",#N/A,TRUE,"Template"}</definedName>
    <definedName name="wrn.Annual_5yr._1_3" hidden="1">{"ISP1Y5",#N/A,TRUE,"Template";"ISP2Y5",#N/A,TRUE,"Template";"BSY5",#N/A,TRUE,"Template";"ICFY5",#N/A,TRUE,"Template";"TPY5",#N/A,TRUE,"Template";"CtrlY5",#N/A,TRUE,"Template"}</definedName>
    <definedName name="wrn.Annual_5yr._1_3_1" hidden="1">{"ISP1Y5",#N/A,TRUE,"Template";"ISP2Y5",#N/A,TRUE,"Template";"BSY5",#N/A,TRUE,"Template";"ICFY5",#N/A,TRUE,"Template";"TPY5",#N/A,TRUE,"Template";"CtrlY5",#N/A,TRUE,"Template"}</definedName>
    <definedName name="wrn.Annual_5yr._1_3_1_1" hidden="1">{"ISP1Y5",#N/A,TRUE,"Template";"ISP2Y5",#N/A,TRUE,"Template";"BSY5",#N/A,TRUE,"Template";"ICFY5",#N/A,TRUE,"Template";"TPY5",#N/A,TRUE,"Template";"CtrlY5",#N/A,TRUE,"Template"}</definedName>
    <definedName name="wrn.Annual_5yr._1_3_1_1_1" hidden="1">{"ISP1Y5",#N/A,TRUE,"Template";"ISP2Y5",#N/A,TRUE,"Template";"BSY5",#N/A,TRUE,"Template";"ICFY5",#N/A,TRUE,"Template";"TPY5",#N/A,TRUE,"Template";"CtrlY5",#N/A,TRUE,"Template"}</definedName>
    <definedName name="wrn.Annual_5yr._1_3_1_1_1_1" hidden="1">{"ISP1Y5",#N/A,TRUE,"Template";"ISP2Y5",#N/A,TRUE,"Template";"BSY5",#N/A,TRUE,"Template";"ICFY5",#N/A,TRUE,"Template";"TPY5",#N/A,TRUE,"Template";"CtrlY5",#N/A,TRUE,"Template"}</definedName>
    <definedName name="wrn.Annual_5yr._1_3_1_1_2" hidden="1">{"ISP1Y5",#N/A,TRUE,"Template";"ISP2Y5",#N/A,TRUE,"Template";"BSY5",#N/A,TRUE,"Template";"ICFY5",#N/A,TRUE,"Template";"TPY5",#N/A,TRUE,"Template";"CtrlY5",#N/A,TRUE,"Template"}</definedName>
    <definedName name="wrn.Annual_5yr._1_3_1_2" hidden="1">{"ISP1Y5",#N/A,TRUE,"Template";"ISP2Y5",#N/A,TRUE,"Template";"BSY5",#N/A,TRUE,"Template";"ICFY5",#N/A,TRUE,"Template";"TPY5",#N/A,TRUE,"Template";"CtrlY5",#N/A,TRUE,"Template"}</definedName>
    <definedName name="wrn.Annual_5yr._1_3_1_2_1" hidden="1">{"ISP1Y5",#N/A,TRUE,"Template";"ISP2Y5",#N/A,TRUE,"Template";"BSY5",#N/A,TRUE,"Template";"ICFY5",#N/A,TRUE,"Template";"TPY5",#N/A,TRUE,"Template";"CtrlY5",#N/A,TRUE,"Template"}</definedName>
    <definedName name="wrn.Annual_5yr._1_3_1_3" hidden="1">{"ISP1Y5",#N/A,TRUE,"Template";"ISP2Y5",#N/A,TRUE,"Template";"BSY5",#N/A,TRUE,"Template";"ICFY5",#N/A,TRUE,"Template";"TPY5",#N/A,TRUE,"Template";"CtrlY5",#N/A,TRUE,"Template"}</definedName>
    <definedName name="wrn.Annual_5yr._1_3_2" hidden="1">{"ISP1Y5",#N/A,TRUE,"Template";"ISP2Y5",#N/A,TRUE,"Template";"BSY5",#N/A,TRUE,"Template";"ICFY5",#N/A,TRUE,"Template";"TPY5",#N/A,TRUE,"Template";"CtrlY5",#N/A,TRUE,"Template"}</definedName>
    <definedName name="wrn.Annual_5yr._1_3_2_1" hidden="1">{"ISP1Y5",#N/A,TRUE,"Template";"ISP2Y5",#N/A,TRUE,"Template";"BSY5",#N/A,TRUE,"Template";"ICFY5",#N/A,TRUE,"Template";"TPY5",#N/A,TRUE,"Template";"CtrlY5",#N/A,TRUE,"Template"}</definedName>
    <definedName name="wrn.Annual_5yr._1_3_3" hidden="1">{"ISP1Y5",#N/A,TRUE,"Template";"ISP2Y5",#N/A,TRUE,"Template";"BSY5",#N/A,TRUE,"Template";"ICFY5",#N/A,TRUE,"Template";"TPY5",#N/A,TRUE,"Template";"CtrlY5",#N/A,TRUE,"Template"}</definedName>
    <definedName name="wrn.Annual_5yr._1_3_4" hidden="1">{"ISP1Y5",#N/A,TRUE,"Template";"ISP2Y5",#N/A,TRUE,"Template";"BSY5",#N/A,TRUE,"Template";"ICFY5",#N/A,TRUE,"Template";"TPY5",#N/A,TRUE,"Template";"CtrlY5",#N/A,TRUE,"Template"}</definedName>
    <definedName name="wrn.Annual_5yr._1_4" hidden="1">{"ISP1Y5",#N/A,TRUE,"Template";"ISP2Y5",#N/A,TRUE,"Template";"BSY5",#N/A,TRUE,"Template";"ICFY5",#N/A,TRUE,"Template";"TPY5",#N/A,TRUE,"Template";"CtrlY5",#N/A,TRUE,"Template"}</definedName>
    <definedName name="wrn.Annual_5yr._1_4_1" hidden="1">{"ISP1Y5",#N/A,TRUE,"Template";"ISP2Y5",#N/A,TRUE,"Template";"BSY5",#N/A,TRUE,"Template";"ICFY5",#N/A,TRUE,"Template";"TPY5",#N/A,TRUE,"Template";"CtrlY5",#N/A,TRUE,"Template"}</definedName>
    <definedName name="wrn.Annual_5yr._1_4_1_1" hidden="1">{"ISP1Y5",#N/A,TRUE,"Template";"ISP2Y5",#N/A,TRUE,"Template";"BSY5",#N/A,TRUE,"Template";"ICFY5",#N/A,TRUE,"Template";"TPY5",#N/A,TRUE,"Template";"CtrlY5",#N/A,TRUE,"Template"}</definedName>
    <definedName name="wrn.Annual_5yr._1_4_1_1_1" hidden="1">{"ISP1Y5",#N/A,TRUE,"Template";"ISP2Y5",#N/A,TRUE,"Template";"BSY5",#N/A,TRUE,"Template";"ICFY5",#N/A,TRUE,"Template";"TPY5",#N/A,TRUE,"Template";"CtrlY5",#N/A,TRUE,"Template"}</definedName>
    <definedName name="wrn.Annual_5yr._1_4_1_2" hidden="1">{"ISP1Y5",#N/A,TRUE,"Template";"ISP2Y5",#N/A,TRUE,"Template";"BSY5",#N/A,TRUE,"Template";"ICFY5",#N/A,TRUE,"Template";"TPY5",#N/A,TRUE,"Template";"CtrlY5",#N/A,TRUE,"Template"}</definedName>
    <definedName name="wrn.Annual_5yr._1_4_2" hidden="1">{"ISP1Y5",#N/A,TRUE,"Template";"ISP2Y5",#N/A,TRUE,"Template";"BSY5",#N/A,TRUE,"Template";"ICFY5",#N/A,TRUE,"Template";"TPY5",#N/A,TRUE,"Template";"CtrlY5",#N/A,TRUE,"Template"}</definedName>
    <definedName name="wrn.Annual_5yr._1_4_2_1" hidden="1">{"ISP1Y5",#N/A,TRUE,"Template";"ISP2Y5",#N/A,TRUE,"Template";"BSY5",#N/A,TRUE,"Template";"ICFY5",#N/A,TRUE,"Template";"TPY5",#N/A,TRUE,"Template";"CtrlY5",#N/A,TRUE,"Template"}</definedName>
    <definedName name="wrn.Annual_5yr._1_4_3" hidden="1">{"ISP1Y5",#N/A,TRUE,"Template";"ISP2Y5",#N/A,TRUE,"Template";"BSY5",#N/A,TRUE,"Template";"ICFY5",#N/A,TRUE,"Template";"TPY5",#N/A,TRUE,"Template";"CtrlY5",#N/A,TRUE,"Template"}</definedName>
    <definedName name="wrn.Annual_5yr._1_5" hidden="1">{"ISP1Y5",#N/A,TRUE,"Template";"ISP2Y5",#N/A,TRUE,"Template";"BSY5",#N/A,TRUE,"Template";"ICFY5",#N/A,TRUE,"Template";"TPY5",#N/A,TRUE,"Template";"CtrlY5",#N/A,TRUE,"Template"}</definedName>
    <definedName name="wrn.Annual_5yr._1_5_1" hidden="1">{"ISP1Y5",#N/A,TRUE,"Template";"ISP2Y5",#N/A,TRUE,"Template";"BSY5",#N/A,TRUE,"Template";"ICFY5",#N/A,TRUE,"Template";"TPY5",#N/A,TRUE,"Template";"CtrlY5",#N/A,TRUE,"Template"}</definedName>
    <definedName name="wrn.Annual_5yr._1_5_1_1" hidden="1">{"ISP1Y5",#N/A,TRUE,"Template";"ISP2Y5",#N/A,TRUE,"Template";"BSY5",#N/A,TRUE,"Template";"ICFY5",#N/A,TRUE,"Template";"TPY5",#N/A,TRUE,"Template";"CtrlY5",#N/A,TRUE,"Template"}</definedName>
    <definedName name="wrn.Annual_5yr._1_5_1_1_1" hidden="1">{"ISP1Y5",#N/A,TRUE,"Template";"ISP2Y5",#N/A,TRUE,"Template";"BSY5",#N/A,TRUE,"Template";"ICFY5",#N/A,TRUE,"Template";"TPY5",#N/A,TRUE,"Template";"CtrlY5",#N/A,TRUE,"Template"}</definedName>
    <definedName name="wrn.Annual_5yr._1_5_1_2" hidden="1">{"ISP1Y5",#N/A,TRUE,"Template";"ISP2Y5",#N/A,TRUE,"Template";"BSY5",#N/A,TRUE,"Template";"ICFY5",#N/A,TRUE,"Template";"TPY5",#N/A,TRUE,"Template";"CtrlY5",#N/A,TRUE,"Template"}</definedName>
    <definedName name="wrn.Annual_5yr._1_5_2" hidden="1">{"ISP1Y5",#N/A,TRUE,"Template";"ISP2Y5",#N/A,TRUE,"Template";"BSY5",#N/A,TRUE,"Template";"ICFY5",#N/A,TRUE,"Template";"TPY5",#N/A,TRUE,"Template";"CtrlY5",#N/A,TRUE,"Template"}</definedName>
    <definedName name="wrn.Annual_5yr._1_5_2_1" hidden="1">{"ISP1Y5",#N/A,TRUE,"Template";"ISP2Y5",#N/A,TRUE,"Template";"BSY5",#N/A,TRUE,"Template";"ICFY5",#N/A,TRUE,"Template";"TPY5",#N/A,TRUE,"Template";"CtrlY5",#N/A,TRUE,"Template"}</definedName>
    <definedName name="wrn.Annual_5yr._1_5_3" hidden="1">{"ISP1Y5",#N/A,TRUE,"Template";"ISP2Y5",#N/A,TRUE,"Template";"BSY5",#N/A,TRUE,"Template";"ICFY5",#N/A,TRUE,"Template";"TPY5",#N/A,TRUE,"Template";"CtrlY5",#N/A,TRUE,"Template"}</definedName>
    <definedName name="wrn.Annual_5yr._2" hidden="1">{"ISP1Y5",#N/A,TRUE,"Template";"ISP2Y5",#N/A,TRUE,"Template";"BSY5",#N/A,TRUE,"Template";"ICFY5",#N/A,TRUE,"Template";"TPY5",#N/A,TRUE,"Template";"CtrlY5",#N/A,TRUE,"Template"}</definedName>
    <definedName name="wrn.Annual_5yr._2_1" hidden="1">{"ISP1Y5",#N/A,TRUE,"Template";"ISP2Y5",#N/A,TRUE,"Template";"BSY5",#N/A,TRUE,"Template";"ICFY5",#N/A,TRUE,"Template";"TPY5",#N/A,TRUE,"Template";"CtrlY5",#N/A,TRUE,"Template"}</definedName>
    <definedName name="wrn.Annual_5yr._2_1_1" hidden="1">{"ISP1Y5",#N/A,TRUE,"Template";"ISP2Y5",#N/A,TRUE,"Template";"BSY5",#N/A,TRUE,"Template";"ICFY5",#N/A,TRUE,"Template";"TPY5",#N/A,TRUE,"Template";"CtrlY5",#N/A,TRUE,"Template"}</definedName>
    <definedName name="wrn.Annual_5yr._2_1_1_1" hidden="1">{"ISP1Y5",#N/A,TRUE,"Template";"ISP2Y5",#N/A,TRUE,"Template";"BSY5",#N/A,TRUE,"Template";"ICFY5",#N/A,TRUE,"Template";"TPY5",#N/A,TRUE,"Template";"CtrlY5",#N/A,TRUE,"Template"}</definedName>
    <definedName name="wrn.Annual_5yr._2_1_1_1_1" hidden="1">{"ISP1Y5",#N/A,TRUE,"Template";"ISP2Y5",#N/A,TRUE,"Template";"BSY5",#N/A,TRUE,"Template";"ICFY5",#N/A,TRUE,"Template";"TPY5",#N/A,TRUE,"Template";"CtrlY5",#N/A,TRUE,"Template"}</definedName>
    <definedName name="wrn.Annual_5yr._2_1_1_2" hidden="1">{"ISP1Y5",#N/A,TRUE,"Template";"ISP2Y5",#N/A,TRUE,"Template";"BSY5",#N/A,TRUE,"Template";"ICFY5",#N/A,TRUE,"Template";"TPY5",#N/A,TRUE,"Template";"CtrlY5",#N/A,TRUE,"Template"}</definedName>
    <definedName name="wrn.Annual_5yr._2_1_2" hidden="1">{"ISP1Y5",#N/A,TRUE,"Template";"ISP2Y5",#N/A,TRUE,"Template";"BSY5",#N/A,TRUE,"Template";"ICFY5",#N/A,TRUE,"Template";"TPY5",#N/A,TRUE,"Template";"CtrlY5",#N/A,TRUE,"Template"}</definedName>
    <definedName name="wrn.Annual_5yr._2_1_2_1" hidden="1">{"ISP1Y5",#N/A,TRUE,"Template";"ISP2Y5",#N/A,TRUE,"Template";"BSY5",#N/A,TRUE,"Template";"ICFY5",#N/A,TRUE,"Template";"TPY5",#N/A,TRUE,"Template";"CtrlY5",#N/A,TRUE,"Template"}</definedName>
    <definedName name="wrn.Annual_5yr._2_1_3" hidden="1">{"ISP1Y5",#N/A,TRUE,"Template";"ISP2Y5",#N/A,TRUE,"Template";"BSY5",#N/A,TRUE,"Template";"ICFY5",#N/A,TRUE,"Template";"TPY5",#N/A,TRUE,"Template";"CtrlY5",#N/A,TRUE,"Template"}</definedName>
    <definedName name="wrn.Annual_5yr._2_2" hidden="1">{"ISP1Y5",#N/A,TRUE,"Template";"ISP2Y5",#N/A,TRUE,"Template";"BSY5",#N/A,TRUE,"Template";"ICFY5",#N/A,TRUE,"Template";"TPY5",#N/A,TRUE,"Template";"CtrlY5",#N/A,TRUE,"Template"}</definedName>
    <definedName name="wrn.Annual_5yr._2_2_1" hidden="1">{"ISP1Y5",#N/A,TRUE,"Template";"ISP2Y5",#N/A,TRUE,"Template";"BSY5",#N/A,TRUE,"Template";"ICFY5",#N/A,TRUE,"Template";"TPY5",#N/A,TRUE,"Template";"CtrlY5",#N/A,TRUE,"Template"}</definedName>
    <definedName name="wrn.Annual_5yr._2_3" hidden="1">{"ISP1Y5",#N/A,TRUE,"Template";"ISP2Y5",#N/A,TRUE,"Template";"BSY5",#N/A,TRUE,"Template";"ICFY5",#N/A,TRUE,"Template";"TPY5",#N/A,TRUE,"Template";"CtrlY5",#N/A,TRUE,"Template"}</definedName>
    <definedName name="wrn.Annual_5yr._2_4" hidden="1">{"ISP1Y5",#N/A,TRUE,"Template";"ISP2Y5",#N/A,TRUE,"Template";"BSY5",#N/A,TRUE,"Template";"ICFY5",#N/A,TRUE,"Template";"TPY5",#N/A,TRUE,"Template";"CtrlY5",#N/A,TRUE,"Template"}</definedName>
    <definedName name="wrn.Annual_5yr._3" hidden="1">{"ISP1Y5",#N/A,TRUE,"Template";"ISP2Y5",#N/A,TRUE,"Template";"BSY5",#N/A,TRUE,"Template";"ICFY5",#N/A,TRUE,"Template";"TPY5",#N/A,TRUE,"Template";"CtrlY5",#N/A,TRUE,"Template"}</definedName>
    <definedName name="wrn.Annual_5yr._3_1" hidden="1">{"ISP1Y5",#N/A,TRUE,"Template";"ISP2Y5",#N/A,TRUE,"Template";"BSY5",#N/A,TRUE,"Template";"ICFY5",#N/A,TRUE,"Template";"TPY5",#N/A,TRUE,"Template";"CtrlY5",#N/A,TRUE,"Template"}</definedName>
    <definedName name="wrn.Annual_5yr._3_1_1" hidden="1">{"ISP1Y5",#N/A,TRUE,"Template";"ISP2Y5",#N/A,TRUE,"Template";"BSY5",#N/A,TRUE,"Template";"ICFY5",#N/A,TRUE,"Template";"TPY5",#N/A,TRUE,"Template";"CtrlY5",#N/A,TRUE,"Template"}</definedName>
    <definedName name="wrn.Annual_5yr._3_1_1_1" hidden="1">{"ISP1Y5",#N/A,TRUE,"Template";"ISP2Y5",#N/A,TRUE,"Template";"BSY5",#N/A,TRUE,"Template";"ICFY5",#N/A,TRUE,"Template";"TPY5",#N/A,TRUE,"Template";"CtrlY5",#N/A,TRUE,"Template"}</definedName>
    <definedName name="wrn.Annual_5yr._3_1_1_1_1" hidden="1">{"ISP1Y5",#N/A,TRUE,"Template";"ISP2Y5",#N/A,TRUE,"Template";"BSY5",#N/A,TRUE,"Template";"ICFY5",#N/A,TRUE,"Template";"TPY5",#N/A,TRUE,"Template";"CtrlY5",#N/A,TRUE,"Template"}</definedName>
    <definedName name="wrn.Annual_5yr._3_1_1_2" hidden="1">{"ISP1Y5",#N/A,TRUE,"Template";"ISP2Y5",#N/A,TRUE,"Template";"BSY5",#N/A,TRUE,"Template";"ICFY5",#N/A,TRUE,"Template";"TPY5",#N/A,TRUE,"Template";"CtrlY5",#N/A,TRUE,"Template"}</definedName>
    <definedName name="wrn.Annual_5yr._3_1_2" hidden="1">{"ISP1Y5",#N/A,TRUE,"Template";"ISP2Y5",#N/A,TRUE,"Template";"BSY5",#N/A,TRUE,"Template";"ICFY5",#N/A,TRUE,"Template";"TPY5",#N/A,TRUE,"Template";"CtrlY5",#N/A,TRUE,"Template"}</definedName>
    <definedName name="wrn.Annual_5yr._3_1_2_1" hidden="1">{"ISP1Y5",#N/A,TRUE,"Template";"ISP2Y5",#N/A,TRUE,"Template";"BSY5",#N/A,TRUE,"Template";"ICFY5",#N/A,TRUE,"Template";"TPY5",#N/A,TRUE,"Template";"CtrlY5",#N/A,TRUE,"Template"}</definedName>
    <definedName name="wrn.Annual_5yr._3_1_3" hidden="1">{"ISP1Y5",#N/A,TRUE,"Template";"ISP2Y5",#N/A,TRUE,"Template";"BSY5",#N/A,TRUE,"Template";"ICFY5",#N/A,TRUE,"Template";"TPY5",#N/A,TRUE,"Template";"CtrlY5",#N/A,TRUE,"Template"}</definedName>
    <definedName name="wrn.Annual_5yr._3_2" hidden="1">{"ISP1Y5",#N/A,TRUE,"Template";"ISP2Y5",#N/A,TRUE,"Template";"BSY5",#N/A,TRUE,"Template";"ICFY5",#N/A,TRUE,"Template";"TPY5",#N/A,TRUE,"Template";"CtrlY5",#N/A,TRUE,"Template"}</definedName>
    <definedName name="wrn.Annual_5yr._3_2_1" hidden="1">{"ISP1Y5",#N/A,TRUE,"Template";"ISP2Y5",#N/A,TRUE,"Template";"BSY5",#N/A,TRUE,"Template";"ICFY5",#N/A,TRUE,"Template";"TPY5",#N/A,TRUE,"Template";"CtrlY5",#N/A,TRUE,"Template"}</definedName>
    <definedName name="wrn.Annual_5yr._3_3" hidden="1">{"ISP1Y5",#N/A,TRUE,"Template";"ISP2Y5",#N/A,TRUE,"Template";"BSY5",#N/A,TRUE,"Template";"ICFY5",#N/A,TRUE,"Template";"TPY5",#N/A,TRUE,"Template";"CtrlY5",#N/A,TRUE,"Template"}</definedName>
    <definedName name="wrn.Annual_5yr._3_4" hidden="1">{"ISP1Y5",#N/A,TRUE,"Template";"ISP2Y5",#N/A,TRUE,"Template";"BSY5",#N/A,TRUE,"Template";"ICFY5",#N/A,TRUE,"Template";"TPY5",#N/A,TRUE,"Template";"CtrlY5",#N/A,TRUE,"Template"}</definedName>
    <definedName name="wrn.Annual_5yr._4" hidden="1">{"ISP1Y5",#N/A,TRUE,"Template";"ISP2Y5",#N/A,TRUE,"Template";"BSY5",#N/A,TRUE,"Template";"ICFY5",#N/A,TRUE,"Template";"TPY5",#N/A,TRUE,"Template";"CtrlY5",#N/A,TRUE,"Template"}</definedName>
    <definedName name="wrn.Annual_5yr._4_1" hidden="1">{"ISP1Y5",#N/A,TRUE,"Template";"ISP2Y5",#N/A,TRUE,"Template";"BSY5",#N/A,TRUE,"Template";"ICFY5",#N/A,TRUE,"Template";"TPY5",#N/A,TRUE,"Template";"CtrlY5",#N/A,TRUE,"Template"}</definedName>
    <definedName name="wrn.Annual_5yr._4_1_1" hidden="1">{"ISP1Y5",#N/A,TRUE,"Template";"ISP2Y5",#N/A,TRUE,"Template";"BSY5",#N/A,TRUE,"Template";"ICFY5",#N/A,TRUE,"Template";"TPY5",#N/A,TRUE,"Template";"CtrlY5",#N/A,TRUE,"Template"}</definedName>
    <definedName name="wrn.Annual_5yr._4_1_1_1" hidden="1">{"ISP1Y5",#N/A,TRUE,"Template";"ISP2Y5",#N/A,TRUE,"Template";"BSY5",#N/A,TRUE,"Template";"ICFY5",#N/A,TRUE,"Template";"TPY5",#N/A,TRUE,"Template";"CtrlY5",#N/A,TRUE,"Template"}</definedName>
    <definedName name="wrn.Annual_5yr._4_1_2" hidden="1">{"ISP1Y5",#N/A,TRUE,"Template";"ISP2Y5",#N/A,TRUE,"Template";"BSY5",#N/A,TRUE,"Template";"ICFY5",#N/A,TRUE,"Template";"TPY5",#N/A,TRUE,"Template";"CtrlY5",#N/A,TRUE,"Template"}</definedName>
    <definedName name="wrn.Annual_5yr._4_2" hidden="1">{"ISP1Y5",#N/A,TRUE,"Template";"ISP2Y5",#N/A,TRUE,"Template";"BSY5",#N/A,TRUE,"Template";"ICFY5",#N/A,TRUE,"Template";"TPY5",#N/A,TRUE,"Template";"CtrlY5",#N/A,TRUE,"Template"}</definedName>
    <definedName name="wrn.Annual_5yr._4_2_1" hidden="1">{"ISP1Y5",#N/A,TRUE,"Template";"ISP2Y5",#N/A,TRUE,"Template";"BSY5",#N/A,TRUE,"Template";"ICFY5",#N/A,TRUE,"Template";"TPY5",#N/A,TRUE,"Template";"CtrlY5",#N/A,TRUE,"Template"}</definedName>
    <definedName name="wrn.Annual_5yr._4_3" hidden="1">{"ISP1Y5",#N/A,TRUE,"Template";"ISP2Y5",#N/A,TRUE,"Template";"BSY5",#N/A,TRUE,"Template";"ICFY5",#N/A,TRUE,"Template";"TPY5",#N/A,TRUE,"Template";"CtrlY5",#N/A,TRUE,"Template"}</definedName>
    <definedName name="wrn.Annual_5yr._5" hidden="1">{"ISP1Y5",#N/A,TRUE,"Template";"ISP2Y5",#N/A,TRUE,"Template";"BSY5",#N/A,TRUE,"Template";"ICFY5",#N/A,TRUE,"Template";"TPY5",#N/A,TRUE,"Template";"CtrlY5",#N/A,TRUE,"Template"}</definedName>
    <definedName name="wrn.Annual_5yr._5_1" hidden="1">{"ISP1Y5",#N/A,TRUE,"Template";"ISP2Y5",#N/A,TRUE,"Template";"BSY5",#N/A,TRUE,"Template";"ICFY5",#N/A,TRUE,"Template";"TPY5",#N/A,TRUE,"Template";"CtrlY5",#N/A,TRUE,"Template"}</definedName>
    <definedName name="wrn.Annual_5yr._5_1_1" hidden="1">{"ISP1Y5",#N/A,TRUE,"Template";"ISP2Y5",#N/A,TRUE,"Template";"BSY5",#N/A,TRUE,"Template";"ICFY5",#N/A,TRUE,"Template";"TPY5",#N/A,TRUE,"Template";"CtrlY5",#N/A,TRUE,"Template"}</definedName>
    <definedName name="wrn.Annual_5yr._5_1_1_1" hidden="1">{"ISP1Y5",#N/A,TRUE,"Template";"ISP2Y5",#N/A,TRUE,"Template";"BSY5",#N/A,TRUE,"Template";"ICFY5",#N/A,TRUE,"Template";"TPY5",#N/A,TRUE,"Template";"CtrlY5",#N/A,TRUE,"Template"}</definedName>
    <definedName name="wrn.Annual_5yr._5_1_2" hidden="1">{"ISP1Y5",#N/A,TRUE,"Template";"ISP2Y5",#N/A,TRUE,"Template";"BSY5",#N/A,TRUE,"Template";"ICFY5",#N/A,TRUE,"Template";"TPY5",#N/A,TRUE,"Template";"CtrlY5",#N/A,TRUE,"Template"}</definedName>
    <definedName name="wrn.Annual_5yr._5_2" hidden="1">{"ISP1Y5",#N/A,TRUE,"Template";"ISP2Y5",#N/A,TRUE,"Template";"BSY5",#N/A,TRUE,"Template";"ICFY5",#N/A,TRUE,"Template";"TPY5",#N/A,TRUE,"Template";"CtrlY5",#N/A,TRUE,"Template"}</definedName>
    <definedName name="wrn.Annual_5yr._5_2_1" hidden="1">{"ISP1Y5",#N/A,TRUE,"Template";"ISP2Y5",#N/A,TRUE,"Template";"BSY5",#N/A,TRUE,"Template";"ICFY5",#N/A,TRUE,"Template";"TPY5",#N/A,TRUE,"Template";"CtrlY5",#N/A,TRUE,"Template"}</definedName>
    <definedName name="wrn.Annual_5yr._5_3" hidden="1">{"ISP1Y5",#N/A,TRUE,"Template";"ISP2Y5",#N/A,TRUE,"Template";"BSY5",#N/A,TRUE,"Template";"ICFY5",#N/A,TRUE,"Template";"TPY5",#N/A,TRUE,"Template";"CtrlY5",#N/A,TRUE,"Template"}</definedName>
    <definedName name="wrn.Annuals." hidden="1">{#N/A,#N/A,TRUE,"Assumptions";#N/A,#N/A,TRUE,"Book Annual";#N/A,#N/A,TRUE,"Tax Annual";#N/A,#N/A,TRUE,"Valuation"}</definedName>
    <definedName name="wrn.APCI._.Tab." hidden="1">{#N/A,#N/A,FALSE,"P and L ";#N/A,#N/A,FALSE,"Sales";#N/A,#N/A,FALSE,"Overheads";#N/A,#N/A,FALSE,"R and D";#N/A,#N/A,FALSE,"Operating Income";#N/A,#N/A,FALSE,"Equity Affiliate Income";"M Factors Print",#N/A,FALSE,"Major Factors"}</definedName>
    <definedName name="wrn.APCT." hidden="1">{"Page1",#N/A,FALSE,"APCT";"Page2",#N/A,FALSE,"APCT"}</definedName>
    <definedName name="wrn.APL." hidden="1">{"Page1",#N/A,FALSE,"APL";"Page2",#N/A,FALSE,"APL"}</definedName>
    <definedName name="wrn.Application._.Management._.Total._.Costs." hidden="1">{"Application Management",#N/A,FALSE,"Total Costs"}</definedName>
    <definedName name="wrn.AQUIROR._.DCF." hidden="1">{"AQUIRORDCF",#N/A,FALSE,"Merger consequences";"Acquirorassns",#N/A,FALSE,"Merger consequences"}</definedName>
    <definedName name="wrn.Arcform1." hidden="1">{"One",#N/A,FALSE,"Property";"Rent Analysis",#N/A,FALSE,"Rent &amp; Income";"Market",#N/A,FALSE,"Market";"Environmental",#N/A,FALSE,"Environmental"}</definedName>
    <definedName name="wrn.Arcform2." hidden="1">{"Development Team",#N/A,FALSE,"Team";"Environmental",#N/A,FALSE,"Environmental";"Permanent",#N/A,FALSE,"Perm Mtg";"Soft",#N/A,FALSE,"Soft Mtg"}</definedName>
    <definedName name="wrn.Arcform3." hidden="1">{"Grant",#N/A,FALSE,"Grant";"GP Developer",#N/A,FALSE,"GP &amp; Dev Loans";"Operating Analysis",#N/A,FALSE,"Operations";"Tax Credit",#N/A,FALSE,"Tax Credits";"Tax Credit Analysis",#N/A,FALSE,"TC Analysis"}</definedName>
    <definedName name="wrn.Arcform4." hidden="1">{"Construction Analysis",#N/A,FALSE,"Constr Analysis";"Construction Financing",#N/A,FALSE,"Constr Finan";"Guarantees and Reserves",#N/A,FALSE,"Guar &amp; Reserves"}</definedName>
    <definedName name="wrn.ARGON._.PRICING." hidden="1">{"ARGON PRICING",#N/A,FALSE,"ARGON"}</definedName>
    <definedName name="wrn.ARGON._.REVENUE." hidden="1">{"ARGON REVENUE",#N/A,FALSE,"ARGON"}</definedName>
    <definedName name="wrn.ARGON._.VOLUME." hidden="1">{"ARGON VOLUME",#N/A,FALSE,"ARGON"}</definedName>
    <definedName name="wrn.ARGON_VOL" hidden="1">{"ARGON VOLUME",#N/A,FALSE,"ARGON"}</definedName>
    <definedName name="wrn.Asia." hidden="1">{"PnL",#N/A,FALSE,"Gas Asia P&amp;L";"Responsibility",#N/A,FALSE,"Gas Asia P&amp;L";"Cost Control",#N/A,FALSE,"Gas Asia P&amp;L"}</definedName>
    <definedName name="wrn.ASN." hidden="1">{#N/A,#N/A,FALSE,"ASN YTD";#N/A,#N/A,FALSE,"122 DOS MD HP HMO";#N/A,#N/A,FALSE,"122 UR MD HP HMO";#N/A,#N/A,FALSE,"123 DOS MD HP TPA";#N/A,#N/A,FALSE,"123 UR MD HP TPA";#N/A,#N/A,FALSE,"124 DOS MD HP Medicaid";#N/A,#N/A,FALSE,"124 UR MD HP Medicaid";#N/A,#N/A,FALSE,"131 DOS MD HP HMO-OON";#N/A,#N/A,FALSE,"131 UR MD HP HMO-OON";#N/A,#N/A,FALSE,"133 DOS MD HP WC";#N/A,#N/A,FALSE,"133 UR MD HP WC";#N/A,#N/A,FALSE,"135 DOS MD HP TPA-OON";#N/A,#N/A,FALSE,"135 UR MD HP TPA-OON";#N/A,#N/A,FALSE,"136 DOS MD HP Medicaid-OON";#N/A,#N/A,FALSE,"136 UR MD HP Medicaid-OON";#N/A,#N/A,FALSE,"141 DOS MD HP POS OON";#N/A,#N/A,FALSE,"141 UR MD HP POS OON";#N/A,#N/A,FALSE,"142 DOS MD HP Indemnity";#N/A,#N/A,FALSE,"142 UR MD HP Indemnity"}</definedName>
    <definedName name="wrn.ASO." hidden="1">{"ASO 1996",#N/A,FALSE,"DOS YTD";#N/A,#N/A,FALSE,"19-20-21-39-47 DOS MetLife";#N/A,#N/A,FALSE,"19-20-21-39-47 UR MetLife";#N/A,#N/A,FALSE,"24 DOS PacifiCare of CA PPO";#N/A,#N/A,FALSE,"24 UR PacifiCare of CA PPO";#N/A,#N/A,FALSE,"25 DOS Lincoln Hospital";#N/A,#N/A,FALSE,"25 UR Lincoln Hospital";#N/A,#N/A,FALSE,"31 DOS Blue Cross Rural";#N/A,#N/A,FALSE,"31 UR Blue Cross Rural";#N/A,#N/A,FALSE,"40 DOS Intel";#N/A,#N/A,FALSE,"40 UR Intel";#N/A,#N/A,FALSE,"41 DOS Intel";#N/A,#N/A,FALSE,"41 UR Intel";#N/A,#N/A,FALSE,"43 DOS Blue Cross-Metro";#N/A,#N/A,FALSE,"43 UR Blue Cross-Metro";#N/A,#N/A,FALSE,"46 DOS E &amp; E Trust";#N/A,#N/A,FALSE,"46 UR E &amp; E Trust";#N/A,#N/A,FALSE,"64 DOS CIGNA of CA";#N/A,#N/A,FALSE,"64 UR CIGNA of CA";#N/A,#N/A,FALSE,"65 DOS CT General";#N/A,#N/A,FALSE,"65 UR CT General";#N/A,#N/A,FALSE,"72 DOS Misc Teamsters";#N/A,#N/A,FALSE,"72 UR Misc Teamsters";#N/A,#N/A,FALSE,"74 DOS Teamsters &amp; Food";#N/A,#N/A,FALSE,"74 UR Teamsters &amp; Food";#N/A,#N/A,FALSE,"85 DOS Nationwide";#N/A,#N/A,FALSE,"85 UR Nationwide";#N/A,#N/A,FALSE,"102 DOS CIGNA for Seniors";#N/A,#N/A,FALSE,"102 UR CIGNA for Seniors";#N/A,#N/A,FALSE,"111 DOS Prudential PG&amp;E";#N/A,#N/A,FALSE,"111 UR Prudential PG&amp;E";#N/A,#N/A,FALSE,"114 DOS CA Firefighters";#N/A,#N/A,FALSE,"114 UR CA Firefighters";#N/A,#N/A,FALSE,"121 DOS HPR Plus";#N/A,#N/A,FALSE,"121 UR HPR Plus";#N/A,#N/A,FALSE,"163 DOS Sceet-Blue Cross";#N/A,#N/A,FALSE,"163 UR Sceet-Blue Cross";#N/A,#N/A,FALSE,"164 DOS Prudential Healthcare";#N/A,#N/A,FALSE,"164 UR Prudential Healthcare"}</definedName>
    <definedName name="wrn.ASO1." hidden="1">{"ASO",#N/A,FALSE,"1995 YTD";#N/A,#N/A,FALSE,"20-39-47 DOS MetLife";#N/A,#N/A,FALSE,"20-39-47 UR MetLife";#N/A,#N/A,FALSE,"25 DOS Lincoln Hospital";#N/A,#N/A,FALSE,"25 UR Lincoln Hospital";#N/A,#N/A,FALSE,"31 DOS Blue Cross Rural";#N/A,#N/A,FALSE,"31 UR Blue Cross Rural";#N/A,#N/A,FALSE,"33 DOS Pacificare";#N/A,#N/A,FALSE,"33 UR PacifiCare";#N/A,#N/A,FALSE,"40 DOS Intel";#N/A,#N/A,FALSE,"40 UR Intel";#N/A,#N/A,FALSE,"41 DOS Intel";#N/A,#N/A,FALSE,"41 UR Intel";#N/A,#N/A,FALSE,"43 DOS Blue Cross-Metro";#N/A,#N/A,FALSE,"43 UR Blue Cross-Metro";#N/A,#N/A,FALSE,"46 DOS E &amp; E Trust";#N/A,#N/A,FALSE,"46 UR E &amp; E Trust";#N/A,#N/A,FALSE,"50 DOS CIGNA AZ Flex";#N/A,#N/A,FALSE,"50 UR CIGNA AZ Flex";#N/A,#N/A,FALSE,"51 DOS Mid Americare";#N/A,#N/A,FALSE,"51 UR Mid Americare";#N/A,#N/A,FALSE,"60 DOS Prudential";#N/A,#N/A,FALSE,"60 UR Prudential";#N/A,#N/A,FALSE,"62 DOS NWNL";#N/A,#N/A,FALSE,"62 UR NWNL";#N/A,#N/A,FALSE,"63 DOS Samaritan Plus";#N/A,#N/A,FALSE,"63 UR Samaritan Plus";#N/A,#N/A,FALSE,"64 DOS CIGNA of CA";#N/A,#N/A,FALSE,"64 UR CIGNA of CA";#N/A,#N/A,FALSE,"65 DOS CT General";#N/A,#N/A,FALSE,"65 UR CT General";#N/A,#N/A,FALSE,"72 DOS Misc Teamsters";#N/A,#N/A,FALSE,"72 UR Misc Teamsters";#N/A,#N/A,FALSE,"74 DOS Teamsters &amp; Food";#N/A,#N/A,FALSE,"74 UR Teamsters &amp; Food";#N/A,#N/A,FALSE,"85 DOS Nationwide";#N/A,#N/A,FALSE,"85 UR Nationwide";#N/A,#N/A,FALSE,"90 DOS Aetna PPO";#N/A,#N/A,FALSE,"90 UR Aetna PPO";#N/A,#N/A,FALSE,"91 DOS Aetna POS";#N/A,#N/A,FALSE,"91 UR Aetna POS";#N/A,#N/A,FALSE,"94 DOS Aetna Amdahl";#N/A,#N/A,FALSE,"94 UR Aetna Amdahl";#N/A,#N/A,FALSE,"102 DOS CIGNA for Seniors";#N/A,#N/A,FALSE,"102 UR CIGNA for Seniors";#N/A,#N/A,FALSE,"111 DOS Prudential PG&amp;E";#N/A,#N/A,FALSE,"111 UR Prudential PG&amp;E";#N/A,#N/A,FALSE,"114 DOS CA Firefighters";#N/A,#N/A,FALSE,"114 UR CA Firefighters"}</definedName>
    <definedName name="wrn.Asset._.Summary." hidden="1">{"Assets",#N/A,FALSE,"Actual"}</definedName>
    <definedName name="wrn.Assets." hidden="1">{"ASSETS",#N/A,FALSE,"Assets"}</definedName>
    <definedName name="wrn.Assets._1" hidden="1">{"ASSETS",#N/A,FALSE,"Assets"}</definedName>
    <definedName name="wrn.Assets._1_1" hidden="1">{"ASSETS",#N/A,FALSE,"Assets"}</definedName>
    <definedName name="wrn.Assets._1_1_1" hidden="1">{"ASSETS",#N/A,FALSE,"Assets"}</definedName>
    <definedName name="wrn.Assets._1_1_1_1" hidden="1">{"ASSETS",#N/A,FALSE,"Assets"}</definedName>
    <definedName name="wrn.Assets._1_1_1_1_1" hidden="1">{"ASSETS",#N/A,FALSE,"Assets"}</definedName>
    <definedName name="wrn.Assets._1_1_1_2" hidden="1">{"ASSETS",#N/A,FALSE,"Assets"}</definedName>
    <definedName name="wrn.Assets._1_1_2" hidden="1">{"ASSETS",#N/A,FALSE,"Assets"}</definedName>
    <definedName name="wrn.Assets._1_1_2_1" hidden="1">{"ASSETS",#N/A,FALSE,"Assets"}</definedName>
    <definedName name="wrn.Assets._1_1_3" hidden="1">{"ASSETS",#N/A,FALSE,"Assets"}</definedName>
    <definedName name="wrn.Assets._1_2" hidden="1">{"ASSETS",#N/A,FALSE,"Assets"}</definedName>
    <definedName name="wrn.Assets._1_2_1" hidden="1">{"ASSETS",#N/A,FALSE,"Assets"}</definedName>
    <definedName name="wrn.Assets._1_3" hidden="1">{"ASSETS",#N/A,FALSE,"Assets"}</definedName>
    <definedName name="wrn.Assets._1_4" hidden="1">{"ASSETS",#N/A,FALSE,"Assets"}</definedName>
    <definedName name="wrn.Assets._2" hidden="1">{"ASSETS",#N/A,FALSE,"Assets"}</definedName>
    <definedName name="wrn.Assets._2_1" hidden="1">{"ASSETS",#N/A,FALSE,"Assets"}</definedName>
    <definedName name="wrn.Assets._2_1_1" hidden="1">{"ASSETS",#N/A,FALSE,"Assets"}</definedName>
    <definedName name="wrn.Assets._2_1_1_1" hidden="1">{"ASSETS",#N/A,FALSE,"Assets"}</definedName>
    <definedName name="wrn.Assets._2_1_1_1_1" hidden="1">{"ASSETS",#N/A,FALSE,"Assets"}</definedName>
    <definedName name="wrn.Assets._2_1_1_2" hidden="1">{"ASSETS",#N/A,FALSE,"Assets"}</definedName>
    <definedName name="wrn.Assets._2_1_2" hidden="1">{"ASSETS",#N/A,FALSE,"Assets"}</definedName>
    <definedName name="wrn.Assets._2_1_2_1" hidden="1">{"ASSETS",#N/A,FALSE,"Assets"}</definedName>
    <definedName name="wrn.Assets._2_1_3" hidden="1">{"ASSETS",#N/A,FALSE,"Assets"}</definedName>
    <definedName name="wrn.Assets._2_2" hidden="1">{"ASSETS",#N/A,FALSE,"Assets"}</definedName>
    <definedName name="wrn.Assets._2_2_1" hidden="1">{"ASSETS",#N/A,FALSE,"Assets"}</definedName>
    <definedName name="wrn.Assets._2_3" hidden="1">{"ASSETS",#N/A,FALSE,"Assets"}</definedName>
    <definedName name="wrn.Assets._2_4" hidden="1">{"ASSETS",#N/A,FALSE,"Assets"}</definedName>
    <definedName name="wrn.Assets._3" hidden="1">{"ASSETS",#N/A,FALSE,"Assets"}</definedName>
    <definedName name="wrn.Assets._3_1" hidden="1">{"ASSETS",#N/A,FALSE,"Assets"}</definedName>
    <definedName name="wrn.Assets._3_1_1" hidden="1">{"ASSETS",#N/A,FALSE,"Assets"}</definedName>
    <definedName name="wrn.Assets._3_1_1_1" hidden="1">{"ASSETS",#N/A,FALSE,"Assets"}</definedName>
    <definedName name="wrn.Assets._3_1_2" hidden="1">{"ASSETS",#N/A,FALSE,"Assets"}</definedName>
    <definedName name="wrn.Assets._3_2" hidden="1">{"ASSETS",#N/A,FALSE,"Assets"}</definedName>
    <definedName name="wrn.Assets._3_2_1" hidden="1">{"ASSETS",#N/A,FALSE,"Assets"}</definedName>
    <definedName name="wrn.Assets._3_3" hidden="1">{"ASSETS",#N/A,FALSE,"Assets"}</definedName>
    <definedName name="wrn.Assets._4" hidden="1">{"ASSETS",#N/A,FALSE,"Assets"}</definedName>
    <definedName name="wrn.Assets._4_1" hidden="1">{"ASSETS",#N/A,FALSE,"Assets"}</definedName>
    <definedName name="wrn.Assets._4_1_1" hidden="1">{"ASSETS",#N/A,FALSE,"Assets"}</definedName>
    <definedName name="wrn.Assets._4_1_1_1" hidden="1">{"ASSETS",#N/A,FALSE,"Assets"}</definedName>
    <definedName name="wrn.Assets._4_1_2" hidden="1">{"ASSETS",#N/A,FALSE,"Assets"}</definedName>
    <definedName name="wrn.Assets._4_2" hidden="1">{"ASSETS",#N/A,FALSE,"Assets"}</definedName>
    <definedName name="wrn.Assets._4_2_1" hidden="1">{"ASSETS",#N/A,FALSE,"Assets"}</definedName>
    <definedName name="wrn.Assets._4_3" hidden="1">{"ASSETS",#N/A,FALSE,"Assets"}</definedName>
    <definedName name="wrn.Assets._5" hidden="1">{"ASSETS",#N/A,FALSE,"Assets"}</definedName>
    <definedName name="wrn.Assets._5_1" hidden="1">{"ASSETS",#N/A,FALSE,"Assets"}</definedName>
    <definedName name="wrn.Assets._5_1_1" hidden="1">{"ASSETS",#N/A,FALSE,"Assets"}</definedName>
    <definedName name="wrn.Assets._5_1_1_1" hidden="1">{"ASSETS",#N/A,FALSE,"Assets"}</definedName>
    <definedName name="wrn.Assets._5_1_2" hidden="1">{"ASSETS",#N/A,FALSE,"Assets"}</definedName>
    <definedName name="wrn.Assets._5_2" hidden="1">{"ASSETS",#N/A,FALSE,"Assets"}</definedName>
    <definedName name="wrn.Assets._5_2_1" hidden="1">{"ASSETS",#N/A,FALSE,"Assets"}</definedName>
    <definedName name="wrn.Assets._5_3" hidden="1">{"ASSETS",#N/A,FALSE,"Assets"}</definedName>
    <definedName name="wrn.ASSOC_CO." hidden="1">{"ASSC_CO",#N/A,FALSE,"A"}</definedName>
    <definedName name="wrn.ASSOC_CO._1" hidden="1">{"ASSC_CO",#N/A,FALSE,"A"}</definedName>
    <definedName name="wrn.ASSOC_CO._1_1" hidden="1">{"ASSC_CO",#N/A,FALSE,"A"}</definedName>
    <definedName name="wrn.ASSOC_CO._1_1_1" hidden="1">{"ASSC_CO",#N/A,FALSE,"A"}</definedName>
    <definedName name="wrn.ASSOC_CO._1_1_1_1" hidden="1">{"ASSC_CO",#N/A,FALSE,"A"}</definedName>
    <definedName name="wrn.ASSOC_CO._1_1_1_1_1" hidden="1">{"ASSC_CO",#N/A,FALSE,"A"}</definedName>
    <definedName name="wrn.ASSOC_CO._1_1_1_2" hidden="1">{"ASSC_CO",#N/A,FALSE,"A"}</definedName>
    <definedName name="wrn.ASSOC_CO._1_1_2" hidden="1">{"ASSC_CO",#N/A,FALSE,"A"}</definedName>
    <definedName name="wrn.ASSOC_CO._1_1_2_1" hidden="1">{"ASSC_CO",#N/A,FALSE,"A"}</definedName>
    <definedName name="wrn.ASSOC_CO._1_1_3" hidden="1">{"ASSC_CO",#N/A,FALSE,"A"}</definedName>
    <definedName name="wrn.ASSOC_CO._1_2" hidden="1">{"ASSC_CO",#N/A,FALSE,"A"}</definedName>
    <definedName name="wrn.ASSOC_CO._1_2_1" hidden="1">{"ASSC_CO",#N/A,FALSE,"A"}</definedName>
    <definedName name="wrn.ASSOC_CO._1_3" hidden="1">{"ASSC_CO",#N/A,FALSE,"A"}</definedName>
    <definedName name="wrn.ASSOC_CO._1_4" hidden="1">{"ASSC_CO",#N/A,FALSE,"A"}</definedName>
    <definedName name="wrn.ASSOC_CO._2" hidden="1">{"ASSC_CO",#N/A,FALSE,"A"}</definedName>
    <definedName name="wrn.ASSOC_CO._2_1" hidden="1">{"ASSC_CO",#N/A,FALSE,"A"}</definedName>
    <definedName name="wrn.ASSOC_CO._2_1_1" hidden="1">{"ASSC_CO",#N/A,FALSE,"A"}</definedName>
    <definedName name="wrn.ASSOC_CO._2_1_1_1" hidden="1">{"ASSC_CO",#N/A,FALSE,"A"}</definedName>
    <definedName name="wrn.ASSOC_CO._2_1_1_1_1" hidden="1">{"ASSC_CO",#N/A,FALSE,"A"}</definedName>
    <definedName name="wrn.ASSOC_CO._2_1_1_2" hidden="1">{"ASSC_CO",#N/A,FALSE,"A"}</definedName>
    <definedName name="wrn.ASSOC_CO._2_1_2" hidden="1">{"ASSC_CO",#N/A,FALSE,"A"}</definedName>
    <definedName name="wrn.ASSOC_CO._2_1_2_1" hidden="1">{"ASSC_CO",#N/A,FALSE,"A"}</definedName>
    <definedName name="wrn.ASSOC_CO._2_1_3" hidden="1">{"ASSC_CO",#N/A,FALSE,"A"}</definedName>
    <definedName name="wrn.ASSOC_CO._2_2" hidden="1">{"ASSC_CO",#N/A,FALSE,"A"}</definedName>
    <definedName name="wrn.ASSOC_CO._2_2_1" hidden="1">{"ASSC_CO",#N/A,FALSE,"A"}</definedName>
    <definedName name="wrn.ASSOC_CO._2_3" hidden="1">{"ASSC_CO",#N/A,FALSE,"A"}</definedName>
    <definedName name="wrn.ASSOC_CO._2_4" hidden="1">{"ASSC_CO",#N/A,FALSE,"A"}</definedName>
    <definedName name="wrn.ASSOC_CO._3" hidden="1">{"ASSC_CO",#N/A,FALSE,"A"}</definedName>
    <definedName name="wrn.ASSOC_CO._3_1" hidden="1">{"ASSC_CO",#N/A,FALSE,"A"}</definedName>
    <definedName name="wrn.ASSOC_CO._3_1_1" hidden="1">{"ASSC_CO",#N/A,FALSE,"A"}</definedName>
    <definedName name="wrn.ASSOC_CO._3_1_1_1" hidden="1">{"ASSC_CO",#N/A,FALSE,"A"}</definedName>
    <definedName name="wrn.ASSOC_CO._3_1_2" hidden="1">{"ASSC_CO",#N/A,FALSE,"A"}</definedName>
    <definedName name="wrn.ASSOC_CO._3_2" hidden="1">{"ASSC_CO",#N/A,FALSE,"A"}</definedName>
    <definedName name="wrn.ASSOC_CO._3_2_1" hidden="1">{"ASSC_CO",#N/A,FALSE,"A"}</definedName>
    <definedName name="wrn.ASSOC_CO._3_3" hidden="1">{"ASSC_CO",#N/A,FALSE,"A"}</definedName>
    <definedName name="wrn.ASSOC_CO._4" hidden="1">{"ASSC_CO",#N/A,FALSE,"A"}</definedName>
    <definedName name="wrn.ASSOC_CO._4_1" hidden="1">{"ASSC_CO",#N/A,FALSE,"A"}</definedName>
    <definedName name="wrn.ASSOC_CO._4_1_1" hidden="1">{"ASSC_CO",#N/A,FALSE,"A"}</definedName>
    <definedName name="wrn.ASSOC_CO._4_1_1_1" hidden="1">{"ASSC_CO",#N/A,FALSE,"A"}</definedName>
    <definedName name="wrn.ASSOC_CO._4_1_2" hidden="1">{"ASSC_CO",#N/A,FALSE,"A"}</definedName>
    <definedName name="wrn.ASSOC_CO._4_2" hidden="1">{"ASSC_CO",#N/A,FALSE,"A"}</definedName>
    <definedName name="wrn.ASSOC_CO._4_2_1" hidden="1">{"ASSC_CO",#N/A,FALSE,"A"}</definedName>
    <definedName name="wrn.ASSOC_CO._4_3" hidden="1">{"ASSC_CO",#N/A,FALSE,"A"}</definedName>
    <definedName name="wrn.ASSOC_CO._5" hidden="1">{"ASSC_CO",#N/A,FALSE,"A"}</definedName>
    <definedName name="wrn.ASSOC_CO._5_1" hidden="1">{"ASSC_CO",#N/A,FALSE,"A"}</definedName>
    <definedName name="wrn.ASSOC_CO._5_1_1" hidden="1">{"ASSC_CO",#N/A,FALSE,"A"}</definedName>
    <definedName name="wrn.ASSOC_CO._5_1_1_1" hidden="1">{"ASSC_CO",#N/A,FALSE,"A"}</definedName>
    <definedName name="wrn.ASSOC_CO._5_1_2" hidden="1">{"ASSC_CO",#N/A,FALSE,"A"}</definedName>
    <definedName name="wrn.ASSOC_CO._5_2" hidden="1">{"ASSC_CO",#N/A,FALSE,"A"}</definedName>
    <definedName name="wrn.ASSOC_CO._5_2_1" hidden="1">{"ASSC_CO",#N/A,FALSE,"A"}</definedName>
    <definedName name="wrn.ASSOC_CO._5_3" hidden="1">{"ASSC_CO",#N/A,FALSE,"A"}</definedName>
    <definedName name="wrn.Assumptions." hidden="1">{"Assumptions",#N/A,FALSE,"Assum"}</definedName>
    <definedName name="wrn.Athens._.Accrual._.and._.Reversal." hidden="1">{#N/A,#N/A,FALSE,"Sheet1";#N/A,#N/A,FALSE,"Sheet2";#N/A,#N/A,FALSE,"Sheet3"}</definedName>
    <definedName name="wrn.ATP._.Actuals._.Report." hidden="1">{#N/A,#N/A,FALSE,"ATP";#N/A,#N/A,FALSE,"ATP";#N/A,#N/A,FALSE,"ATP"}</definedName>
    <definedName name="wrn.ATP._.Tracking._.Report." hidden="1">{"atptracking",#N/A,FALSE,"ATP"}</definedName>
    <definedName name="wrn.att._.report." hidden="1">{#N/A,#N/A,FALSE,"SUMMARY";#N/A,#N/A,FALSE,"AT&amp;T";#N/A,#N/A,FALSE,"100% YR1";#N/A,#N/A,FALSE,"100% YR2";#N/A,#N/A,FALSE,"100% YR3";#N/A,#N/A,FALSE,"100% YR4";#N/A,#N/A,FALSE,"100% YR5"}</definedName>
    <definedName name="wrn.att3." hidden="1">{#N/A,#N/A,FALSE,"SUMMARY";#N/A,#N/A,FALSE,"AT&amp;T";#N/A,#N/A,FALSE,"100% YR1"}</definedName>
    <definedName name="wrn.audit._.adjustments." hidden="1">{#N/A,#N/A,TRUE,"Summary";#N/A,#N/A,TRUE,"Amort.";#N/A,#N/A,TRUE,"93TAX";#N/A,#N/A,TRUE,"93NOLCB";#N/A,#N/A,TRUE,"92TAX";#N/A,#N/A,TRUE,"92NOLCB";#N/A,#N/A,TRUE,"91TAX";#N/A,#N/A,TRUE,"91NOLCB";#N/A,#N/A,TRUE,"92AMTNOL";#N/A,#N/A,TRUE,"921120X"}</definedName>
    <definedName name="wrn.AUGUST." hidden="1">{"p&amp;lSUM",#N/A,FALSE,"P&amp;L";"DETAIL",#N/A,FALSE,"P&amp;L";"% revenue",#N/A,FALSE,"P&amp;L";"% growth",#N/A,FALSE,"P&amp;L";"summary",#N/A,FALSE,"Summary";"chart",#N/A,FALSE,"Summary"}</definedName>
    <definedName name="wrn.august1" hidden="1">{"p&amp;lSUM",#N/A,FALSE,"P&amp;L";"DETAIL",#N/A,FALSE,"P&amp;L";"% revenue",#N/A,FALSE,"P&amp;L";"% growth",#N/A,FALSE,"P&amp;L";"summary",#N/A,FALSE,"Summary";"chart",#N/A,FALSE,"Summary"}</definedName>
    <definedName name="wrn.Auto._.Comp." hidden="1">{#N/A,#N/A,FALSE,"Sheet1"}</definedName>
    <definedName name="wrn.Aventis._.Analysis." hidden="1">{"P&amp;Lforaventis",#N/A,FALSE,"Franchises";"aventisP&amp;L",#N/A,FALSE,"Franchises";"inflam franchise",#N/A,FALSE,"Franchises"}</definedName>
    <definedName name="wrn.aventis._.analysis.1" hidden="1">{"P&amp;Lforaventis",#N/A,FALSE,"Franchises";"aventisP&amp;L",#N/A,FALSE,"Franchises";"inflam franchise",#N/A,FALSE,"Franchises"}</definedName>
    <definedName name="wrn.away." hidden="1">{"away stand alones",#N/A,FALSE,"Target"}</definedName>
    <definedName name="wrn.Back._.Page." hidden="1">{"Back Page",#N/A,FALSE,"Front and Back"}</definedName>
    <definedName name="wrn.Backup._.Book." hidden="1">{#N/A,#N/A,FALSE,"LOB Earnings";#N/A,#N/A,FALSE,"Profitability Summary";#N/A,#N/A,FALSE,"CFandFFO";#N/A,#N/A,FALSE,"Capitalization-Case#1";#N/A,#N/A,FALSE,"Share Equity Change";#N/A,#N/A,FALSE,"Credit Stats-graph-b&amp;Y";#N/A,#N/A,FALSE,"Credit Stats-PSEG Case#1"}</definedName>
    <definedName name="wrn.Backup._.print." hidden="1">{#N/A,#N/A,FALSE,"total";#N/A,#N/A,FALSE,"mine";#N/A,#N/A,FALSE,"admin";#N/A,#N/A,FALSE,"prep";#N/A,#N/A,FALSE,"cons";#N/A,#N/A,FALSE,"backup";#N/A,#N/A,FALSE,"salary";#N/A,#N/A,FALSE,"hourly";#N/A,#N/A,FALSE,"contracts"}</definedName>
    <definedName name="wrn.Balance._.Sheet." hidden="1">{"Assets",#N/A,FALSE,"Balance Sheet";"Liabilities",#N/A,FALSE,"Balance Sheet"}</definedName>
    <definedName name="wrn.Balance._.Sheet._.YTD._.Income." hidden="1">{"Assets",#N/A,FALSE,"Actual";"Liabilities",#N/A,FALSE,"Actual";"YTD Income Summary",#N/A,FALSE,"Actual"}</definedName>
    <definedName name="wrn.Balance._.Sheets." hidden="1">{"assets",#N/A,FALSE,"IFE";"liabilities",#N/A,FALSE,"IFE";"assets",#N/A,FALSE,"SER";"liabilities",#N/A,FALSE,"SER";"assets",#N/A,FALSE,"PTC";"liabilities",#N/A,FALSE,"PTC";"assets",#N/A,FALSE,"DEL";"liabilities",#N/A,FALSE,"DEL";"assets",#N/A,FALSE,"NORD";"liabilities",#N/A,FALSE,"NORD";"assets",#N/A,FALSE,"ACRX";"liabilities",#N/A,FALSE,"ACRX";"assets",#N/A,FALSE,"INV";"liabilities",#N/A,FALSE,"INV";"assets",#N/A,FALSE,"TVS";"liabilities",#N/A,FALSE,"TVS";"assets",#N/A,FALSE,"FEEL";"liabilities",#N/A,FALSE,"FEEL";"assets",#N/A,FALSE,"CORP";"liabilities",#N/A,FALSE,"CORP";"assets",#N/A,FALSE,"CONS";"liabilities",#N/A,FALSE,"CONS"}</definedName>
    <definedName name="wrn.Balance_THC." hidden="1">{"Balance_THC",#N/A,FALSE,"Tenet"}</definedName>
    <definedName name="wrn.balsheet." hidden="1">{"ICDANDNONDIV",#N/A,FALSE,"BSALLNOW.XLS";"polyandpurperf",#N/A,FALSE,"BSALLNOW.XLS"}</definedName>
    <definedName name="wrn.BANK._.PACKAGE." hidden="1">{#N/A,#N/A,FALSE,"RATIOS";#N/A,#N/A,FALSE,"FUNDS FLOW";#N/A,#N/A,FALSE,"INCOME TAXES";#N/A,#N/A,FALSE,"MI_TX_OH_MS_VA_IA_AK_+";#N/A,#N/A,FALSE,"MI";#N/A,#N/A,FALSE,"TX";#N/A,#N/A,FALSE,"OH";#N/A,#N/A,FALSE,"MS";#N/A,#N/A,FALSE,"VA";#N/A,#N/A,FALSE,"IA";#N/A,#N/A,FALSE,"AK";#N/A,#N/A,FALSE,"Q2_97";#N/A,#N/A,FALSE,"Q3_97";#N/A,#N/A,FALSE,"Q4_97";#N/A,#N/A,FALSE,"Q1_98";#N/A,#N/A,FALSE,"SUBSCRIBERS";#N/A,#N/A,FALSE,"Pen target"}</definedName>
    <definedName name="wrn.Basic." hidden="1">{"Returns",#N/A,FALSE,"Model";"Enterprise Value/Credit Stats",#N/A,FALSE,"Model";"Assumptions",#N/A,FALSE,"Model";"Income Statement",#N/A,FALSE,"Model";"Cash Flow Statement",#N/A,FALSE,"Model";"Balance Sheet",#N/A,FALSE,"Model";"Tax Schedule",#N/A,FALSE,"Model";"W/C Revolver",#N/A,FALSE,"Model"}</definedName>
    <definedName name="wrn.Basic._.Forecast." hidden="1">{#N/A,#N/A,FALSE,"Assumptions";#N/A,#N/A,FALSE,"Input";#N/A,#N/A,FALSE,"S &amp; U - Total";#N/A,#N/A,FALSE,"S &amp; U - LIHC";#N/A,#N/A,FALSE,"S &amp; U - Market";#N/A,#N/A,FALSE,"NOI - Total";#N/A,#N/A,FALSE,"NOI - LIHC";#N/A,#N/A,FALSE,"NOI - Market";#N/A,#N/A,FALSE,"TI - Total";#N/A,#N/A,FALSE,"TI - LIHC";#N/A,#N/A,FALSE,"TI - Market";#N/A,#N/A,FALSE,"Costs";#N/A,#N/A,FALSE,"Credit";#N/A,#N/A,FALSE,"LP Rtn";#N/A,#N/A,FALSE,"One Pay-in-LP";#N/A,#N/A,FALSE,"Sale Cash-LP";#N/A,#N/A,FALSE,"Sale Gain-LP";#N/A,#N/A,FALSE,"704(b)-LP";#N/A,#N/A,FALSE,"GP Rtn";#N/A,#N/A,FALSE,"One Pay-in-GP";#N/A,#N/A,FALSE,"Sale Cash-GP";#N/A,#N/A,FALSE,"Sale Gain-GP";#N/A,#N/A,FALSE,"704(b)-GP"}</definedName>
    <definedName name="wrn.Basic._.Print._.Value._.MLP." hidden="1">{#N/A,#N/A,FALSE,"Valuation";#N/A,#N/A,FALSE,"MLP Impact"}</definedName>
    <definedName name="wrn.Basic._.Report." hidden="1">{#N/A,#N/A,FALSE,"New Depr Sch-150% DB";#N/A,#N/A,FALSE,"Cash Flows RLP";#N/A,#N/A,FALSE,"IRR";#N/A,#N/A,FALSE,"Proforma IS";#N/A,#N/A,FALSE,"Assumptions"}</definedName>
    <definedName name="wrn.Basic._.Reports." hidden="1">{"net cf for valuation",#N/A,FALSE,"RangerAm";"nopat stmt",#N/A,FALSE,"RangerAm";"inc stmt",#N/A,FALSE,"RangerAm";"bal sheet",#N/A,FALSE,"RangerAm";"sum ops results",#N/A,FALSE,"RangerAm"}</definedName>
    <definedName name="wrn.basics." hidden="1">{#N/A,#N/A,FALSE,"TSUM";#N/A,#N/A,FALSE,"shares";#N/A,#N/A,FALSE,"earnout";#N/A,#N/A,FALSE,"Heaty";#N/A,#N/A,FALSE,"self-tend";#N/A,#N/A,FALSE,"self-sum"}</definedName>
    <definedName name="wrn.bbbb" hidden="1">{#N/A,#N/A,FALSE,"Antony Financials";#N/A,#N/A,FALSE,"Cowboy Financials";#N/A,#N/A,FALSE,"Combined";#N/A,#N/A,FALSE,"Valuematrix";#N/A,#N/A,FALSE,"DCFAntony";#N/A,#N/A,FALSE,"DCFCowboy";#N/A,#N/A,FALSE,"DCFCombined"}</definedName>
    <definedName name="wrn.bbbb2" hidden="1">{#N/A,#N/A,FALSE,"Antony Financials";#N/A,#N/A,FALSE,"Cowboy Financials";#N/A,#N/A,FALSE,"Combined";#N/A,#N/A,FALSE,"Valuematrix";#N/A,#N/A,FALSE,"DCFAntony";#N/A,#N/A,FALSE,"DCFCowboy";#N/A,#N/A,FALSE,"DCFCombined"}</definedName>
    <definedName name="wrn.BEL." hidden="1">{"IS",#N/A,FALSE,"IS";"RPTIS",#N/A,FALSE,"RPTIS";"STATS",#N/A,FALSE,"STATS";"CELL",#N/A,FALSE,"CELL";"BS",#N/A,FALSE,"BS"}</definedName>
    <definedName name="wrn.betz." hidden="1">{"net assets",#N/A,FALSE,"summary";"asset turnover",#N/A,FALSE,"summary";"orona",#N/A,FALSE,"summary"}</definedName>
    <definedName name="wrn.BidCo." hidden="1">{#N/A,#N/A,FALSE,"BidCo Assumptions";#N/A,#N/A,FALSE,"Credit Stats";#N/A,#N/A,FALSE,"Bidco Summary";#N/A,#N/A,FALSE,"BIDCO Consolidated"}</definedName>
    <definedName name="wrn.BidCo._1" hidden="1">{#N/A,#N/A,FALSE,"BidCo Assumptions";#N/A,#N/A,FALSE,"Credit Stats";#N/A,#N/A,FALSE,"Bidco Summary";#N/A,#N/A,FALSE,"BIDCO Consolidated"}</definedName>
    <definedName name="wrn.BidCo._2" hidden="1">{#N/A,#N/A,FALSE,"BidCo Assumptions";#N/A,#N/A,FALSE,"Credit Stats";#N/A,#N/A,FALSE,"Bidco Summary";#N/A,#N/A,FALSE,"BIDCO Consolidated"}</definedName>
    <definedName name="wrn.BidCo._3" hidden="1">{#N/A,#N/A,FALSE,"BidCo Assumptions";#N/A,#N/A,FALSE,"Credit Stats";#N/A,#N/A,FALSE,"Bidco Summary";#N/A,#N/A,FALSE,"BIDCO Consolidated"}</definedName>
    <definedName name="wrn.BidCo._4" hidden="1">{#N/A,#N/A,FALSE,"BidCo Assumptions";#N/A,#N/A,FALSE,"Credit Stats";#N/A,#N/A,FALSE,"Bidco Summary";#N/A,#N/A,FALSE,"BIDCO Consolidated"}</definedName>
    <definedName name="wrn.BidCo._5" hidden="1">{#N/A,#N/A,FALSE,"BidCo Assumptions";#N/A,#N/A,FALSE,"Credit Stats";#N/A,#N/A,FALSE,"Bidco Summary";#N/A,#N/A,FALSE,"BIDCO Consolidated"}</definedName>
    <definedName name="wrn.BidCo.2" hidden="1">{#N/A,#N/A,FALSE,"BidCo Assumptions";#N/A,#N/A,FALSE,"Credit Stats";#N/A,#N/A,FALSE,"Bidco Summary";#N/A,#N/A,FALSE,"BIDCO Consolidated"}</definedName>
    <definedName name="wrn.BL." hidden="1">{#N/A,#N/A,FALSE,"trates"}</definedName>
    <definedName name="wrn.BLMALL." hidden="1">{"BLMCG80LP",#N/A,FALSE,"SCORPS";"BLMCG80GP",#N/A,FALSE,"SCORPS";"BLMMTWHIT",#N/A,FALSE,"SCORPS";"BLMMTWHITGP",#N/A,FALSE,"SCORPS";"BLMMTWHITIILP",#N/A,FALSE,"SCORPS";"BLMMTWHITIIGP",#N/A,FALSE,"SCORPS";"BLMPACLP",#N/A,FALSE,"SCORPS";"BLMPACGP",#N/A,FALSE,"SCORPS";"BLMWCLP",#N/A,FALSE,"SCORPS";"BLMWCGP",#N/A,FALSE,"SCORPS";"BLMCG80SPLP",#N/A,FALSE,"SCORPS";"BLMCG80SPGP",#N/A,FALSE,"SCORPS"}</definedName>
    <definedName name="wrn.BLMCG80GP." hidden="1">{"BLMCG80GP",#N/A,FALSE,"SCORPS"}</definedName>
    <definedName name="wrn.BLMCG80LP." hidden="1">{"BLMCG80LP",#N/A,FALSE,"SCORPS"}</definedName>
    <definedName name="wrn.BLMCG80SPGP." hidden="1">{"BLMCG80SPGP",#N/A,FALSE,"SCORPS"}</definedName>
    <definedName name="wrn.BLMCG80SPLP." hidden="1">{"BLMCG80SPLP",#N/A,FALSE,"SCORPS"}</definedName>
    <definedName name="wrn.BLMMTWHITGP." hidden="1">{"BLMMTWHITGP",#N/A,FALSE,"SCORPS"}</definedName>
    <definedName name="wrn.BLMMTWHITIIGP." hidden="1">{"BLMMTWHITIIGP",#N/A,FALSE,"SCORPS"}</definedName>
    <definedName name="wrn.BLMMTWHITIILP." hidden="1">{"BLMMTWHITIILP",#N/A,FALSE,"SCORPS"}</definedName>
    <definedName name="wrn.BLMMTWHITLP." hidden="1">{"BLMMTWHIT",#N/A,FALSE,"SCORPS"}</definedName>
    <definedName name="wrn.BLMPACGP." hidden="1">{"BLMPACGP",#N/A,FALSE,"SCORPS"}</definedName>
    <definedName name="wrn.BLMPACLP." hidden="1">{"BLMPACLP",#N/A,FALSE,"SCORPS"}</definedName>
    <definedName name="wrn.BLMWCGP." hidden="1">{"BLMWCGP",#N/A,FALSE,"SCORPS"}</definedName>
    <definedName name="wrn.BLMWCLP." hidden="1">{"BLMWCLP",#N/A,FALSE,"SCORPS"}</definedName>
    <definedName name="wrn.bm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wrn.bm_1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wrn.bm_2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wrn.bm_3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wrn.bm_4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wrn.BOARD._.PACK." hidden="1">{#N/A,#N/A,FALSE,"SCHEDULES- board";#N/A,#N/A,FALSE,"STMT 100"}</definedName>
    <definedName name="wrn.Board._.Packet." hidden="1">{#N/A,#N/A,FALSE,"Proj12BOARD";#N/A,#N/A,FALSE,"Proj36BOARD";#N/A,#N/A,FALSE,"Rev12BOARD";#N/A,#N/A,FALSE,"Rev36BOARD";#N/A,#N/A,FALSE,"Mktg12BOARD";#N/A,#N/A,FALSE,"Mktg36BOARD"}</definedName>
    <definedName name="wrn.BOD._.QTR." hidden="1">{#N/A,#N/A,FALSE,"Cover";#N/A,#N/A,FALSE,"VECTREN IS SUMMARY";#N/A,#N/A,FALSE,"VUHI IS";#N/A,#N/A,FALSE,"VUHI IS SUMMARY";#N/A,#N/A,FALSE,"VUHI MARGIN VARIANCE";#N/A,#N/A,FALSE,"REGULATORY UPDATES";#N/A,#N/A,FALSE,"VUHI O&amp;M";#N/A,#N/A,FALSE,"VUHI OTHER MEASURES";#N/A,#N/A,FALSE,"VUHI CAPITAL";#N/A,#N/A,FALSE,"ENTERPRISES ERNGS";#N/A,#N/A,FALSE,"ENTERPRISES CAPITAL";#N/A,#N/A,FALSE,"VECTREN EPS";#N/A,#N/A,FALSE,"VECTREN CONDENSED BS";#N/A,#N/A,FALSE,"VECTREN PROJ EPS ";#N/A,#N/A,FALSE,"ANALYST PROJECTIONS";#N/A,#N/A,FALSE,"STOCK CHART";#N/A,#N/A,FALSE,"STOCK PRICE";#N/A,#N/A,FALSE,"INCENTIVE PAYOUT";#N/A,#N/A,FALSE,"VECTREN IS";#N/A,#N/A,FALSE,"VECTREN BS"}</definedName>
    <definedName name="wrn.Book." hidden="1">{"EVA",#N/A,FALSE,"SMT2";#N/A,#N/A,FALSE,"Summary";#N/A,#N/A,FALSE,"Graphs";#N/A,#N/A,FALSE,"4 Panel"}</definedName>
    <definedName name="wrn.Book._.Output." hidden="1">{#N/A,#N/A,FALSE,"Title";#N/A,#N/A,FALSE,"Inputs";#N/A,#N/A,FALSE,"Impact";#N/A,#N/A,FALSE,"Sources &amp; Uses";#N/A,#N/A,FALSE,"Capitalization Impact";#N/A,#N/A,FALSE,"NEWCO Projections"}</definedName>
    <definedName name="wrn.Both." hidden="1">{"detail",#N/A,FALSE,"mfg";"summary",#N/A,FALSE,"mfg"}</definedName>
    <definedName name="wrn.Both.2" hidden="1">{"detail",#N/A,FALSE,"mfg";"summary",#N/A,FALSE,"mfg"}</definedName>
    <definedName name="wrn.both1" hidden="1">{"detail",#N/A,FALSE,"mfg";"summary",#N/A,FALSE,"mfg"}</definedName>
    <definedName name="wrn.both10" hidden="1">{"detail",#N/A,FALSE,"mfg";"summary",#N/A,FALSE,"mfg"}</definedName>
    <definedName name="wrn.both102" hidden="1">{"detail",#N/A,FALSE,"mfg";"summary",#N/A,FALSE,"mfg"}</definedName>
    <definedName name="wrn.both11" hidden="1">{"detail",#N/A,FALSE,"mfg";"summary",#N/A,FALSE,"mfg"}</definedName>
    <definedName name="wrn.both12" hidden="1">{"detail",#N/A,FALSE,"mfg";"summary",#N/A,FALSE,"mfg"}</definedName>
    <definedName name="wrn.Both31" hidden="1">{"detail",#N/A,FALSE,"mfg";"summary",#N/A,FALSE,"mfg"}</definedName>
    <definedName name="wrn.Both32" hidden="1">{"detail",#N/A,FALSE,"mfg";"summary",#N/A,FALSE,"mfg"}</definedName>
    <definedName name="wrn.Both34" hidden="1">{"detail",#N/A,FALSE,"mfg";"summary",#N/A,FALSE,"mfg"}</definedName>
    <definedName name="wrn.Both35" hidden="1">{"detail",#N/A,FALSE,"mfg";"summary",#N/A,FALSE,"mfg"}</definedName>
    <definedName name="wrn.Both42" hidden="1">{"detail",#N/A,FALSE,"mfg";"summary",#N/A,FALSE,"mfg"}</definedName>
    <definedName name="wrn.both71" hidden="1">{"detail",#N/A,FALSE,"mfg";"summary",#N/A,FALSE,"mfg"}</definedName>
    <definedName name="wrn.botha11" hidden="1">{"detail",#N/A,FALSE,"mfg";"summary",#N/A,FALSE,"mfg"}</definedName>
    <definedName name="wrn.botha2" hidden="1">{"detail",#N/A,FALSE,"mfg";"summary",#N/A,FALSE,"mfg"}</definedName>
    <definedName name="wrn.bothab2" hidden="1">{"detail",#N/A,FALSE,"mfg";"summary",#N/A,FALSE,"mfg"}</definedName>
    <definedName name="wrn.breakup." hidden="1">{"comps1",#N/A,FALSE,"Comps Sheet";"comps2",#N/A,FALSE,"Comps Sheet";"comps3",#N/A,FALSE,"Comps Sheet";"comps4",#N/A,FALSE,"Comps Sheet";"comps5",#N/A,FALSE,"Comps Sheet";"comps6",#N/A,FALSE,"Comps Sheet";"ec",#N/A,FALSE,"E&amp;C";"environmental",#N/A,FALSE,"Environmental";"heavy",#N/A,FALSE,"Heavy Const."}</definedName>
    <definedName name="wrn.brian." hidden="1">{#N/A,#N/A,FALSE,"output";#N/A,#N/A,FALSE,"contrib";#N/A,#N/A,FALSE,"profile";#N/A,#N/A,FALSE,"comps"}</definedName>
    <definedName name="wrn.Bridge." hidden="1">{"Table of Contents",#N/A,FALSE,"Table of Contents";"Senario",#N/A,FALSE,"Senarios";"Assumptions",#N/A,FALSE,"Assumptions";"Capital Schedule",#N/A,FALSE,"Capital Schedule";"Cash Schedule",#N/A,FALSE,"ScheduleCash";"SummaryCash",#N/A,FALSE,"SummaryCash";"FinancingCash",#N/A,FALSE,"FinancingCash";"Bridge Schedule",#N/A,FALSE,"ScheduleFinanced";"SummaryFinanced",#N/A,FALSE,"SummaryFinanced";"FinancingFinanced",#N/A,FALSE,"FinancingFinanced";"Ownership Schedule",#N/A,FALSE,"ScheduleOwner";"SummaryOwner",#N/A,FALSE,"SummaryOwner";"FinancingOwner",#N/A,FALSE,"FinancingOwner"}</definedName>
    <definedName name="wrn.brincbud1." hidden="1">{#N/A,#N/A,FALSE,"SLSBUD"}</definedName>
    <definedName name="wrn.BROCHURE." hidden="1">{"ACT",#N/A,FALSE,"Q3Elec P&amp;L fy 99  ";"BUD",#N/A,FALSE,"Q3Elec P&amp;L fy 99  ";"PRIOR",#N/A,FALSE,"Q3Elec P&amp;L fy 99  "}</definedName>
    <definedName name="wrn.BROCHYTD." hidden="1">{"YTDACT",#N/A,FALSE,"YTD Cum";"YTDBUD",#N/A,FALSE,"YTD Cum";"YTDPRIOR",#N/A,FALSE,"YTD Cum"}</definedName>
    <definedName name="wrn.BS." hidden="1">{"BS",#N/A,FALSE,"A"}</definedName>
    <definedName name="wrn.BS._.Print." hidden="1">{"BalanceSheets1",#N/A,FALSE,"input"}</definedName>
    <definedName name="wrn.BS._1" hidden="1">{"BS",#N/A,FALSE,"A"}</definedName>
    <definedName name="wrn.BS._1_1" hidden="1">{"BS",#N/A,FALSE,"A"}</definedName>
    <definedName name="wrn.BS._1_1_1" hidden="1">{"BS",#N/A,FALSE,"A"}</definedName>
    <definedName name="wrn.BS._1_1_1_1" hidden="1">{"BS",#N/A,FALSE,"A"}</definedName>
    <definedName name="wrn.BS._1_1_1_1_1" hidden="1">{"BS",#N/A,FALSE,"A"}</definedName>
    <definedName name="wrn.BS._1_1_1_2" hidden="1">{"BS",#N/A,FALSE,"A"}</definedName>
    <definedName name="wrn.BS._1_1_2" hidden="1">{"BS",#N/A,FALSE,"A"}</definedName>
    <definedName name="wrn.BS._1_1_2_1" hidden="1">{"BS",#N/A,FALSE,"A"}</definedName>
    <definedName name="wrn.BS._1_1_3" hidden="1">{"BS",#N/A,FALSE,"A"}</definedName>
    <definedName name="wrn.BS._1_2" hidden="1">{"BS",#N/A,FALSE,"A"}</definedName>
    <definedName name="wrn.BS._1_2_1" hidden="1">{"BS",#N/A,FALSE,"A"}</definedName>
    <definedName name="wrn.BS._1_3" hidden="1">{"BS",#N/A,FALSE,"A"}</definedName>
    <definedName name="wrn.BS._1_4" hidden="1">{"BS",#N/A,FALSE,"A"}</definedName>
    <definedName name="wrn.BS._2" hidden="1">{"BS",#N/A,FALSE,"A"}</definedName>
    <definedName name="wrn.BS._2_1" hidden="1">{"BS",#N/A,FALSE,"A"}</definedName>
    <definedName name="wrn.BS._2_1_1" hidden="1">{"BS",#N/A,FALSE,"A"}</definedName>
    <definedName name="wrn.BS._2_1_1_1" hidden="1">{"BS",#N/A,FALSE,"A"}</definedName>
    <definedName name="wrn.BS._2_1_1_1_1" hidden="1">{"BS",#N/A,FALSE,"A"}</definedName>
    <definedName name="wrn.BS._2_1_1_2" hidden="1">{"BS",#N/A,FALSE,"A"}</definedName>
    <definedName name="wrn.BS._2_1_2" hidden="1">{"BS",#N/A,FALSE,"A"}</definedName>
    <definedName name="wrn.BS._2_1_2_1" hidden="1">{"BS",#N/A,FALSE,"A"}</definedName>
    <definedName name="wrn.BS._2_1_3" hidden="1">{"BS",#N/A,FALSE,"A"}</definedName>
    <definedName name="wrn.BS._2_2" hidden="1">{"BS",#N/A,FALSE,"A"}</definedName>
    <definedName name="wrn.BS._2_2_1" hidden="1">{"BS",#N/A,FALSE,"A"}</definedName>
    <definedName name="wrn.BS._2_3" hidden="1">{"BS",#N/A,FALSE,"A"}</definedName>
    <definedName name="wrn.BS._2_4" hidden="1">{"BS",#N/A,FALSE,"A"}</definedName>
    <definedName name="wrn.BS._3" hidden="1">{"BS",#N/A,FALSE,"A"}</definedName>
    <definedName name="wrn.BS._3_1" hidden="1">{"BS",#N/A,FALSE,"A"}</definedName>
    <definedName name="wrn.BS._3_1_1" hidden="1">{"BS",#N/A,FALSE,"A"}</definedName>
    <definedName name="wrn.BS._3_1_1_1" hidden="1">{"BS",#N/A,FALSE,"A"}</definedName>
    <definedName name="wrn.BS._3_1_2" hidden="1">{"BS",#N/A,FALSE,"A"}</definedName>
    <definedName name="wrn.BS._3_2" hidden="1">{"BS",#N/A,FALSE,"A"}</definedName>
    <definedName name="wrn.BS._3_2_1" hidden="1">{"BS",#N/A,FALSE,"A"}</definedName>
    <definedName name="wrn.BS._3_3" hidden="1">{"BS",#N/A,FALSE,"A"}</definedName>
    <definedName name="wrn.BS._4" hidden="1">{"BS",#N/A,FALSE,"A"}</definedName>
    <definedName name="wrn.BS._4_1" hidden="1">{"BS",#N/A,FALSE,"A"}</definedName>
    <definedName name="wrn.BS._4_1_1" hidden="1">{"BS",#N/A,FALSE,"A"}</definedName>
    <definedName name="wrn.BS._4_1_1_1" hidden="1">{"BS",#N/A,FALSE,"A"}</definedName>
    <definedName name="wrn.BS._4_1_2" hidden="1">{"BS",#N/A,FALSE,"A"}</definedName>
    <definedName name="wrn.BS._4_2" hidden="1">{"BS",#N/A,FALSE,"A"}</definedName>
    <definedName name="wrn.BS._4_2_1" hidden="1">{"BS",#N/A,FALSE,"A"}</definedName>
    <definedName name="wrn.BS._4_3" hidden="1">{"BS",#N/A,FALSE,"A"}</definedName>
    <definedName name="wrn.BS._5" hidden="1">{"BS",#N/A,FALSE,"A"}</definedName>
    <definedName name="wrn.BS._5_1" hidden="1">{"BS",#N/A,FALSE,"A"}</definedName>
    <definedName name="wrn.BS._5_1_1" hidden="1">{"BS",#N/A,FALSE,"A"}</definedName>
    <definedName name="wrn.BS._5_1_1_1" hidden="1">{"BS",#N/A,FALSE,"A"}</definedName>
    <definedName name="wrn.BS._5_1_2" hidden="1">{"BS",#N/A,FALSE,"A"}</definedName>
    <definedName name="wrn.BS._5_2" hidden="1">{"BS",#N/A,FALSE,"A"}</definedName>
    <definedName name="wrn.BS._5_2_1" hidden="1">{"BS",#N/A,FALSE,"A"}</definedName>
    <definedName name="wrn.BS._5_3" hidden="1">{"BS",#N/A,FALSE,"A"}</definedName>
    <definedName name="wrn.bsall." hidden="1">{"pg1",#N/A,FALSE,"BSALLNOW.XLS";"pg2",#N/A,FALSE,"BSALLNOW.XLS";"pg3",#N/A,FALSE,"BSALLNOW.XLS"}</definedName>
    <definedName name="wrn.BT._.Sch._.M._.Detail." hidden="1">{"Sch M Detail",#N/A,FALSE,"Sch M Detail"}</definedName>
    <definedName name="wrn.budget." hidden="1">{"form-D1",#N/A,FALSE,"FORM-D1";"form-D1_amt",#N/A,FALSE,"FORM-D1"}</definedName>
    <definedName name="wrn.BUDONLY." hidden="1">{"BUDISR",#N/A,FALSE,"Isr";"BUDUSA",#N/A,FALSE,"Isr";"BUDCONSO",#N/A,FALSE,"Isr"}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bullshit1." hidden="1">{#N/A,#N/A,FALSE,"Sheet1";#N/A,#N/A,FALSE,"Summary";#N/A,#N/A,FALSE,"proj1";#N/A,#N/A,FALSE,"proj2"}</definedName>
    <definedName name="wrn.BV._.Matrix." hidden="1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c" hidden="1">{"p&amp;lSUM",#N/A,FALSE,"P&amp;L";"DETAIL",#N/A,FALSE,"P&amp;L";"% revenue",#N/A,FALSE,"P&amp;L";"% growth",#N/A,FALSE,"P&amp;L";"summary",#N/A,FALSE,"Summary";"chart",#N/A,FALSE,"Summary"}</definedName>
    <definedName name="wrn.Cactus._.01.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wrn.CAG." hidden="1">{#N/A,#N/A,FALSE,"CAG"}</definedName>
    <definedName name="wrn.calc_all." hidden="1">{"calc_hours",#N/A,FALSE,"calculations";"calc_kwh",#N/A,FALSE,"calculations";"calc_energy_rates",#N/A,FALSE,"calculations";"calc_cp1",#N/A,FALSE,"calculations";"calc_cp2",#N/A,FALSE,"calculations";"calc_coal",#N/A,FALSE,"calculations";"calc_pet_coke",#N/A,FALSE,"calculations";"calc_var1",#N/A,FALSE,"calculations";"calc_var2",#N/A,FALSE,"calculations";"calc_bank",#N/A,FALSE,"calculations"}</definedName>
    <definedName name="wrn.Calculations.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CapersPlotter." hidden="1">{#N/A,#N/A,FALSE,"DI 2 YEAR MASTER SCHEDULE"}</definedName>
    <definedName name="wrn.Capitated." hidden="1">{"HMO",#N/A,FALSE,"1995 YTD";#N/A,#N/A,FALSE,"1995 UR YTD";#N/A,#N/A,FALSE,"23 DOS PacifiCare HMO";#N/A,#N/A,FALSE,"23 UR PacifiCare HMO";#N/A,#N/A,FALSE,"32 DOS HealthNet";#N/A,#N/A,FALSE,"32 UR HealthNet";#N/A,#N/A,FALSE,"68 DOS HN Seniority Plus";#N/A,#N/A,FALSE,"68 UR HN Seniority Plus";#N/A,#N/A,FALSE,"71 DOS CA Care";#N/A,#N/A,FALSE,"71 UR CA Care";#N/A,#N/A,FALSE,"80 DOS Sharp";#N/A,#N/A,FALSE,"80 UR Sharp";#N/A,#N/A,FALSE,"88 DOS CIGNA VEBA";#N/A,#N/A,FALSE,"88 UR CIGNA VEBA";#N/A,#N/A,FALSE,"93 DOS Aetna HMO";#N/A,#N/A,FALSE,"93 UR Aetna HMO";#N/A,#N/A,FALSE,"100 DOS ACN Health Plan";#N/A,#N/A,FALSE,"100 UR ACN Health Plan";#N/A,#N/A,FALSE,"101 DOS Aetna Senior Choice";#N/A,#N/A,FALSE,"101 UR Aetna Senior Choice";#N/A,#N/A,FALSE,"112 DOS Prucare of CA HMO";#N/A,#N/A,FALSE,"112 UR Prucare of CA HMO"}</definedName>
    <definedName name="wrn.Cardiovasculars." hidden="1">{#N/A,#N/A,FALSE,"Card";#N/A,#N/A,FALSE,"Prav";#N/A,#N/A,FALSE,"Irbe";#N/A,#N/A,FALSE,"Plavix";#N/A,#N/A,FALSE,"Capt";#N/A,#N/A,FALSE,"Fosi"}</definedName>
    <definedName name="wrn.Cardiovasculars._1" hidden="1">{#N/A,#N/A,FALSE,"Card";#N/A,#N/A,FALSE,"Prav";#N/A,#N/A,FALSE,"Irbe";#N/A,#N/A,FALSE,"Plavix";#N/A,#N/A,FALSE,"Capt";#N/A,#N/A,FALSE,"Fosi"}</definedName>
    <definedName name="wrn.Cardiovasculars._2" hidden="1">{#N/A,#N/A,FALSE,"Card";#N/A,#N/A,FALSE,"Prav";#N/A,#N/A,FALSE,"Irbe";#N/A,#N/A,FALSE,"Plavix";#N/A,#N/A,FALSE,"Capt";#N/A,#N/A,FALSE,"Fosi"}</definedName>
    <definedName name="wrn.Cardiovasculars._3" hidden="1">{#N/A,#N/A,FALSE,"Card";#N/A,#N/A,FALSE,"Prav";#N/A,#N/A,FALSE,"Irbe";#N/A,#N/A,FALSE,"Plavix";#N/A,#N/A,FALSE,"Capt";#N/A,#N/A,FALSE,"Fosi"}</definedName>
    <definedName name="wrn.Cardiovasculars._4" hidden="1">{#N/A,#N/A,FALSE,"Card";#N/A,#N/A,FALSE,"Prav";#N/A,#N/A,FALSE,"Irbe";#N/A,#N/A,FALSE,"Plavix";#N/A,#N/A,FALSE,"Capt";#N/A,#N/A,FALSE,"Fosi"}</definedName>
    <definedName name="wrn.cases." hidden="1">{"summary",#N/A,TRUE,"pro forma";"avp",#N/A,TRUE,"AVP";"Pro Forma Financials","Low Debt",TRUE,"pro forma";"Credit Analysis","Low Debt",TRUE,"pro forma";"Pro Forma Financials","Base Case",TRUE,"pro forma";"Credit Analysis","Base Case",TRUE,"pro forma";"Pro Forma Financials","High Debt",TRUE,"pro forma";"Credit Analysis","High Debt",TRUE,"pro forma"}</definedName>
    <definedName name="wrn.cash.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_.Flow._.Statement." hidden="1">{"CashPrintArea",#N/A,FALSE,"Cash (c)"}</definedName>
    <definedName name="wrn.Cash._.V._.LY." hidden="1">{"cash",#N/A,FALSE,"Aerospace";"cash",#N/A,FALSE,"Engines";"cash",#N/A,FALSE,"AES";"cash",#N/A,FALSE,"ES";"cash",#N/A,FALSE,"CAS";"cash",#N/A,FALSE,"ATSC";"cash",#N/A,FALSE,"FMT";"cash",#N/A,FALSE,"Aero Other";"cash",#N/A,FALSE,"Judgement"}</definedName>
    <definedName name="wrn.Cash._.V._.Prior." hidden="1">{"cash",#N/A,FALSE,"Aero V prior";"cash",#N/A,FALSE,"Eng V Prior";"cash",#N/A,FALSE,"AES V Prior";"cash",#N/A,FALSE,"ES V Prior";"cash",#N/A,FALSE,"CAS V Prior";"cash",#N/A,FALSE,"ATSC V Prior";"cash",#N/A,FALSE,"FMT V Prior";"cash",#N/A,FALSE,"Aero Other V Prior";"cash",#N/A,FALSE,"Judge V Prior"}</definedName>
    <definedName name="wrn.cat" hidden="1">{"Phase in summary",#N/A,FALSE,"P&amp;L Phased"}</definedName>
    <definedName name="wrn.Cataract._.IOLs." hidden="1">{#N/A,#N/A,FALSE,"Cat IOL's Cover";#N/A,#N/A,FALSE,"Cat IOL  Summary";#N/A,#N/A,FALSE,"Cat IOL Summ by Region";#N/A,#N/A,FALSE,"Cat IOL Sales &amp; Mgn by region";#N/A,#N/A,FALSE,"Cat IOL Sales &amp; ASP by Region";#N/A,#N/A,FALSE,"Cat IOL Sales &amp; Mgn Trends";#N/A,#N/A,FALSE,"Cat IOL Sales $ Trends";#N/A,#N/A,FALSE,"Cat IOL Sales $ Trends";#N/A,#N/A,FALSE,"Cat IOL Sales Unit Trends";#N/A,#N/A,FALSE,"Cat IOL Key Ctry Sales Comp";#N/A,#N/A,FALSE,"Cat IOL Sales Detail"}</definedName>
    <definedName name="wrn.CCORPNAVY2LP." hidden="1">{"CCORPNAVY2LP",#N/A,FALSE,"SCORPS"}</definedName>
    <definedName name="wrn.CEA._.FY97." hidden="1">{"CEA FY97",#N/A,FALSE,"C.E.A. FY97"}</definedName>
    <definedName name="wrn.CEC._.slides." hidden="1">{#N/A,#N/A,FALSE,"Cover";#N/A,#N/A,FALSE,"Initial comments";#N/A,#N/A,FALSE,"Trends";#N/A,#N/A,FALSE,"marker1";#N/A,#N/A,FALSE,"Group Spending";#N/A,#N/A,FALSE,"(un) Commited";#N/A,#N/A,FALSE,"delegations";#N/A,#N/A,FALSE,"marker2";#N/A,#N/A,FALSE,"marker3";#N/A,#N/A,FALSE,"Support request";#N/A,#N/A,FALSE,"Support trends";#N/A,#N/A,FALSE,"backup cover";#N/A,#N/A,FALSE,"Acquisitions";#N/A,#N/A,FALSE,"Vs May";#N/A,#N/A,FALSE,"marker4";"main view",#N/A,FALSE,"As Reported"}</definedName>
    <definedName name="wrn.Central._.Nervous._.System." hidden="1">{#N/A,#N/A,FALSE,"CNS";#N/A,#N/A,FALSE,"Serz";#N/A,#N/A,FALSE,"Ace"}</definedName>
    <definedName name="wrn.Central._.Nervous._.System._1" hidden="1">{#N/A,#N/A,FALSE,"CNS";#N/A,#N/A,FALSE,"Serz";#N/A,#N/A,FALSE,"Ace"}</definedName>
    <definedName name="wrn.Central._.Nervous._.System._2" hidden="1">{#N/A,#N/A,FALSE,"CNS";#N/A,#N/A,FALSE,"Serz";#N/A,#N/A,FALSE,"Ace"}</definedName>
    <definedName name="wrn.Central._.Nervous._.System._3" hidden="1">{#N/A,#N/A,FALSE,"CNS";#N/A,#N/A,FALSE,"Serz";#N/A,#N/A,FALSE,"Ace"}</definedName>
    <definedName name="wrn.Central._.Nervous._.System._4" hidden="1">{#N/A,#N/A,FALSE,"CNS";#N/A,#N/A,FALSE,"Serz";#N/A,#N/A,FALSE,"Ace"}</definedName>
    <definedName name="wrn.CF._.Statement." hidden="1">{"CashPrintArea",#N/A,FALSE,"Cash (c)"}</definedName>
    <definedName name="wrn.CF._.Statement._.Base._.Case." hidden="1">{"CashPrintArea",#N/A,FALSE,"Cash (c)"}</definedName>
    <definedName name="wrn.CG80GP." hidden="1">{"CG80GP",#N/A,FALSE,"SCORPS"}</definedName>
    <definedName name="wrn.CG80GP2." hidden="1">{"CG80GP2",#N/A,FALSE,"SCORPS"}</definedName>
    <definedName name="wrn.CG80LP." hidden="1">{"CG80LP",#N/A,FALSE,"SCORPS"}</definedName>
    <definedName name="wrn.CG80LP2." hidden="1">{"CG80LP2",#N/A,FALSE,"SCORPS"}</definedName>
    <definedName name="wrn.CGE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wrn.cge2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wrn.CGR." hidden="1">{#N/A,#N/A,TRUE,"SUMMARY";#N/A,#N/A,TRUE,"LAND";#N/A,#N/A,TRUE,"DIRECT COST";#N/A,#N/A,TRUE,"INDIRECT COST";#N/A,#N/A,TRUE,"PERMIT FEES";#N/A,#N/A,TRUE,"ADDITIONAL PROJECT COST";"LOAN CASH FLOWS",#N/A,TRUE,"PROJECT COSTS";"SUBSUBSCHEDULE",#N/A,TRUE,"INCOME SUMMARY";"EARLY TRADING",#N/A,TRUE,"LEASEUP SCEN1 TARGET";#N/A,#N/A,TRUE,"APPENDIX";#N/A,#N/A,TRUE,"PROJECT COMPONENT BREAKDOWN"}</definedName>
    <definedName name="wrn.CHART." hidden="1">{"CHART",#N/A,FALSE,"Arch Communications"}</definedName>
    <definedName name="wrn.Chart._.Printouts." hidden="1">{"2 Area",#N/A,TRUE,"Area";"2 Bar",#N/A,TRUE,"Area";"SSB Bar",#N/A,TRUE,"Area";"2 Stacked Bar",#N/A,TRUE,"Area";"2 Stacked Bar 100",#N/A,TRUE,"Area";"2 Stacked Col",#N/A,TRUE,"Area";"2 Stacked Col 100",#N/A,TRUE,"Area";"2 HiLow",#N/A,TRUE,"Area";"2 Line",#N/A,TRUE,"Area";"2 Scatter",#N/A,TRUE,"Area";"2 ColumnLine",#N/A,TRUE,"Area";"2 ScatterLine",#N/A,TRUE,"Area";"2 Football",#N/A,TRUE,"Area";"2 DAPS",#N/A,TRUE,"Area";"2 Rover",#N/A,TRUE,"Area";"2 Student1",#N/A,TRUE,"Area";"2 Student2",#N/A,TRUE,"Area";"2 Student3",#N/A,TRUE,"Area";"2 Column",#N/A,TRUE,"Area";"2 League",#N/A,TRUE,"Area";"2 Pies",#N/A,TRUE,"Area"}</definedName>
    <definedName name="wrn.charts." hidden="1">{"newyork",#N/A,FALSE,"Plots-Annually";"florida",#N/A,FALSE,"Plots-Annually"}</definedName>
    <definedName name="wrn.Chemicals." hidden="1">{"PnL",#N/A,FALSE,"Chem P&amp;L";"Responsibility",#N/A,FALSE,"Chem P&amp;L";"Cost Control",#N/A,FALSE,"Chem P&amp;L"}</definedName>
    <definedName name="wrn.Chip._.Model." hidden="1">{"Units",#N/A,FALSE,"Units";"Price",#N/A,FALSE,"Price";#N/A,#N/A,FALSE,"Revenue"}</definedName>
    <definedName name="wrn.Chiron._.IRS._.Audit." hidden="1">{#N/A,#N/A,FALSE,"Summary";#N/A,#N/A,FALSE,"1991";#N/A,#N/A,FALSE,"91 AMT";#N/A,#N/A,FALSE,"1992";#N/A,#N/A,FALSE,"92 AMT";#N/A,#N/A,FALSE,"1993";#N/A,#N/A,FALSE,"93 AMT"}</definedName>
    <definedName name="wrn.Cider." hidden="1">{#N/A,#N/A,FALSE,"Cider Segment";#N/A,#N/A,FALSE,"Bulmers";#N/A,#N/A,FALSE,"Ritz";#N/A,#N/A,FALSE,"Stag";#N/A,#N/A,FALSE,"Cider Others"}</definedName>
    <definedName name="wrn.CIN.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wrn.cinergy." hidden="1">{#N/A,#N/A,FALSE,"CINERGY"}</definedName>
    <definedName name="wrn.Client._.Process._.Report." hidden="1">{#N/A,#N/A,FALSE,"Renewals In Process";#N/A,#N/A,FALSE,"New Clients In Process";#N/A,#N/A,FALSE,"Completed New Clients";#N/A,#N/A,FALSE,"Completed Renewals"}</definedName>
    <definedName name="wrn.clientcopy.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lientFS." hidden="1">{#N/A,#N/A,FALSE,"Fax Cover";#N/A,#N/A,FALSE,"FSCOVER";#N/A,#N/A,FALSE,"CONTENTS";#N/A,#N/A,FALSE,"BS";#N/A,#N/A,FALSE,"IS";#N/A,#N/A,FALSE,"EX D";#N/A,#N/A,FALSE,"EX E";#N/A,#N/A,FALSE,"EX F";#N/A,#N/A,FALSE,"EXE H ";#N/A,#N/A,FALSE,"EX I";#N/A,#N/A,FALSE,"EX J";#N/A,#N/A,FALSE,"Ex K";#N/A,#N/A,FALSE,"Ex L";#N/A,#N/A,FALSE,"EX M"}</definedName>
    <definedName name="wrn.ClientFS._.First._.Inv." hidden="1">{#N/A,#N/A,FALSE,"Fax Cover";#N/A,#N/A,FALSE,"FSCOVER";#N/A,#N/A,FALSE,"CONTENTS";#N/A,#N/A,FALSE,"BS";#N/A,#N/A,FALSE,"IS";#N/A,#N/A,FALSE,"EX D";#N/A,#N/A,FALSE,"EX E";#N/A,#N/A,FALSE,"EX F";#N/A,#N/A,FALSE,"EXE H ";#N/A,#N/A,FALSE,"EX I";#N/A,#N/A,FALSE,"EX J";#N/A,#N/A,FALSE,"Ex K";#N/A,#N/A,FALSE,"Ex L";#N/A,#N/A,FALSE,"EX M"}</definedName>
    <definedName name="wrn.ClientFS._.First._.Inv._1" hidden="1">{#N/A,#N/A,FALSE,"Fax Cover";#N/A,#N/A,FALSE,"FSCOVER";#N/A,#N/A,FALSE,"CONTENTS";#N/A,#N/A,FALSE,"BS";#N/A,#N/A,FALSE,"IS";#N/A,#N/A,FALSE,"EX D";#N/A,#N/A,FALSE,"EX E";#N/A,#N/A,FALSE,"EX F";#N/A,#N/A,FALSE,"EXE H ";#N/A,#N/A,FALSE,"EX I";#N/A,#N/A,FALSE,"EX J";#N/A,#N/A,FALSE,"Ex K";#N/A,#N/A,FALSE,"Ex L";#N/A,#N/A,FALSE,"EX M"}</definedName>
    <definedName name="wrn.ClientFS._.First._.Inv._2" hidden="1">{#N/A,#N/A,FALSE,"Fax Cover";#N/A,#N/A,FALSE,"FSCOVER";#N/A,#N/A,FALSE,"CONTENTS";#N/A,#N/A,FALSE,"BS";#N/A,#N/A,FALSE,"IS";#N/A,#N/A,FALSE,"EX D";#N/A,#N/A,FALSE,"EX E";#N/A,#N/A,FALSE,"EX F";#N/A,#N/A,FALSE,"EXE H ";#N/A,#N/A,FALSE,"EX I";#N/A,#N/A,FALSE,"EX J";#N/A,#N/A,FALSE,"Ex K";#N/A,#N/A,FALSE,"Ex L";#N/A,#N/A,FALSE,"EX M"}</definedName>
    <definedName name="wrn.ClientFS._1" hidden="1">{#N/A,#N/A,FALSE,"Fax Cover";#N/A,#N/A,FALSE,"FSCOVER";#N/A,#N/A,FALSE,"CONTENTS";#N/A,#N/A,FALSE,"BS";#N/A,#N/A,FALSE,"IS";#N/A,#N/A,FALSE,"EX D";#N/A,#N/A,FALSE,"EX E";#N/A,#N/A,FALSE,"EX F";#N/A,#N/A,FALSE,"EXE H ";#N/A,#N/A,FALSE,"EX I";#N/A,#N/A,FALSE,"EX J";#N/A,#N/A,FALSE,"Ex K";#N/A,#N/A,FALSE,"Ex L";#N/A,#N/A,FALSE,"EX M"}</definedName>
    <definedName name="wrn.ClientFS._2" hidden="1">{#N/A,#N/A,FALSE,"Fax Cover";#N/A,#N/A,FALSE,"FSCOVER";#N/A,#N/A,FALSE,"CONTENTS";#N/A,#N/A,FALSE,"BS";#N/A,#N/A,FALSE,"IS";#N/A,#N/A,FALSE,"EX D";#N/A,#N/A,FALSE,"EX E";#N/A,#N/A,FALSE,"EX F";#N/A,#N/A,FALSE,"EXE H ";#N/A,#N/A,FALSE,"EX I";#N/A,#N/A,FALSE,"EX J";#N/A,#N/A,FALSE,"Ex K";#N/A,#N/A,FALSE,"Ex L";#N/A,#N/A,FALSE,"EX M"}</definedName>
    <definedName name="wrn.clp_detail_doc." hidden="1">{"clp_ltd_doc",#N/A,FALSE,"CLP";"clp_om_doc",#N/A,FALSE,"CLP";"clp_ra_doc",#N/A,FALSE,"CLP";"clp_rb_doc",#N/A,FALSE,"CLP";"clp_rev_doc",#N/A,FALSE,"CLP";"clp_tax_doc",#N/A,FALSE,"CLP";"clp_wc_doc",#N/A,FALSE,"CLP";"clp_power_doc",#N/A,FALSE,"CLP"}</definedName>
    <definedName name="wrn.clp_detail_doc._1" hidden="1">{"clp_ltd_doc",#N/A,FALSE,"CLP";"clp_om_doc",#N/A,FALSE,"CLP";"clp_ra_doc",#N/A,FALSE,"CLP";"clp_rb_doc",#N/A,FALSE,"CLP";"clp_rev_doc",#N/A,FALSE,"CLP";"clp_tax_doc",#N/A,FALSE,"CLP";"clp_wc_doc",#N/A,FALSE,"CLP";"clp_power_doc",#N/A,FALSE,"CLP"}</definedName>
    <definedName name="wrn.clp_detail_doc._2" hidden="1">{"clp_ltd_doc",#N/A,FALSE,"CLP";"clp_om_doc",#N/A,FALSE,"CLP";"clp_ra_doc",#N/A,FALSE,"CLP";"clp_rb_doc",#N/A,FALSE,"CLP";"clp_rev_doc",#N/A,FALSE,"CLP";"clp_tax_doc",#N/A,FALSE,"CLP";"clp_wc_doc",#N/A,FALSE,"CLP";"clp_power_doc",#N/A,FALSE,"CLP"}</definedName>
    <definedName name="wrn.clp_detail_doc._3" hidden="1">{"clp_ltd_doc",#N/A,FALSE,"CLP";"clp_om_doc",#N/A,FALSE,"CLP";"clp_ra_doc",#N/A,FALSE,"CLP";"clp_rb_doc",#N/A,FALSE,"CLP";"clp_rev_doc",#N/A,FALSE,"CLP";"clp_tax_doc",#N/A,FALSE,"CLP";"clp_wc_doc",#N/A,FALSE,"CLP";"clp_power_doc",#N/A,FALSE,"CLP"}</definedName>
    <definedName name="wrn.clp_detail_doc._4" hidden="1">{"clp_ltd_doc",#N/A,FALSE,"CLP";"clp_om_doc",#N/A,FALSE,"CLP";"clp_ra_doc",#N/A,FALSE,"CLP";"clp_rb_doc",#N/A,FALSE,"CLP";"clp_rev_doc",#N/A,FALSE,"CLP";"clp_tax_doc",#N/A,FALSE,"CLP";"clp_wc_doc",#N/A,FALSE,"CLP";"clp_power_doc",#N/A,FALSE,"CLP"}</definedName>
    <definedName name="wrn.clp_detail_doc._5" hidden="1">{"clp_ltd_doc",#N/A,FALSE,"CLP";"clp_om_doc",#N/A,FALSE,"CLP";"clp_ra_doc",#N/A,FALSE,"CLP";"clp_rb_doc",#N/A,FALSE,"CLP";"clp_rev_doc",#N/A,FALSE,"CLP";"clp_tax_doc",#N/A,FALSE,"CLP";"clp_wc_doc",#N/A,FALSE,"CLP";"clp_power_doc",#N/A,FALSE,"CLP"}</definedName>
    <definedName name="wrn.clp_fs_doc." hidden="1">{"clp_bs_doc",#N/A,FALSE,"CLP";"clp_is_doc",#N/A,FALSE,"CLP";"clp_cf_doc",#N/A,FALSE,"CLP";"clp_fr_doc",#N/A,FALSE,"CLP"}</definedName>
    <definedName name="wrn.clp_fs_doc._1" hidden="1">{"clp_bs_doc",#N/A,FALSE,"CLP";"clp_is_doc",#N/A,FALSE,"CLP";"clp_cf_doc",#N/A,FALSE,"CLP";"clp_fr_doc",#N/A,FALSE,"CLP"}</definedName>
    <definedName name="wrn.clp_fs_doc._2" hidden="1">{"clp_bs_doc",#N/A,FALSE,"CLP";"clp_is_doc",#N/A,FALSE,"CLP";"clp_cf_doc",#N/A,FALSE,"CLP";"clp_fr_doc",#N/A,FALSE,"CLP"}</definedName>
    <definedName name="wrn.clp_fs_doc._3" hidden="1">{"clp_bs_doc",#N/A,FALSE,"CLP";"clp_is_doc",#N/A,FALSE,"CLP";"clp_cf_doc",#N/A,FALSE,"CLP";"clp_fr_doc",#N/A,FALSE,"CLP"}</definedName>
    <definedName name="wrn.clp_fs_doc._4" hidden="1">{"clp_bs_doc",#N/A,FALSE,"CLP";"clp_is_doc",#N/A,FALSE,"CLP";"clp_cf_doc",#N/A,FALSE,"CLP";"clp_fr_doc",#N/A,FALSE,"CLP"}</definedName>
    <definedName name="wrn.clp_fs_doc._5" hidden="1">{"clp_bs_doc",#N/A,FALSE,"CLP";"clp_is_doc",#N/A,FALSE,"CLP";"clp_cf_doc",#N/A,FALSE,"CLP";"clp_fr_doc",#N/A,FALSE,"CLP"}</definedName>
    <definedName name="wrn.CM_ALL." hidden="1">{"LAPO2N2",#N/A,FALSE,"CM";"TOTTEXAS",#N/A,FALSE,"CM";"LOUISIANA",#N/A,FALSE,"CM";"GENERALH2",#N/A,FALSE,"CM";"PRS",#N/A,FALSE,"CM";"PACKAGE",#N/A,FALSE,"CM";"OTHER",#N/A,FALSE,"CM"}</definedName>
    <definedName name="wrn.CM_GENERALH2." hidden="1">{"GENERALH2",#N/A,FALSE,"CM"}</definedName>
    <definedName name="wrn.CM_LAPORTE_O2N2." hidden="1">{"LAPO2N2",#N/A,FALSE,"CM"}</definedName>
    <definedName name="wrn.CM_LOUISIANA." hidden="1">{"LOUISIANA",#N/A,FALSE,"CM"}</definedName>
    <definedName name="wrn.CM_OTHER." hidden="1">{"OTHER",#N/A,FALSE,"CM"}</definedName>
    <definedName name="wrn.CM_PACKAGE." hidden="1">{"PACKAGE",#N/A,FALSE,"CM"}</definedName>
    <definedName name="wrn.CM_PRS." hidden="1">{"PRS",#N/A,FALSE,"CM"}</definedName>
    <definedName name="wrn.CM_TEXAS._.HYCO." hidden="1">{"TOTTEXAS",#N/A,FALSE,"CM"}</definedName>
    <definedName name="wrn.CMVsBud." hidden="1">{"Page1",#N/A,FALSE,"OpExJanvsBud";"Page2",#N/A,FALSE,"OpExJanvsBud"}</definedName>
    <definedName name="wrn.CMVsPY." hidden="1">{"Page 1",#N/A,FALSE,"OpExJanVsPY";"Page 2",#N/A,FALSE,"OpExJanVsPY"}</definedName>
    <definedName name="wrn.combined." hidden="1">{"Quarterly earnings",#N/A,FALSE,"Earnings model";"Quarterly compare",#N/A,FALSE,"Earnings model";"Annual earnings",#N/A,FALSE,"Earnings model"}</definedName>
    <definedName name="wrn.Combinedfull." hidden="1">{"quarterlyfull",#N/A,FALSE,"Earnings model ";"Annualfull",#N/A,FALSE,"Earnings model "}</definedName>
    <definedName name="wrn.COMPCO." hidden="1">{"Page1",#N/A,FALSE,"CompCo";"Page2",#N/A,FALSE,"CompCo"}</definedName>
    <definedName name="wrn.Compco._.Only." hidden="1">{"vi1",#N/A,FALSE,"6_30_96";"vi2",#N/A,FALSE,"6_30_96";"vi3",#N/A,FALSE,"6_30_96"}</definedName>
    <definedName name="wrn.competitor._.analysis." hidden="1">{"summary",#N/A,FALSE,"summary";"sales growth",#N/A,FALSE,"summary";"oper income",#N/A,FALSE,"summary";"oros rank",#N/A,FALSE,"summary";"net assets",#N/A,FALSE,"summary";"asset turnover",#N/A,FALSE,"summary";"orona",#N/A,FALSE,"summary";"total return",#N/A,FALSE,"summary";"overview",#N/A,FALSE,"summary"}</definedName>
    <definedName name="wrn.Complete." hidden="1">{"basic","Base",FALSE,"DCF";"mult",#N/A,FALSE,"Term. Multiples";"basic","cost_saving",FALSE,"DCF";"mult",#N/A,FALSE,"Term. Multiples";"basic","growth",FALSE,"DCF";"mult",#N/A,FALSE,"Term. Multiples";"syn","synergies",FALSE,"DCF";"mult",#N/A,FALSE,"Term. Multiples"}</definedName>
    <definedName name="wrn.Complete._.Budget." hidden="1">{#N/A,#N/A,TRUE,"Budget";#N/A,#N/A,TRUE,"Revenue &amp; COGS"}</definedName>
    <definedName name="wrn.Complete._.Report." hidden="1">{#N/A,#N/A,FALSE,"Title Page";#N/A,#N/A,FALSE,"Assumptions";#N/A,#N/A,FALSE,"EBITDA";#N/A,#N/A,FALSE,"Debt";#N/A,#N/A,FALSE,"Cov";#N/A,#N/A,FALSE,"ERET";#N/A,#N/A,FALSE,"DRET";#N/A,#N/A,FALSE,"Balance Sheet";#N/A,#N/A,FALSE,"Plan Summary"}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mplete2" hidden="1">{"basic","Base",FALSE,"DCF";"mult",#N/A,FALSE,"Term. Multiples";"basic","cost_saving",FALSE,"DCF";"mult",#N/A,FALSE,"Term. Multiples";"basic","growth",FALSE,"DCF";"mult",#N/A,FALSE,"Term. Multiples";"syn","synergies",FALSE,"DCF";"mult",#N/A,FALSE,"Term. Multiples"}</definedName>
    <definedName name="wrn.COMPLEX." hidden="1">{"CASHFLOW",#N/A,FALSE,"CF";"COSOL",#N/A,FALSE,"Consol";"CONTRACTS",#N/A,FALSE,"Contracts";"CCOPSTAT",#N/A,FALSE,"CoalCreek";"CCPROD",#N/A,FALSE,"CC PROD";"BTOPSTAT",#N/A,FALSE,"BlackThunder";"BTPROD",#N/A,FALSE,"BT PROD";"capital",#N/A,FALSE,"capital"}</definedName>
    <definedName name="wrn.COMPLEX_BALANCE_SHEET." hidden="1">{"BALANCESHEET",#N/A,FALSE,"BS"}</definedName>
    <definedName name="wrn.COMPLEX_SALES." hidden="1">{"Contracts",#N/A,FALSE,"Contracts";"cccont",#N/A,FALSE,"Contracts"}</definedName>
    <definedName name="wrn.COMPLEX_TAX." hidden="1">{"CASHFLOW",#N/A,FALSE,"CF";"TAX",#N/A,FALSE,"CF"}</definedName>
    <definedName name="wrn.Component._.Analy.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s." hidden="1">{"comps",#N/A,FALSE,"TXTCOMPS"}</definedName>
    <definedName name="wrn.Comps1_Printing." hidden="1">{"comps1_1",#N/A,FALSE,"Comps1";"comps1_2",#N/A,FALSE,"Comps1";"comps1_3",#N/A,FALSE,"Comps1";"comps1_4",#N/A,FALSE,"Comps1";"comps1_5",#N/A,FALSE,"Comps1"}</definedName>
    <definedName name="wrn.Comps2_Printing." hidden="1">{"comps2_1",#N/A,FALSE,"Comps2";"comps2_2",#N/A,FALSE,"Comps2";"comps2_3",#N/A,FALSE,"Comps2";"comps2_4",#N/A,FALSE,"Comps2";"comps2_5",#N/A,FALSE,"Comps2"}</definedName>
    <definedName name="wrn.condensate." hidden="1">{"condensate",#N/A,FALSE,"CNTRYTYPE"}</definedName>
    <definedName name="wrn.Condenser._.Summary." hidden="1">{#N/A,#N/A,FALSE,"SUMMARY";#N/A,#N/A,FALSE,"INPUTDATA";#N/A,#N/A,FALSE,"Condenser Performance"}</definedName>
    <definedName name="wrn.consbud." hidden="1">{#N/A,#N/A,FALSE,"INC STMT";#N/A,#N/A,FALSE,"SOCF";#N/A,#N/A,FALSE,"OTHER"}</definedName>
    <definedName name="wrn.Consolidated." hidden="1">{"PnL",#N/A,FALSE,"Total P&amp;L";"Cost Control",#N/A,FALSE,"Total P&amp;L"}</definedName>
    <definedName name="wrn.Consolidated._.Financial._.Statements." hidden="1">{"Consolidated Income Statement",#N/A,FALSE,"Deal";"Consolidated Balance Sheet",#N/A,FALSE,"Deal";"Consolidated Cash Flow",#N/A,FALSE,"Deal"}</definedName>
    <definedName name="wrn.Consolidated._.Set." hidden="1">{"Consolidated IS w Ratios",#N/A,FALSE,"Consolidated";"Consolidated CF",#N/A,FALSE,"Consolidated";"Consolidated DCF",#N/A,FALSE,"Consolidated"}</definedName>
    <definedName name="wrn.Consumer._.Medicines." hidden="1">{#N/A,#N/A,FALSE,"OTC";#N/A,#N/A,FALSE,"Ther";#N/A,#N/A,FALSE,"Temp";#N/A,#N/A,FALSE,"Exce";#N/A,#N/A,FALSE,"Buff";#N/A,#N/A,FALSE,"Picot";#N/A,#N/A,FALSE,"Luftal";#N/A,#N/A,FALSE,"Comt"}</definedName>
    <definedName name="wrn.Consumer._.Medicines._1" hidden="1">{#N/A,#N/A,FALSE,"OTC";#N/A,#N/A,FALSE,"Ther";#N/A,#N/A,FALSE,"Temp";#N/A,#N/A,FALSE,"Exce";#N/A,#N/A,FALSE,"Buff";#N/A,#N/A,FALSE,"Picot";#N/A,#N/A,FALSE,"Luftal";#N/A,#N/A,FALSE,"Comt"}</definedName>
    <definedName name="wrn.Consumer._.Medicines._2" hidden="1">{#N/A,#N/A,FALSE,"OTC";#N/A,#N/A,FALSE,"Ther";#N/A,#N/A,FALSE,"Temp";#N/A,#N/A,FALSE,"Exce";#N/A,#N/A,FALSE,"Buff";#N/A,#N/A,FALSE,"Picot";#N/A,#N/A,FALSE,"Luftal";#N/A,#N/A,FALSE,"Comt"}</definedName>
    <definedName name="wrn.Consumer._.Medicines._3" hidden="1">{#N/A,#N/A,FALSE,"OTC";#N/A,#N/A,FALSE,"Ther";#N/A,#N/A,FALSE,"Temp";#N/A,#N/A,FALSE,"Exce";#N/A,#N/A,FALSE,"Buff";#N/A,#N/A,FALSE,"Picot";#N/A,#N/A,FALSE,"Luftal";#N/A,#N/A,FALSE,"Comt"}</definedName>
    <definedName name="wrn.Consumer._.Medicines._4" hidden="1">{#N/A,#N/A,FALSE,"OTC";#N/A,#N/A,FALSE,"Ther";#N/A,#N/A,FALSE,"Temp";#N/A,#N/A,FALSE,"Exce";#N/A,#N/A,FALSE,"Buff";#N/A,#N/A,FALSE,"Picot";#N/A,#N/A,FALSE,"Luftal";#N/A,#N/A,FALSE,"Comt"}</definedName>
    <definedName name="wrn.Contact._.Lenses." hidden="1">{#N/A,#N/A,FALSE,"EC Contact Lenses Cover";#N/A,#N/A,FALSE,"EC Contact Lenses Summary";#N/A,#N/A,FALSE,"EC Contact Lense Summ by Region";#N/A,#N/A,FALSE,"EC Contac Sales &amp; Mgn by region";#N/A,#N/A,FALSE,"EC Contac Sales &amp; ASP by Region";#N/A,#N/A,FALSE,"EC Contact L Sales &amp; Mgn Trends";#N/A,#N/A,FALSE,"EC Contact Lense Sales $ Trends";#N/A,#N/A,FALSE,"EC Contact Le Sales Unit Trends";#N/A,#N/A,FALSE,"EC Contact  Key Ctry Sales Comp";#N/A,#N/A,FALSE,"EC Conta Key Ctry sales trends "}</definedName>
    <definedName name="wrn.Continous._.Page._.Numbers._.DCF.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ribution." hidden="1">{#N/A,#N/A,FALSE,"Contribution Analysis"}</definedName>
    <definedName name="wrn.Contribution._.Margin.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1" hidden="1">{#N/A,#N/A,FALSE,"Contribution Analysis"}</definedName>
    <definedName name="wrn.contributory._.asset._.charges." hidden="1">{"contributory1",#N/A,FALSE,"Contributory Assets Detail";"contributory2",#N/A,FALSE,"Contributory Assets Detail"}</definedName>
    <definedName name="wrn.cooper." hidden="1">{#N/A,#N/A,TRUE,"Pro Forma";#N/A,#N/A,TRUE,"PF_Bal";#N/A,#N/A,TRUE,"PF_INC";#N/A,#N/A,TRUE,"CBE";#N/A,#N/A,TRUE,"SWK"}</definedName>
    <definedName name="wrn.CORE._.KINETICS." hidden="1">{"COREKINETICS",#N/A,FALSE,"CORE KINETICS"}</definedName>
    <definedName name="wrn.Corporate." hidden="1">{"Corporate",#N/A,FALSE,"Sorted by database"}</definedName>
    <definedName name="wrn.COS." hidden="1">{"PAGE 1",#N/A,FALSE,"COS";"PAGE 2",#N/A,FALSE,"COS";"PAGE 3",#N/A,FALSE,"COS"}</definedName>
    <definedName name="wrn.COS._.EX._.GEISMAR." hidden="1">{"PAGE 1",#N/A,FALSE,"COS Excluding Geismar";"PAGE 2",#N/A,FALSE,"COS Excluding Geismar";"PAGE 3",#N/A,FALSE,"COS Excluding Geismar"}</definedName>
    <definedName name="wrn.COST." hidden="1">{#N/A,#N/A,FALSE,"T COST";#N/A,#N/A,FALSE,"COST_FH"}</definedName>
    <definedName name="wrn.COST._.OF._.SALES." hidden="1">{"COST OF SALES",#N/A,FALSE,"C.O.SALES"}</definedName>
    <definedName name="wrn.cotop." hidden="1">{"ReportTop",#N/A,FALSE,"report top"}</definedName>
    <definedName name="wrn.Cover." hidden="1">{#N/A,#N/A,TRUE,"Cover";#N/A,#N/A,TRUE,"Contents"}</definedName>
    <definedName name="wrn.CoverContents." hidden="1">{#N/A,#N/A,FALSE,"Cover";#N/A,#N/A,FALSE,"Contents"}</definedName>
    <definedName name="wrn.CPB." hidden="1">{#N/A,#N/A,FALSE,"CPB"}</definedName>
    <definedName name="wrn.Crazy._.Horse._.Valuation." hidden="1">{#N/A,#N/A,FALSE,"Assump";#N/A,#N/A,FALSE,"Summary Valuation";#N/A,#N/A,FALSE,"Valuation Mult.";#N/A,#N/A,FALSE,"Seg Sum";#N/A,#N/A,FALSE,"Method Overview";#N/A,#N/A,FALSE,"Dcf Sum";#N/A,#N/A,FALSE,"US Seg Sum";#N/A,#N/A,FALSE,"US Dcf";#N/A,#N/A,FALSE,"US Compco";#N/A,#N/A,FALSE,"US Compac";#N/A,#N/A,FALSE,"Alg Seg Sum";#N/A,#N/A,FALSE,"Alg Dcf";#N/A,#N/A,FALSE,"Alg Compco";#N/A,#N/A,FALSE,"Alg Compac";#N/A,#N/A,FALSE,"Other Int";#N/A,#N/A,FALSE,"Corp OH";#N/A,#N/A,FALSE,"Corp Adj"}</definedName>
    <definedName name="wrn.Credit._.Summary." hidden="1">{#N/A,#N/A,FALSE,"Credit Summary"}</definedName>
    <definedName name="wrn.CRI." hidden="1">{"CRI",#N/A,FALSE,"SCORPS"}</definedName>
    <definedName name="wrn.crom._.4cast." hidden="1">{#N/A,#N/A,TRUE,"TOTAL Roll-up";#N/A,#N/A,TRUE,"Launch timing assumptions"}</definedName>
    <definedName name="wrn.croma._.forecast." hidden="1">{#N/A,#N/A,TRUE,"TOTAL Roll-up";#N/A,#N/A,TRUE,"Launch timing assumptions"}</definedName>
    <definedName name="wrn.crossroads." hidden="1">{#N/A,#N/A,FALSE,"RENT ROLL";#N/A,#N/A,FALSE,"CAM";#N/A,#N/A,FALSE,"TAXES";#N/A,#N/A,FALSE,"INSURANCE";#N/A,#N/A,FALSE,"HVAC";#N/A,#N/A,FALSE,"MARKETING"}</definedName>
    <definedName name="wrn.crude." hidden="1">{"Padd1crd",#N/A,FALSE,"REFINERY";"padd2crd",#N/A,FALSE,"REFINERY";"padd3crd",#N/A,FALSE,"REFINERY";"padd4crd",#N/A,FALSE,"REFINERY";"padd5crd",#N/A,FALSE,"REFINERY"}</definedName>
    <definedName name="wrn.csc." hidden="1">{"orixcsc",#N/A,FALSE,"ORIX CSC";"orixcsc2",#N/A,FALSE,"ORIX CSC"}</definedName>
    <definedName name="wrn.csc1" hidden="1">{"orixcsc",#N/A,FALSE,"ORIX CSC";"orixcsc2",#N/A,FALSE,"ORIX CSC"}</definedName>
    <definedName name="wrn.CSC2" hidden="1">{"page1",#N/A,TRUE,"CSC";"page2",#N/A,TRUE,"CSC"}</definedName>
    <definedName name="wrn.csc2." hidden="1">{#N/A,#N/A,FALSE,"ORIX CSC"}</definedName>
    <definedName name="wrn.csc3" hidden="1">{#N/A,#N/A,FALSE,"ORIX CSC"}</definedName>
    <definedName name="wrn.CSN._.M._.Detail." hidden="1">{"CSN M Detail",#N/A,FALSE,"Sch M Detail"}</definedName>
    <definedName name="wrn.CTHGEO80." hidden="1">{"CTHGEO80",#N/A,FALSE,"NAVYI"}</definedName>
    <definedName name="wrn.Cumulative._.Tracking._.Summary." hidden="1">{#N/A,#N/A,FALSE,"Tracking Summary"}</definedName>
    <definedName name="wrn.CUPID." hidden="1">{"Guide",#N/A,FALSE,"Guidant";"Boston Sci",#N/A,FALSE,"Boston Scientific";"Medtro",#N/A,FALSE,"Medtronic";"St. Jude",#N/A,FALSE,"St. Jude";"Pfi",#N/A,FALSE,"Pfizer";"Bard",#N/A,FALSE,"Bard";"Johns",#N/A,FALSE,"Johnson"}</definedName>
    <definedName name="wrn.Current." hidden="1">{#N/A,#N/A,FALSE,"KeyStats";#N/A,#N/A,FALSE,"IS Current";#N/A,#N/A,FALSE,"BS Current";#N/A,#N/A,FALSE,"CF Current"}</definedName>
    <definedName name="wrn.Current._.Month._.Current._.Yr._.Only." hidden="1">{"Month Summary",#N/A,FALSE,"Summary";"Total Details",#N/A,FALSE,"Current Yr";"Polymers Details",#N/A,FALSE,"Current Yr";"Performance Details",#N/A,FALSE,"Current Yr";"ICD Details",#N/A,FALSE,"Current Yr"}</definedName>
    <definedName name="wrn.Current._.Month._.Everything." hidden="1">{"Month Summary",#N/A,FALSE,"Summary";"Total Details",#N/A,FALSE,"Current Yr";"Polymers Details",#N/A,FALSE,"Current Yr";"Performance Details",#N/A,FALSE,"Current Yr";"ICD Details",#N/A,FALSE,"Current Yr";"Total Chem",#N/A,FALSE,"Budget";"Polymer Details",#N/A,FALSE,"Budget";"Performance Details",#N/A,FALSE,"Budget";"ICD Details",#N/A,FALSE,"Budget";"Total Chem",#N/A,FALSE,"Prior Year";"Polymer Details",#N/A,FALSE,"Prior Year";"Performance Details",#N/A,FALSE,"Prior Year";"ICD Details",#N/A,FALSE,"Prior Year"}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Customer_base." hidden="1">{"customer base",#N/A,FALSE,"customer_base";"customer base perf estimates",#N/A,FALSE,"customer_base"}</definedName>
    <definedName name="wrn.CUTS." hidden="1">{"REVENUE1",#N/A,FALSE,"REVPIVOT";"EXP1",#N/A,FALSE,"REVPIVOT";"EXP2",#N/A,FALSE,"REVPIVOT";"EXP4",#N/A,FALSE,"REVPIVOT";"EXP5",#N/A,FALSE,"REVPIVOT";"PIPELINE1",#N/A,FALSE,"REVPIVOT";"PIPELINE3",#N/A,FALSE,"REVPIVOT";"PIPELINE4",#N/A,FALSE,"REVPIVOT";"hc1",#N/A,FALSE,"REVPIVOT";"hc2",#N/A,FALSE,"REVPIVOT";"HC3",#N/A,FALSE,"REVPIVOT"}</definedName>
    <definedName name="wrn.cwip." hidden="1">{"CWIP2",#N/A,FALSE,"CWIP";"CWIP3",#N/A,FALSE,"CWIP"}</definedName>
    <definedName name="wrn.cwipa" hidden="1">{"CWIP2",#N/A,FALSE,"CWIP";"CWIP3",#N/A,FALSE,"CWIP"}</definedName>
    <definedName name="wrn.d" hidden="1">{#N/A,#N/A,FALSE,"Rohstoffnotierungen";#N/A,#N/A,FALSE,"Umsatz OPE";#N/A,#N/A,FALSE,"ER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wrn.DAILY._.SALES." hidden="1">{"New York",#N/A,FALSE,"NY";"London Et Al",#N/A,FALSE,"NY";"Cash Balance",#N/A,FALSE,"NY"}</definedName>
    <definedName name="wrn.Dalmatian._.Data." hidden="1">{"Standard",#N/A,FALSE,"Dal H Inc Stmt";"Standard",#N/A,FALSE,"Dal H Bal Sht";"Standard",#N/A,FALSE,"Dal H CFs"}</definedName>
    <definedName name="wrn.Darwin." hidden="1">{#N/A,#N/A,FALSE,"Title";#N/A,#N/A,FALSE,"Assumptions";#N/A,#N/A,FALSE,"Bidder";#N/A,#N/A,FALSE,"Target";#N/A,#N/A,FALSE,"Curr";#N/A,#N/A,FALSE,"Prosp";#N/A,#N/A,FALSE,"Prosp+1";#N/A,#N/A,FALSE,"Summary";#N/A,#N/A,FALSE,"Debtsched";#N/A,#N/A,FALSE,"Sensitivities"}</definedName>
    <definedName name="wrn.Data." hidden="1">{#N/A,#N/A,FALSE,"3 Year Plan"}</definedName>
    <definedName name="wrn.database." hidden="1">{"subs",#N/A,FALSE,"database ";"proportional",#N/A,FALSE,"database 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._.Only." hidden="1">{#N/A,#N/A,FALSE,"DCF Summary";#N/A,#N/A,FALSE,"Casema";#N/A,#N/A,FALSE,"Casema NoTel";#N/A,#N/A,FALSE,"UK";#N/A,#N/A,FALSE,"RCF";#N/A,#N/A,FALSE,"Intercable CZ";#N/A,#N/A,FALSE,"Interkabel P"}</definedName>
    <definedName name="wrn.DCF._.Valuation." hidden="1">{"value box",#N/A,TRUE,"DPL Inc. Fin Statements";"unlevered free cash flows",#N/A,TRUE,"DPL Inc. Fin Statements"}</definedName>
    <definedName name="wrn.DCF._.Valuation._1" hidden="1">{"value box",#N/A,TRUE,"DPL Inc. Fin Statements";"unlevered free cash flows",#N/A,TRUE,"DPL Inc. Fin Statements"}</definedName>
    <definedName name="wrn.DCF._.Valuation._2" hidden="1">{"value box",#N/A,TRUE,"DPL Inc. Fin Statements";"unlevered free cash flows",#N/A,TRUE,"DPL Inc. Fin Statements"}</definedName>
    <definedName name="wrn.DCF._.Valuation._3" hidden="1">{"value box",#N/A,TRUE,"DPL Inc. Fin Statements";"unlevered free cash flows",#N/A,TRUE,"DPL Inc. Fin Statements"}</definedName>
    <definedName name="wrn.DCF._.Valuation._4" hidden="1">{"value box",#N/A,TRUE,"DPL Inc. Fin Statements";"unlevered free cash flows",#N/A,TRUE,"DPL Inc. Fin Statements"}</definedName>
    <definedName name="wrn.DCF._.Valuation._5" hidden="1">{"value box",#N/A,TRUE,"DPL Inc. Fin Statements";"unlevered free cash flows",#N/A,TRUE,"DPL Inc. Fin Statements"}</definedName>
    <definedName name="wrn.DCF._.Valuation.2" hidden="1">{"value box",#N/A,TRUE,"DPL Inc. Fin Statements";"unlevered free cash flows",#N/A,TRUE,"DPL Inc. Fin Statements"}</definedName>
    <definedName name="WRN.DCF.OLD" hidden="1">{"mgmt forecast",#N/A,FALSE,"Mgmt Forecast";"dcf table",#N/A,FALSE,"Mgmt Forecast";"sensitivity",#N/A,FALSE,"Mgmt Forecast";"table inputs",#N/A,FALSE,"Mgmt Forecast";"calculations",#N/A,FALSE,"Mgmt Forecast"}</definedName>
    <definedName name="wrn.DCF_Terminal_Value_qchm." hidden="1">{"qchm_dcf",#N/A,FALSE,"QCHMDCF2";"qchm_terminal",#N/A,FALSE,"QCHMDCF2"}</definedName>
    <definedName name="wrn.dcf2" hidden="1">{"mgmt forecast",#N/A,FALSE,"Mgmt Forecast";"dcf table",#N/A,FALSE,"Mgmt Forecast";"sensitivity",#N/A,FALSE,"Mgmt Forecast";"table inputs",#N/A,FALSE,"Mgmt Forecast";"calculations",#N/A,FALSE,"Mgmt Forecast"}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ebt." hidden="1">{"debt summary",#N/A,FALSE,"Debt";"loan details",#N/A,FALSE,"Debt"}</definedName>
    <definedName name="wrn.DELTA." hidden="1">{"delta II 1",#N/A,FALSE,"DELTA";"delta II 2",#N/A,FALSE,"DELTA";"delta II 3",#N/A,FALSE,"DELTA"}</definedName>
    <definedName name="wrn.Demand._.MT." hidden="1">{"Demand by Product MT",#N/A,TRUE,"PRDEMPOR";"Demand by Sector MT",#N/A,TRUE,"PRDEMPOR"}</definedName>
    <definedName name="wrn.Demand._.MTOE." hidden="1">{"Demand by Product MTOE",#N/A,TRUE,"PRDEMPOR";"Demand by Sector MTOE",#N/A,TRUE,"PRDEMPOR"}</definedName>
    <definedName name="wrn.DEPLETION." hidden="1">{"DEPLETION",#N/A,FALSE,"NAVYI"}</definedName>
    <definedName name="wrn.DEPRALLPG." hidden="1">{"DEPRPG1",#N/A,FALSE,"NAVYI";"DEPRPG2",#N/A,FALSE,"NAVYI";"DEPRPG3",#N/A,FALSE,"NAVYI";"DEPRPG4",#N/A,FALSE,"NAVYI"}</definedName>
    <definedName name="wrn.Depreciation." hidden="1">{"DE_asfiled",#N/A,TRUE,"Amort.";"IRS_addl",#N/A,TRUE,"Amort."}</definedName>
    <definedName name="wrn.DEPRPG1." hidden="1">{"DEPRPG1",#N/A,FALSE,"NAVYI"}</definedName>
    <definedName name="wrn.DEPRPG2." hidden="1">{"DEPRPG2",#N/A,FALSE,"NAVYI"}</definedName>
    <definedName name="wrn.DEPRPG3." hidden="1">{"DEPRPG3",#N/A,FALSE,"NAVYI"}</definedName>
    <definedName name="wrn.DEPRPG4." hidden="1">{"DEPRPG4",#N/A,FALSE,"NAVYI"}</definedName>
    <definedName name="wrn.detail." hidden="1">{"Build1",#N/A,FALSE,"Buildup";"Build2",#N/A,FALSE,"Buildup";"Build3",#N/A,FALSE,"Buildup"}</definedName>
    <definedName name="wrn.Detail._.Balance._.Sheet." hidden="1">{#N/A,#N/A,FALSE,"Detail"}</definedName>
    <definedName name="wrn.Detail._.Balance._.Sheet._1" hidden="1">{#N/A,#N/A,FALSE,"Detail"}</definedName>
    <definedName name="wrn.Detail._.Balance._.Sheet._2" hidden="1">{#N/A,#N/A,FALSE,"Detail"}</definedName>
    <definedName name="wrn.Detail._.Balance._.Sheet._3" hidden="1">{#N/A,#N/A,FALSE,"Detail"}</definedName>
    <definedName name="wrn.Detail._.Balance._.Sheet._4" hidden="1">{#N/A,#N/A,FALSE,"Detail"}</definedName>
    <definedName name="wrn.Detail._.income._.and._.expense." hidden="1">{#N/A,#N/A,TRUE,"Assumptions";#N/A,#N/A,TRUE,"Revenue &amp; Direct Expense";#N/A,#N/A,TRUE,"Indirect Expense"}</definedName>
    <definedName name="wrn.Detail._.Income._.Statement." hidden="1">{"Facility Detail",#N/A,FALSE,"P&amp;L Detail"}</definedName>
    <definedName name="wrn.DETAIL._.SCHEDULES." hidden="1">{"ACCOUNT DETAIL",#N/A,FALSE,"SCHEDULE E";"ACCOUNT DETAIL",#N/A,FALSE,"SCHEDULE G";"ACCOUNT DETAIL",#N/A,FALSE,"SCHEDULE H";"ACCOUNT DETAIL",#N/A,FALSE,"SCHEDULE I"}</definedName>
    <definedName name="wrn.Detail_Projection." hidden="1">{#N/A,#N/A,FALSE,"Detail YTD"}</definedName>
    <definedName name="wrn.Detail_Projection._1" hidden="1">{#N/A,#N/A,FALSE,"Detail YTD"}</definedName>
    <definedName name="wrn.Detail_Projection._2" hidden="1">{#N/A,#N/A,FALSE,"Detail YTD"}</definedName>
    <definedName name="wrn.Detail_Projection._3" hidden="1">{#N/A,#N/A,FALSE,"Detail YTD"}</definedName>
    <definedName name="wrn.Detail_Projection._4" hidden="1">{#N/A,#N/A,FALSE,"Detail YTD"}</definedName>
    <definedName name="wrn.detailed._.is." hidden="1">{"detailed hist is",#N/A,FALSE,"Detailed IS";"detailed projected is",#N/A,FALSE,"Detailed IS"}</definedName>
    <definedName name="wrn.Detailed._.P._.and._.L." hidden="1">{"P and L Detail Page 1",#N/A,FALSE,"Data";"P and L Detail Page 2",#N/A,FALSE,"Data"}</definedName>
    <definedName name="wrn.DetailThru2007." hidden="1">{"SummThru2007",#N/A,TRUE,"NetIncome";"DetailThru2007",#N/A,TRUE,"Cashflow";"DetailThru2007",#N/A,TRUE,"Reserves";"PPAThru2007",#N/A,TRUE,"Assumptions";"DowAndOtherThru2007",#N/A,TRUE,"Assumptions";"FuelThru2007",#N/A,TRUE,"Assumptions";"DetailThru2007",#N/A,TRUE,"NetIncome";"DetailThru2007",#N/A,TRUE,"PPARevenue";"RevenueThru2007",#N/A,TRUE,"DowRevenue";"RatesThru2007",#N/A,TRUE,"DowRevenue";"DetailThru2007",#N/A,TRUE,"HeatRate";"DetailThru2007",#N/A,TRUE,"PlantO&amp;M";"DetailThru2007",#N/A,TRUE,"WACOG";"DetailThru2007",#N/A,TRUE,"Transportation";"DetailThru2007",#N/A,TRUE,"GasOptimizer";"Detailthru2007",#N/A,TRUE,"SpareParts";"DetailThru2007",#N/A,TRUE,"Depreciation"}</definedName>
    <definedName name="wrn.DetailThru2015." hidden="1">{"PPAThru2015",#N/A,TRUE,"Assumptions";"DowAndOtherThru2015",#N/A,TRUE,"Assumptions";"FuelThru2015",#N/A,TRUE,"Assumptions";"Detailthru2015",#N/A,TRUE,"Cashflow";"DetailThru2015",#N/A,TRUE,"Reserves";"DetailThru2015",#N/A,TRUE,"NetIncome";"PartnerEconThru2015",#N/A,TRUE,"NetIncome";"DetailThru2015",#N/A,TRUE,"PPARevenue";"RevenueThru2015",#N/A,TRUE,"DowRevenue";"RatesThru2015",#N/A,TRUE,"DowRevenue";"DetailThru2015",#N/A,TRUE,"HeatRate";"DetailThru2015",#N/A,TRUE,"PlantO&amp;M";"DetailThru2015",#N/A,TRUE,"Taxes";"DetailThru2015",#N/A,TRUE,"WACOG";"DetailThru2015",#N/A,TRUE,"GasOptimizer";"DetailThru2015",#N/A,TRUE,"SpareParts";"DetailThru2015",#N/A,TRUE,"Depreciation";"DetailThru2015",#N/A,TRUE,"Transportation"}</definedName>
    <definedName name="wrn.DevRptMatz." hidden="1">{"DevSumm-Matz",#N/A,FALSE,"DevSumm-Matz";"DevSumm-Matz,2",#N/A,FALSE,"DevSumm-Matz";"DevSumm-Matz,3",#N/A,FALSE,"DevSumm-Matz"}</definedName>
    <definedName name="wrn.DIFERENCIAS." hidden="1">{"MMERINO",#N/A,FALSE,"1) Income Statement (2)"}</definedName>
    <definedName name="wrn.Difference._.Package." hidden="1">{#N/A,#N/A,FALSE,"Table of Contents";#N/A,#N/A,FALSE,"LOB Earnings";#N/A,#N/A,FALSE,"LOB Earnings-Case#2";#N/A,#N/A,FALSE,"LOB vs. FinOutlook";#N/A,#N/A,FALSE,"Capitalization-Case#1";#N/A,#N/A,FALSE,"Capitalization-Case#2";#N/A,#N/A,FALSE,"Capitalization-2003RA";#N/A,#N/A,FALSE,"Capitalization-finOutlook";#N/A,#N/A,FALSE,"Credit Stats-Case#1";#N/A,#N/A,FALSE,"Credit Stats-Case#2";#N/A,#N/A,FALSE,"Credit Stats-2003RA";#N/A,#N/A,FALSE,"Credit Stats-finoutlook";#N/A,#N/A,FALSE,"Credit StatsVs.Case#2";#N/A,#N/A,FALSE,"Credit Stats vs. April 2003 RA";#N/A,#N/A,FALSE,"Credit StatsVs.finoutlook";#N/A,#N/A,FALSE,"Dividends";#N/A,#N/A,FALSE,"Share Equity Change";#N/A,#N/A,FALSE,"CashfromOperations";#N/A,#N/A,FALSE,"ROE";#N/A,#N/A,FALSE,"Credit Stats-graph-b&amp;Y"}</definedName>
    <definedName name="wrn.Difference._.Package._.Abbreviated." hidden="1">{#N/A,#N/A,FALSE,"LOB Earnings";#N/A,#N/A,FALSE,"LOB vs. FinOutlook";#N/A,#N/A,FALSE,"Dividends";#N/A,#N/A,FALSE,"Capitalization-Case#1";#N/A,#N/A,FALSE,"CapitalizationVsFinOutlook";#N/A,#N/A,FALSE,"Share Equity Change";#N/A,#N/A,FALSE,"ROE";#N/A,#N/A,FALSE,"Credit Stats-graph-b&amp;Y"}</definedName>
    <definedName name="wrn.dil_anal." hidden="1">{"hiden",#N/A,FALSE,"14";"hidden",#N/A,FALSE,"16";"hidden",#N/A,FALSE,"18";"hidden",#N/A,FALSE,"20"}</definedName>
    <definedName name="wrn.dil_anal.1" hidden="1">{"hiden",#N/A,FALSE,"14";"hidden",#N/A,FALSE,"16";"hidden",#N/A,FALSE,"18";"hidden",#N/A,FALSE,"20"}</definedName>
    <definedName name="wrn.dir." hidden="1">{#N/A,#N/A,FALSE,"Dir. Marketing_Summary";#N/A,#N/A,FALSE,"Infolink";#N/A,#N/A,FALSE,"Direct";#N/A,#N/A,FALSE,"Med_Marketing";#N/A,#N/A,FALSE,"Dimac_1";#N/A,#N/A,FALSE,"Dimac_2";#N/A,#N/A,FALSE,"Vantage";#N/A,#N/A,FALSE,"Tomahawk";#N/A,#N/A,FALSE,"BofA";#N/A,#N/A,FALSE,"Epsilon";#N/A,#N/A,FALSE,"Epsilon"}</definedName>
    <definedName name="wrn.djall." hidden="1">{"djcash",#N/A,FALSE,"DJann";"djinc",#N/A,FALSE,"DJann";"djtaxes",#N/A,FALSE,"DJann";"djbuspub",#N/A,FALSE,"DJann";"djwall",#N/A,FALSE,"DJann";"djcompprs",#N/A,FALSE,"DJann";"djteler",#N/A,FALSE,"DJann"}</definedName>
    <definedName name="wrn.document." hidden="1">{"consolidated",#N/A,FALSE,"Sheet1";"cms",#N/A,FALSE,"Sheet1";"fse",#N/A,FALSE,"Sheet1"}</definedName>
    <definedName name="wrn.document.1" hidden="1">{"comp",#N/A,FALSE,"SPEC";"footnotes",#N/A,FALSE,"SPEC"}</definedName>
    <definedName name="wrn.documentaero." hidden="1">{"comps2",#N/A,FALSE,"AERO";"footnotes",#N/A,FALSE,"AERO"}</definedName>
    <definedName name="wrn.documentaero.1" hidden="1">{"comps2",#N/A,FALSE,"AERO";"footnotes",#N/A,FALSE,"AERO"}</definedName>
    <definedName name="wrn.documentation." hidden="1">{"documentation1",#N/A,FALSE,"Documentation";"documentation2",#N/A,FALSE,"Documentation"}</definedName>
    <definedName name="wrn.documenthand." hidden="1">{"comps",#N/A,FALSE,"HANDPACK";"footnotes",#N/A,FALSE,"HANDPACK"}</definedName>
    <definedName name="wrn.documenthand.1" hidden="1">{"comps",#N/A,FALSE,"HANDPACK";"footnotes",#N/A,FALSE,"HANDPACK"}</definedName>
    <definedName name="wrn.DOLLARS." hidden="1">{#N/A,#N/A,FALSE,"CALL BOX";#N/A,#N/A,FALSE,"ISB";#N/A,#N/A,FALSE,"MOBILITY &amp; WITS";#N/A,#N/A,FALSE,"CONSOL WITH OVERLAYS";#N/A,#N/A,FALSE,"overlays";#N/A,#N/A,FALSE,"CONSOL"}</definedName>
    <definedName name="wrn.Dom." hidden="1">{"Dom_qty",#N/A,FALSE,"Domestic";"Dom_sell",#N/A,FALSE,"Domestic";"Dom_misc",#N/A,FALSE,"Domestic"}</definedName>
    <definedName name="wrn.dombud1." hidden="1">{#N/A,#N/A,FALSE,"SLSBUD"}</definedName>
    <definedName name="wrn.dombud2." hidden="1">{#N/A,#N/A,FALSE,"SLSBUD"}</definedName>
    <definedName name="wrn.DPI._.Summary." hidden="1">{#N/A,#N/A,TRUE,"Summary";#N/A,#N/A,TRUE,"Financials"}</definedName>
    <definedName name="wrn.Drucken._.H.C.._.Starck." hidden="1">{#N/A,#N/A,FALSE,"Rohstoffnotierungen";#N/A,#N/A,FALSE,"ER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wrn.dtl.schedules" hidden="1">{"ACCOUNT DETAIL",#N/A,FALSE,"SCHEDULE E";"ACCOUNT DETAIL",#N/A,FALSE,"SCHEDULE G";"ACCOUNT DETAIL",#N/A,FALSE,"SCHEDULE H";"ACCOUNT DETAIL",#N/A,FALSE,"SCHEDULE I"}</definedName>
    <definedName name="wrn.Eagle." hidden="1">{#N/A,#N/A,FALSE,"Historical";#N/A,#N/A,FALSE,"EPS-Purchase";#N/A,#N/A,FALSE,"EPS-Pool";#N/A,#N/A,FALSE,"DCF";"Market Share",#N/A,FALSE,"Revenue";"Revenue",#N/A,FALSE,"Revenue"}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RTN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Test." hidden="1">{"Schedule 7",#N/A,FALSE,"Earnings Test Adjustments";"Schedule 8",#N/A,FALSE,"Rate Base Adjustments";"Schedule 8a",#N/A,FALSE,"SterlingStip";"Schedule 9",#N/A,FALSE,"Rate Base Adjustments";"Schedule 10",#N/A,FALSE,"Future Use Earnings";"Schedule 11",#N/A,FALSE,"Rate Base Adjustments";"Schedule 13",#N/A,FALSE,"Deferred Taxes";"Schedule 14",#N/A,FALSE,"Rate Base Adjustments";"Schedule 18",#N/A,FALSE,"Rate Base Adjustments";"Schedule 19",#N/A,FALSE,"PSCredit Fees";"Schedule 20",#N/A,FALSE,"Dues";"Schedule 21",#N/A,FALSE,"A&amp;G Adjustments";"Schedule 22",#N/A,FALSE,"A&amp;G Adjustments";"Schedule 23",#N/A,FALSE,"A&amp;G Adjustments";"Schedule 24",#N/A,FALSE,"Deprec. &amp; Amort. Exp";"Schedule 25",#N/A,FALSE,"TOTI";"Schedule 27",#N/A,FALSE,"AFDC"}</definedName>
    <definedName name="wrn.EC._.MPS." hidden="1">{#N/A,#N/A,FALSE,"EC MPS Cover";#N/A,#N/A,FALSE,"EC MPS Summary";#N/A,#N/A,FALSE,"EC MPS Summ by Region";#N/A,#N/A,FALSE,"EC MPS Sales &amp; Mgn by region";#N/A,#N/A,FALSE,"EC MPS Sales &amp; ASP by Region";#N/A,#N/A,FALSE,"EC MPS Sales &amp; Mgn Trends";#N/A,#N/A,FALSE,"EC MPS Sales $ Trends";#N/A,#N/A,FALSE,"EC MPS Sales Unit Trends";#N/A,#N/A,FALSE,"EC MPS Key Ctry Sales Comp";#N/A,#N/A,FALSE,"EC MPS Key Ctry sales trends "}</definedName>
    <definedName name="wrn.EC._.Other." hidden="1">{#N/A,#N/A,FALSE,"EC Other Cover";#N/A,#N/A,FALSE,"EC Other NPR&amp;Mgn by region";#N/A,#N/A,FALSE,"EC Other Units &amp; ASP by Region";#N/A,#N/A,FALSE,"EC Other NPR &amp; Mgn Trends";#N/A,#N/A,FALSE,"EC Other Sales $ Trends";#N/A,#N/A,FALSE,"Cleaners  Key Ctry Sales Comp";#N/A,#N/A,FALSE,"Enzymes  Key Ctry Sales Comp";#N/A,#N/A,FALSE,"Neutralize  Key Ctry Sales Comp";#N/A,#N/A,FALSE,"Salines  Key Ctry Sales Comp";#N/A,#N/A,FALSE,"Lenscases  Key Ctry Sales Comp";#N/A,#N/A,FALSE,"Cleaners Key Ctry sales trends ";#N/A,#N/A,FALSE,"Enzymes Key Ctry sales trends";#N/A,#N/A,FALSE,"Neutraliz Key Ctry sales trends";#N/A,#N/A,FALSE,"Salines Key Ctry sales trends";#N/A,#N/A,FALSE,"Lenscases Key Ctry sales trends"}</definedName>
    <definedName name="wrn.EC._.Peroxides." hidden="1">{#N/A,#N/A,FALSE,"EC Peroxides Cover";#N/A,#N/A,FALSE,"EC Peroxides Summary";#N/A,#N/A,FALSE,"EC Peroxides Summ by Region";#N/A,#N/A,FALSE,"EC Peroxi Sales &amp; Mgn by region";#N/A,#N/A,FALSE,"EC Peroxi Sales &amp; ASP by Region";#N/A,#N/A,FALSE,"EC Peroxides Sales &amp; Mgn Trends";#N/A,#N/A,FALSE,"EC Peroxides Sales $ Trends";#N/A,#N/A,FALSE,"EC Peroxides Sales Unit Trends";#N/A,#N/A,FALSE,"EC Peroxide Key Ctry Sales Comp";#N/A,#N/A,FALSE,"EC Peroxi Key Ctry sales trend"}</definedName>
    <definedName name="wrn.Economic._.Value._.Added._.Analysis." hidden="1">{"EVA",#N/A,FALSE,"EVA";"WACC",#N/A,FALSE,"WACC"}</definedName>
    <definedName name="wrn.ecpall." hidden="1">{"ecpcash",#N/A,FALSE,"ECPann";"ecpinc",#N/A,FALSE,"ECPann";"ecpindia",#N/A,FALSE,"ECPann";"ecpmun",#N/A,FALSE,"ECPann";"ecpphoenix",#N/A,FALSE,"ECPann";"ecpothe",#N/A,FALSE,"ECPann";"ecpbalsht",#N/A,FALSE,"ECPann"}</definedName>
    <definedName name="wrn.ECR." hidden="1">{#N/A,#N/A,FALSE,"schA"}</definedName>
    <definedName name="wrn.Edutainment._.Priority._.List." hidden="1">{#N/A,#N/A,FALSE,"DI 2 YEAR MASTER SCHEDULE"}</definedName>
    <definedName name="wrn.EES_BUD_ACT_PY." hidden="1">{"ELIM_YTD",#N/A,FALSE,"EES YTD";"EES_YTD",#N/A,FALSE,"EES YTD";"ELIM_CQ",#N/A,FALSE,"EES CQ";"EES_CQ",#N/A,FALSE,"EES CQ";"ELIM_CM",#N/A,FALSE,"EES CM";"EES_CM",#N/A,FALSE,"EES CM";"COG_YTD",#N/A,FALSE,"COG YTD";"COG_CQ",#N/A,FALSE,"COG CQ";"COG_CM",#N/A,FALSE,"COG CM";"PA_YTD",#N/A,FALSE,"PA YTD";"PA_CQ",#N/A,FALSE,"PA CQ";"PA_CM",#N/A,FALSE,"PA CM";"REF_YTD",#N/A,FALSE,"REF YTD";"REF_CQ",#N/A,FALSE,"REF CQ";"REF_CM",#N/A,FALSE,"REF CM"}</definedName>
    <definedName name="wrn.EES_BUD_SNAP_ACT_PY." hidden="1">{"EES_YTD_SNAP",#N/A,FALSE,"EES YTD";"EES_CQ_SNAP",#N/A,FALSE,"EES CQ";"EES_CM_SNAP",#N/A,FALSE,"EES CM";"COG_YTD_SNAP",#N/A,FALSE,"COG YTD";"COG_CQ_SNAP",#N/A,FALSE,"COG CQ";"COG_CM_SNAP",#N/A,FALSE,"COG CM";"ELIM_YTD_SNAP",#N/A,FALSE,"EES YTD";"ELIM_CQ_SNAP",#N/A,FALSE,"EES CQ";"ELIM_CM_SNAP",#N/A,FALSE,"EES CM";"PA_YTD_SNAP",#N/A,FALSE,"PA YTD";"PA_CQ_SNAP",#N/A,FALSE,"PA CQ";"PA_CM_SNAP",#N/A,FALSE,"PA CM";"REF_YTD_SNAP",#N/A,FALSE,"REF YTD";"REF_CQ_SNAP",#N/A,FALSE,"REF CQ";"REF_CM_SNAP",#N/A,FALSE,"REF CM"}</definedName>
    <definedName name="wrn.EES_CHECK." hidden="1">{"EES_YTD_CHECK",#N/A,FALSE,"EES YTD";"EES_CQ_CHECK",#N/A,FALSE,"EES CQ";"EES_CM_CHECK",#N/A,FALSE,"EES CM";"COG_YTD_CHECK",#N/A,FALSE,"COG YTD";"COG_CQ_CHECK",#N/A,FALSE,"COG CQ";"COG_CM_CHECK",#N/A,FALSE,"COG CM";"PA_YTD_CHECK",#N/A,FALSE,"PA YTD";"PA_CQ_CHECK",#N/A,FALSE,"PA CQ";"PA_CM_CHECK",#N/A,FALSE,"PA CM";"REF_YTD_CHECK",#N/A,FALSE,"REF YTD";"REF_CQ_CHECK",#N/A,FALSE,"REF CQ";"REF_CM_CHECK",#N/A,FALSE,"REF CM"}</definedName>
    <definedName name="wrn.El._.Paso._.Offshore.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lectric._.Unbundled._.Worksheets." hidden="1">{#N/A,#N/A,FALSE,"CGE Rate RS";#N/A,#N/A,FALSE,"CGE Rate ORH ";#N/A,#N/A,FALSE,"CGE Rate TD";#N/A,#N/A,FALSE,"CGE Rate DS";#N/A,#N/A,FALSE,"CGE Rate GSFL";#N/A,#N/A,FALSE,"CGE Rate EH";#N/A,#N/A,FALSE,"CGE Rate DM";#N/A,#N/A,FALSE,"CGE Rate DP";#N/A,#N/A,FALSE,"CGE Rate TS"}</definedName>
    <definedName name="wrn.Employee._.Efficiency." hidden="1">{"Employee Efficiency",#N/A,FALSE,"Benchmarking"}</definedName>
    <definedName name="wrn.Engr._.Summary." hidden="1">{#N/A,#N/A,FALSE,"INPUTDATA";#N/A,#N/A,FALSE,"SUMMARY";#N/A,#N/A,FALSE,"CTAREP";#N/A,#N/A,FALSE,"CTBREP";#N/A,#N/A,FALSE,"TURBEFF";#N/A,#N/A,FALSE,"Condenser Performance"}</definedName>
    <definedName name="wrn.Entire._.Model." hidden="1">{"Income Page",#N/A,FALSE,"Income";"Quarterly Page",#N/A,FALSE,"Quarterly";"EPS Page",#N/A,FALSE,"EPS";"Cashflow Page",#N/A,FALSE,"CashFlow"}</definedName>
    <definedName name="wrn.EntitiesWithReclasses." hidden="1">{"page1",#N/A,FALSE,"EntitiesWithReclasses";"page2",#N/A,FALSE,"EntitiesWithReclasses";"page3",#N/A,FALSE,"EntitiesWithReclasses";"page4",#N/A,FALSE,"EntitiesWithReclasses";"page5",#N/A,FALSE,"EntitiesWithReclasses";"page6",#N/A,FALSE,"EntitiesWithReclasses"}</definedName>
    <definedName name="wrn.EPS._.print." hidden="1">{"EPS1",#N/A,FALSE,"merger"}</definedName>
    <definedName name="wrn.Equipment." hidden="1">{"PnL",#N/A,FALSE,"Equip P&amp;L";"Responsibility",#N/A,FALSE,"Equip P&amp;L";"Cost Control",#N/A,FALSE,"Equip P&amp;L"}</definedName>
    <definedName name="wrn.equity._.comps." hidden="1">{"equity comps",#N/A,FALSE,"CS Comps";"equity comps",#N/A,FALSE,"PS Comps";"equity comps",#N/A,FALSE,"GIC_Comps";"equity comps",#N/A,FALSE,"GIC2_Comps"}</definedName>
    <definedName name="wrn.equity._.comps.1" hidden="1">{"equity comps",#N/A,FALSE,"CS Comps";"equity comps",#N/A,FALSE,"PS Comps";"equity comps",#N/A,FALSE,"GIC_Comps";"equity comps",#N/A,FALSE,"GIC2_Comps"}</definedName>
    <definedName name="wrn.Ergebnis.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rgebnis._ns" hidden="1">{#N/A,#N/A,TRUE,"Cont_Stell";#N/A,#N/A,TRUE,"BTG";#N/A,#N/A,TRUE,"SH";#N/A,#N/A,TRUE,"GUV";#N/A,#N/A,TRUE,"Bilanz";#N/A,#N/A,TRUE,"WC";#N/A,#N/A,TRUE,"Beweg_bil";#N/A,#N/A,TRUE,"Kap_fluß";#N/A,#N/A,TRUE,"KENNZ";#N/A,#N/A,TRUE,"ANALYSE"}</definedName>
    <definedName name="wrn.ESCA." hidden="1">{"ESCA",#N/A,FALSE,"NAVYI"}</definedName>
    <definedName name="wrn.ESI." hidden="1">{"ESI",#N/A,FALSE,"NAVYI"}</definedName>
    <definedName name="wrn.Especial." hidden="1">{"BalanceAnual",#N/A,FALSE,"Balance Anual";"ER_Mensual",#N/A,FALSE,"Edo Res. Mens";"ER_Anual",#N/A,FALSE,"Edo Res. Anual";"Flujo_Mensual",#N/A,FALSE,"Flujo Mens";"Flujo_Anual",#N/A,FALSE,"Flujo Anual";"CtoVtas",#N/A,FALSE,"Otros Datos";"GtsAdmonyVtas",#N/A,FALSE,"Otros Datos";"GtsDistr",#N/A,FALSE,"Otros Datos";"VentasyCostos",#N/A,FALSE,"Otros Datos";"Indices",#N/A,FALSE,"Otros Datos"}</definedName>
    <definedName name="wrn.ETH." hidden="1">{"AnnMarg.",#N/A,FALSE,"ETHAN";"Q",#N/A,FALSE,"Qtrs."}</definedName>
    <definedName name="wrn.Europe." hidden="1">{"PnL",#N/A,FALSE,"Gas Eur P&amp;L";"Responsibility",#N/A,FALSE,"Gas Eur P&amp;L";"Cost Control",#N/A,FALSE,"Gas Eur P&amp;L";"Program List",#N/A,FALSE,"Gas Eur P&amp;L"}</definedName>
    <definedName name="wrn.Europe._.Base." hidden="1">{"Eur Base Top",#N/A,FALSE,"Europe Base";"Eur Base Bottom",#N/A,FALSE,"Europe Base"}</definedName>
    <definedName name="wrn.Europe._.Set." hidden="1">{"IS w Ratios",#N/A,FALSE,"Europe";"PF CF Europe",#N/A,FALSE,"Europe";"DCF Eur Matrix",#N/A,FALSE,"Europe"}</definedName>
    <definedName name="wrn.EVA._.Analysis." hidden="1">{"EVA Comparison",#N/A,FALSE,"EVA";"ORONA Break Down",#N/A,FALSE,"EVA";"99 - 00 ROIC Reconciliation",#N/A,FALSE,"EVA";"ROIC Reconciliation",#N/A,FALSE,"EVA";"WACC",#N/A,FALSE,"EVA";"APD NOPAT &amp; ROIC",#N/A,FALSE,"EVA";"EVA MSDW Method",#N/A,FALSE,"EVA";"EVA APD MEthod",#N/A,FALSE,"EVA";"Sum Diff",#N/A,FALSE,"EVA";"APD Method",#N/A,FALSE,"EVA";"1990-2000 Comp",#N/A,FALSE,"EVA"}</definedName>
    <definedName name="wrn.EVAs." hidden="1">{"EVA MSDW Method",#N/A,FALSE,"EVA";"EVA APD MEthod",#N/A,FALSE,"EVA"}</definedName>
    <definedName name="wrn.Eventplanner." hidden="1">{#N/A,#N/A,FALSE,"Zone (East)";#N/A,#N/A,FALSE,"Zone (South)";#N/A,#N/A,FALSE,"Zone (West)";#N/A,#N/A,FALSE,"National Account"}</definedName>
    <definedName name="wrn.everything._.but._.Power." hidden="1">{#N/A,#N/A,FALSE,"Sheet1";#N/A,#N/A,FALSE,"Summary-new";#N/A,#N/A,FALSE,"Utility";#N/A,#N/A,FALSE,"Elect Dist-New";#N/A,#N/A,FALSE,"GasDist-New";#N/A,#N/A,FALSE,"Transmission-New";#N/A,#N/A,FALSE,"ServiceCo-New";#N/A,#N/A,FALSE,"Enterprise-New";#N/A,#N/A,FALSE,"Power-New";#N/A,#N/A,FALSE,"Summary-diff";#N/A,#N/A,FALSE,"Utility-diff";#N/A,#N/A,FALSE,"Elect Dist-diff";#N/A,#N/A,FALSE,"GasDist-diff";#N/A,#N/A,FALSE,"RepairService-diff";#N/A,#N/A,FALSE,"ServiceCo-diff";#N/A,#N/A,FALSE,"Enterprise-diff"}</definedName>
    <definedName name="wrn.everytning._.New._.Old._.and._.Diffs._.but._.Power." hidden="1">{#N/A,#N/A,TRUE,"UtilitySummary-BB";#N/A,#N/A,TRUE,"UtilitySummary-schedule";#N/A,#N/A,TRUE,"Utility-new";#N/A,#N/A,TRUE,"Elect Dist-New";#N/A,#N/A,TRUE,"GasDist-New";#N/A,#N/A,TRUE,"RepairService-New";#N/A,#N/A,TRUE,"Transmission-New";#N/A,#N/A,TRUE,"Utility-Old";#N/A,#N/A,TRUE,"Elect Dist-Old";#N/A,#N/A,TRUE,"GasDist-Old";#N/A,#N/A,TRUE,"RepairService-Old";#N/A,#N/A,TRUE,"Transmission-Old";#N/A,#N/A,TRUE,"Utility-diff";#N/A,#N/A,TRUE,"Elect Dist-diff";#N/A,#N/A,TRUE,"GasDist-diff";#N/A,#N/A,TRUE,"RepairService-diff";#N/A,#N/A,TRUE,"Transmission-Diff";#N/A,#N/A,TRUE,"Adaytum P&amp;L DepAmort";#N/A,#N/A,TRUE,"Enterprise-New";#N/A,#N/A,TRUE,"Enterprise-Old";#N/A,#N/A,TRUE,"Enterprise-diff";#N/A,#N/A,TRUE,"ServiceCo-New";#N/A,#N/A,TRUE,"ServiceCo-Old";#N/A,#N/A,TRUE,"ServiceCo-diff"}</definedName>
    <definedName name="wrn.Exam._.Workpapers._.1.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wrn.Exec._.Summary." hidden="1">{#N/A,#N/A,FALSE,"INPUTDATA";#N/A,#N/A,FALSE,"SUMMARY"}</definedName>
    <definedName name="wrn.Executive._.Summary." hidden="1">{#N/A,#N/A,TRUE,"Cover";#N/A,#N/A,TRUE,"ExecSum";#N/A,#N/A,TRUE,"Narrative";#N/A,#N/A,TRUE,"FS";#N/A,#N/A,TRUE,"Capex";#N/A,#N/A,TRUE,"FacBal";#N/A,#N/A,TRUE,"Sales";#N/A,#N/A,TRUE,"COGS";#N/A,#N/A,TRUE,"RM Inputs"}</definedName>
    <definedName name="wrn.Exhibit_draft_report." hidden="1">{"Historic",#N/A,FALSE,"Historic IS";"BS",#N/A,FALSE,"DCF BS conversion";"Market_summary_2",#N/A,FALSE,"Market summary";"GCM_summary",#N/A,FALSE,"Market approach";"DCF",#N/A,FALSE,"DCF Projected IS unlevered";"DCF_value",#N/A,FALSE,"DCF Indications of value"}</definedName>
    <definedName name="wrn.EXHIBITS." hidden="1">{"summary1",#N/A,FALSE,"Summary of Values";"weighted average returns",#N/A,FALSE,"WACC and WARA";"revenue graph",#N/A,FALSE,"Revenue Graph";"historical acquirer",#N/A,FALSE,"Historical Performance";"historical target",#N/A,FALSE,"Historical Performance";"revenue detail 1",#N/A,FALSE,"Revenue Detail";"revenue detail 2",#N/A,FALSE,"Revenue Detail";"revenue detail 3",#N/A,FALSE,"Revenue Detail";"revenue detail 4",#N/A,FALSE,"Revenue Detail";"gross_margin1",#N/A,FALSE,"Gross Margin Detail";"gross_margin2",#N/A,FALSE,"Gross Margin Detail";"developed income statement",#N/A,FALSE,"Abbreviated Income Statement";"inprocess income statement",#N/A,FALSE,"Abbreviated Income Statement";"developed valuation",#N/A,FALSE,"Valuation Analysis";"inprocess valuation",#N/A,FALSE,"Valuation Analysis";"trademark1",#N/A,FALSE,"Trademark(s) and Trade Name(s)";"contributory1",#N/A,FALSE,"Contributory Assets Detail";"contributory2",#N/A,FALSE,"Contributory Assets Detail";"fixed asset detail",#N/A,FALSE,"Fixed Asset Detail"}</definedName>
    <definedName name="wrn.Exp." hidden="1">{"Exp_qty",#N/A,FALSE,"Export";"Exp_sell",#N/A,FALSE,"Export";"Exp_misc",#N/A,FALSE,"Export"}</definedName>
    <definedName name="wrn.ExpCompSet." hidden="1">{"ExpCompSet",#N/A,FALSE,"Export Comp. Sets"}</definedName>
    <definedName name="wrn.Exports." hidden="1">{#N/A,#N/A,FALSE,"Exports";#N/A,#N/A,FALSE,"Carolans";#N/A,#N/A,FALSE,"Irish Mist";#N/A,#N/A,FALSE,"Tullamore Dew";#N/A,#N/A,FALSE,"Other Brands Exports";#N/A,#N/A,FALSE,"Frangelico";#N/A,#N/A,FALSE,"Mondoro";#N/A,#N/A,FALSE,"Aperol";#N/A,#N/A,FALSE,"Others Exports"}</definedName>
    <definedName name="wrn.External." hidden="1">{"External_Annual_Income",#N/A,FALSE,"External";"External_Quarterly_Income",#N/A,FALSE,"External"}</definedName>
    <definedName name="wrn.Eye._.Drops." hidden="1">{#N/A,#N/A,FALSE,"EC Eye Drops Cover";#N/A,#N/A,FALSE,"EC Eye Drops Summary";#N/A,#N/A,FALSE,"EC Eye Drops Summ by Region";#N/A,#N/A,FALSE,"EC Eye Drops NPR&amp;Mgn by region";#N/A,#N/A,FALSE,"EC Eye Drops NPR&amp;ASP by Region";#N/A,#N/A,FALSE,"EC Eye Drops NPR &amp; Mgn Trends";#N/A,#N/A,FALSE,"EC Eye Drops Sales $ Trends";#N/A,#N/A,FALSE,"EC Eye Drops Sales Unit Trends";#N/A,#N/A,FALSE,"EC Eye Dro  Key Ctry Sales Comp";#N/A,#N/A,FALSE,"EC Eye D Key Ctry sales trends "}</definedName>
    <definedName name="wrn.faidbud1." hidden="1">{#N/A,#N/A,FALSE,"SLSBUD"}</definedName>
    <definedName name="wrn.faidbud2." hidden="1">{#N/A,#N/A,FALSE,"SLSBUD"}</definedName>
    <definedName name="wrn.Far._.East._.Set." hidden="1">{"IS FE with Ratios",#N/A,FALSE,"Far East";"PF CF Far East",#N/A,FALSE,"Far East";"DCF Far East Matrix",#N/A,FALSE,"Far East"}</definedName>
    <definedName name="wrn.fb." hidden="1">{"AnnMarg",#N/A,FALSE,"FALCON";"Q",#N/A,FALSE,"Qtrs."}</definedName>
    <definedName name="wrn.FCB." hidden="1">{"FCB_ALL",#N/A,FALSE,"FCB"}</definedName>
    <definedName name="wrn.fcb._dcf" hidden="1">{"FCB_ALL",#N/A,FALSE,"FCB"}</definedName>
    <definedName name="wrn.fcb2" hidden="1">{"FCB_ALL",#N/A,FALSE,"FCB"}</definedName>
    <definedName name="wrn.fcb2_dcf" hidden="1">{"FCB_ALL",#N/A,FALSE,"FCB"}</definedName>
    <definedName name="wrn.Fcst._.by._.Mon." hidden="1">{"Fcst by Mon Full",#N/A,FALSE,"Tot PalmPalm";"Fcst by Mon Full",#N/A,FALSE,"Tot Device";"Fcst by Mon Full",#N/A,FALSE,"Platform";"Fcst by Mon Full",#N/A,FALSE,"Palm.Net";"Fcst by Mon Full",#N/A,FALSE,"Elim"}</definedName>
    <definedName name="wrn.Fcst._.by._.Qtr." hidden="1">{"Fcst by Qtr Full",#N/A,FALSE,"Tot PalmPalm";"Fcst by Qtr Full",#N/A,FALSE,"Tot Device";"Fcst by Qtr Full",#N/A,FALSE,"Platform";"Fcst by Qtr Full",#N/A,FALSE,"Palm.Net";"Fcst by Qtr Full",#N/A,FALSE,"Elim"}</definedName>
    <definedName name="wrn.FE._.Sensitivity." hidden="1">{"Far East Top",#N/A,FALSE,"FE Model";"Far East Mid",#N/A,FALSE,"FE Model";"Far East Base",#N/A,FALSE,"FE Model"}</definedName>
    <definedName name="wrn.Feb._.Senior._.Staff." hidden="1">{#N/A,#N/A,TRUE,"Vectren Consolidated";#N/A,#N/A,TRUE,"Consolidated by Portfolio";#N/A,#N/A,TRUE,"Power Supply";#N/A,#N/A,TRUE,"Energy Delivery";#N/A,#N/A,TRUE,"Margins";#N/A,#N/A,TRUE,"Non-Reg Consol";#N/A,#N/A,TRUE,"Communications";#N/A,#N/A,TRUE,"Energy Services";#N/A,#N/A,TRUE,"Utility Services";#N/A,#N/A,TRUE,"Other Business";#N/A,#N/A,TRUE,"Service Alloc";#N/A,#N/A,TRUE,"Analysts";#N/A,#N/A,TRUE,"Capital";#N/A,#N/A,TRUE,"SIG Delivery";#N/A,#N/A,TRUE,"IGC Delivery";#N/A,#N/A,TRUE,"Vedo Delivery"}</definedName>
    <definedName name="wrn.Fed._.4797." hidden="1">{"Fed 4797",#N/A,FALSE,"4797"}</definedName>
    <definedName name="wrn.Feedstock." hidden="1">{"Feedstock",#N/A,FALSE,"Feedstock"}</definedName>
    <definedName name="wrn.Figaro._.Valuation._.Summary." hidden="1">{#N/A,#N/A,TRUE,"Cover";#N/A,#N/A,TRUE,"Graphs BD";#N/A,#N/A,TRUE,"Matrix-BD";#N/A,#N/A,TRUE,"Matrix-BD (2)";#N/A,#N/A,TRUE,"Margin Matrix BD";#N/A,#N/A,TRUE,"P&amp;L BD";#N/A,#N/A,TRUE,"Financials BD"}</definedName>
    <definedName name="wrn.filecopy.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ilter." hidden="1">{#N/A,#N/A,FALSE,"Assump2";#N/A,#N/A,FALSE,"Income2";#N/A,#N/A,FALSE,"Balance2";#N/A,#N/A,FALSE,"DCF Filter";#N/A,#N/A,FALSE,"Trans Assump2";#N/A,#N/A,FALSE,"Combined Income2";#N/A,#N/A,FALSE,"Combined Balance2"}</definedName>
    <definedName name="wrn.Finacials." hidden="1">{"Income statement",#N/A,FALSE,"N Amerca";"Balance Sheet Assets",#N/A,FALSE,"N Amerca";"Balance Sheet Liabilities",#N/A,FALSE,"N Amerca";"Cash Flow",#N/A,FALSE,"N Amerca";"Income statement",#N/A,FALSE,"EPGC";"Balance Sheet Assets",#N/A,FALSE,"EPGC";"Balance Sheet Liabilities",#N/A,FALSE,"EPGC";"Cash Flow",#N/A,FALSE,"EPGC";"Income statement",#N/A,FALSE,"Morelos";"Balance Sheet Assets",#N/A,FALSE,"Morelos";"Balance Sheet Liabilities",#N/A,FALSE,"Morelos";"Cash Flow",#N/A,FALSE,"Morelos";"Income statement",#N/A,FALSE,"Eliminations";"Balance Sheet Assets",#N/A,FALSE,"Eliminations";"Balance Sheet Liabilities",#N/A,FALSE,"Eliminations";"Cash Flow",#N/A,FALSE,"Eliminations"}</definedName>
    <definedName name="wrn.Final._.Copy." hidden="1">{#N/A,#N/A,TRUE,"Assumptions";#N/A,#N/A,TRUE,"Financial  Statements";#N/A,#N/A,TRUE,"Unl. Free CF Valuation ";#N/A,#N/A,TRUE,"Funding Schedule";#N/A,#N/A,TRUE,"High Yield &amp; Equity Schedule"}</definedName>
    <definedName name="wrn.Finance.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inance._.Plan." hidden="1">{"Switches-Page1",#N/A,FALSE,"SWITCHES";"Switches-Page 2",#N/A,FALSE,"SWITCHES";"Income Statement - FY96 - FY06",#N/A,FALSE,"APCI";"Cash Flow Statement",#N/A,FALSE,"APCI";"Balance Sheet FY95-FY06",#N/A,FALSE,"APCI";"Ratio Data",#N/A,FALSE,"APCI";"Ratios",#N/A,FALSE,"APCI";"Ratio Adjustments",#N/A,FALSE,"APCI"}</definedName>
    <definedName name="wrn.Financial._.Output." hidden="1">{"P and L",#N/A,FALSE,"Financial Output";"Cashflow",#N/A,FALSE,"Financial Output";"Balance Sheet",#N/A,FALSE,"Financial Output"}</definedName>
    <definedName name="wrn.Financial._.Package." hidden="1">{#N/A,#N/A,FALSE,"Cover page";#N/A,#N/A,FALSE,"Balance Sheet";#N/A,#N/A,FALSE,"P&amp;L ";#N/A,#N/A,FALSE,"Comparison P&amp;L";#N/A,#N/A,FALSE,"Cash Flow Statement";#N/A,#N/A,FALSE,"Security Trust Rec."}</definedName>
    <definedName name="wrn.Financial._.Package._1" hidden="1">{#N/A,#N/A,FALSE,"Cover page";#N/A,#N/A,FALSE,"Balance Sheet";#N/A,#N/A,FALSE,"P&amp;L ";#N/A,#N/A,FALSE,"Comparison P&amp;L";#N/A,#N/A,FALSE,"Cash Flow Statement";#N/A,#N/A,FALSE,"Security Trust Rec."}</definedName>
    <definedName name="wrn.Financial._.Package._2" hidden="1">{#N/A,#N/A,FALSE,"Cover page";#N/A,#N/A,FALSE,"Balance Sheet";#N/A,#N/A,FALSE,"P&amp;L ";#N/A,#N/A,FALSE,"Comparison P&amp;L";#N/A,#N/A,FALSE,"Cash Flow Statement";#N/A,#N/A,FALSE,"Security Trust Rec."}</definedName>
    <definedName name="wrn.Financial._.Reports." hidden="1">{#N/A,#N/A,FALSE,"Overview";#N/A,#N/A,FALSE,"santafe";#N/A,#N/A,FALSE,"noble";#N/A,#N/A,FALSE,"Combined Results";#N/A,#N/A,FALSE,"Earnings"}</definedName>
    <definedName name="wrn.Financial._.Review._.Book." hidden="1">{#N/A,#N/A,TRUE,"BWO_LLC+REPORT";#N/A,#N/A,TRUE,"NSL00MST+NSL Refy Income";#N/A,#N/A,TRUE,"BWO_LLC+Rep_12m";#N/A,#N/A,TRUE,"NSL00MST+NSL Refy 12 M";#N/A,#N/A,TRUE,"RetMMM00+Report";#N/A,#N/A,TRUE,"RET00mst+Total";#N/A,#N/A,TRUE,"Ret12Frd+Total";#N/A,#N/A,TRUE,"Admin";#N/A,#N/A,TRUE,"Boise";#N/A,#N/A,TRUE,"Brigham";#N/A,#N/A,TRUE,"Chubbuck";#N/A,#N/A,TRUE,"Draper";#N/A,#N/A,TRUE,"Harrisville";#N/A,#N/A,TRUE,"Idaho Falls";#N/A,#N/A,TRUE,"Layton";#N/A,#N/A,TRUE,"Logan";#N/A,#N/A,TRUE,"Ogden Wall";#N/A,#N/A,TRUE,"Wholesale+W Inc";#N/A,#N/A,TRUE,"Wholesale+W Inc 12m";#N/A,#N/A,TRUE,"SUP00mst+SUMMARY";#N/A,#N/A,TRUE,"SUP00mst+TWELVE";#N/A,#N/A,TRUE,"TRK00MST+Tran PL";#N/A,#N/A,TRUE,"TRK00MST+Tran PL 12 M";#N/A,#N/A,TRUE,"TRK00MST1+Tran PL";#N/A,#N/A,TRUE,"TRK00MST1+Tran PL 12 M";#N/A,#N/A,TRUE,"Support+Current";#N/A,#N/A,TRUE,"Support+12month";#N/A,#N/A,TRUE,"Admin2+Current";#N/A,#N/A,TRUE,"Admin2+12month";#N/A,#N/A,TRUE,"BWOabMST+Rep_12m";#N/A,#N/A,TRUE,"NSL00MST+CrtBdg";#N/A,#N/A,TRUE,"Rab12frd+Total";#N/A,#N/A,TRUE,"Rab12frd+Admin";#N/A,#N/A,TRUE,"Rab12frd+Boise";#N/A,#N/A,TRUE,"Rab12frd+Brigham";#N/A,#N/A,TRUE,"Rab12frd+Chubbuck";#N/A,#N/A,TRUE,"Rab12frd+Draper";#N/A,#N/A,TRUE,"Rab12frd+Harrisville";#N/A,#N/A,TRUE,"Rab12frd+Idaho Falls";#N/A,#N/A,TRUE,"Rab12frd+Layton";#N/A,#N/A,TRUE,"Rab12frd+Logan";#N/A,#N/A,TRUE,"Rab12frd+Ogden Wall";#N/A,#N/A,TRUE,"Wholesale+whole";#N/A,#N/A,TRUE,"SUP00mst+ActBud";#N/A,#N/A,TRUE,"Trkabmst+Tran PL 12 M";#N/A,#N/A,TRUE,"Support+Forecasted";#N/A,#N/A,TRUE,"Admin2+Forecasted";#N/A,#N/A,TRUE,"BuzzTrk+Summary";#N/A,#N/A,TRUE,"BuzzTrk+Rev_Mile"}</definedName>
    <definedName name="wrn.Financial._.Statements." hidden="1">{#N/A,#N/A,FALSE,"Income Statements";#N/A,#N/A,FALSE,"Balance Sheets";#N/A,#N/A,FALSE,"Cash Flow"}</definedName>
    <definedName name="wrn.Financial._.Summary." hidden="1">{#N/A,#N/A,FALSE,"Gas Utility Sum";#N/A,#N/A,FALSE,"UtilitySum";#N/A,#N/A,FALSE,"Elect Summary";#N/A,#N/A,FALSE,"TransmSum"}</definedName>
    <definedName name="wrn.Financials." hidden="1">{#N/A,#N/A,FALSE,"Check";#N/A,#N/A,FALSE,"CONTENTS";#N/A,#N/A,FALSE,"BS";#N/A,#N/A,FALSE,"IS";#N/A,#N/A,FALSE,"EX D";#N/A,#N/A,FALSE,"EX E";#N/A,#N/A,FALSE,"EX F";#N/A,#N/A,FALSE,"EXE H ";#N/A,#N/A,FALSE,"EX I";#N/A,#N/A,FALSE,"EX J";#N/A,#N/A,FALSE,"Ex K";#N/A,#N/A,FALSE,"Ex L";#N/A,#N/A,FALSE,"EX M";#N/A,#N/A,FALSE,"BASE";#N/A,#N/A,FALSE,"audfy1";#N/A,#N/A,FALSE,"prytdis"}</definedName>
    <definedName name="wrn.Financials._.DCF.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wrn.Financials._.First._.Inv." hidden="1">{#N/A,#N/A,FALSE,"FSCOVER";#N/A,#N/A,FALSE,"CONTENTS";#N/A,#N/A,FALSE,"BS";#N/A,#N/A,FALSE,"IS";#N/A,#N/A,FALSE,"EX D";#N/A,#N/A,FALSE,"EX E";#N/A,#N/A,FALSE,"EX F";#N/A,#N/A,FALSE,"EXE H ";#N/A,#N/A,FALSE,"EX I";#N/A,#N/A,FALSE,"EX J";#N/A,#N/A,FALSE,"Ex K";#N/A,#N/A,FALSE,"Ex L";#N/A,#N/A,FALSE,"EX M";#N/A,#N/A,FALSE,"BASE";#N/A,#N/A,FALSE,"Check"}</definedName>
    <definedName name="wrn.Financials._.First._.Inv._1" hidden="1">{#N/A,#N/A,FALSE,"FSCOVER";#N/A,#N/A,FALSE,"CONTENTS";#N/A,#N/A,FALSE,"BS";#N/A,#N/A,FALSE,"IS";#N/A,#N/A,FALSE,"EX D";#N/A,#N/A,FALSE,"EX E";#N/A,#N/A,FALSE,"EX F";#N/A,#N/A,FALSE,"EXE H ";#N/A,#N/A,FALSE,"EX I";#N/A,#N/A,FALSE,"EX J";#N/A,#N/A,FALSE,"Ex K";#N/A,#N/A,FALSE,"Ex L";#N/A,#N/A,FALSE,"EX M";#N/A,#N/A,FALSE,"BASE";#N/A,#N/A,FALSE,"Check"}</definedName>
    <definedName name="wrn.Financials._.First._.Inv._2" hidden="1">{#N/A,#N/A,FALSE,"FSCOVER";#N/A,#N/A,FALSE,"CONTENTS";#N/A,#N/A,FALSE,"BS";#N/A,#N/A,FALSE,"IS";#N/A,#N/A,FALSE,"EX D";#N/A,#N/A,FALSE,"EX E";#N/A,#N/A,FALSE,"EX F";#N/A,#N/A,FALSE,"EXE H ";#N/A,#N/A,FALSE,"EX I";#N/A,#N/A,FALSE,"EX J";#N/A,#N/A,FALSE,"Ex K";#N/A,#N/A,FALSE,"Ex L";#N/A,#N/A,FALSE,"EX M";#N/A,#N/A,FALSE,"BASE";#N/A,#N/A,FALSE,"Check"}</definedName>
    <definedName name="wrn.Financials._1" hidden="1">{#N/A,#N/A,FALSE,"Check";#N/A,#N/A,FALSE,"CONTENTS";#N/A,#N/A,FALSE,"BS";#N/A,#N/A,FALSE,"IS";#N/A,#N/A,FALSE,"EX D";#N/A,#N/A,FALSE,"EX E";#N/A,#N/A,FALSE,"EX F";#N/A,#N/A,FALSE,"EXE H ";#N/A,#N/A,FALSE,"EX I";#N/A,#N/A,FALSE,"EX J";#N/A,#N/A,FALSE,"Ex K";#N/A,#N/A,FALSE,"Ex L";#N/A,#N/A,FALSE,"EX M";#N/A,#N/A,FALSE,"BASE";#N/A,#N/A,FALSE,"audfy1";#N/A,#N/A,FALSE,"prytdis"}</definedName>
    <definedName name="wrn.Financials._2" hidden="1">{#N/A,#N/A,FALSE,"Check";#N/A,#N/A,FALSE,"CONTENTS";#N/A,#N/A,FALSE,"BS";#N/A,#N/A,FALSE,"IS";#N/A,#N/A,FALSE,"EX D";#N/A,#N/A,FALSE,"EX E";#N/A,#N/A,FALSE,"EX F";#N/A,#N/A,FALSE,"EXE H ";#N/A,#N/A,FALSE,"EX I";#N/A,#N/A,FALSE,"EX J";#N/A,#N/A,FALSE,"Ex K";#N/A,#N/A,FALSE,"Ex L";#N/A,#N/A,FALSE,"EX M";#N/A,#N/A,FALSE,"BASE";#N/A,#N/A,FALSE,"audfy1";#N/A,#N/A,FALSE,"prytdis"}</definedName>
    <definedName name="wrn.Financials._3" hidden="1">{#N/A,#N/A,TRUE,"Income Statement";#N/A,#N/A,TRUE,"Balance Sheet";#N/A,#N/A,TRUE,"Cash Flow"}</definedName>
    <definedName name="wrn.Financials._4" hidden="1">{#N/A,#N/A,TRUE,"Income Statement";#N/A,#N/A,TRUE,"Balance Sheet";#N/A,#N/A,TRUE,"Cash Flow"}</definedName>
    <definedName name="wrn.Financials._5" hidden="1">{#N/A,#N/A,TRUE,"Income Statement";#N/A,#N/A,TRUE,"Balance Sheet";#N/A,#N/A,TRUE,"Cash Flow"}</definedName>
    <definedName name="wrn.Financials.2" hidden="1">{#N/A,#N/A,TRUE,"Income Statement";#N/A,#N/A,TRUE,"Balance Sheet";#N/A,#N/A,TRUE,"Cash Flow"}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nane._.Plan." hidden="1">{"Switches-Page 1",#N/A,FALSE,"CAPEX Inputs incl. switches (1)";"Switches-Page 2",#N/A,FALSE,"CAPEX Inputs incl. switches (1)";"Income Statement 97-10",#N/A,FALSE,"APCI (6)";"Cash Flow Statement",#N/A,FALSE,"APCI (6)";"Balance Sheet 97-10",#N/A,FALSE,"APCI (6)";"Ratios",#N/A,FALSE,"APCI (6)";#N/A,#N/A,FALSE,"KEY DATA &amp; RATIOS";"KEY DATA &amp; RATIOS",#N/A,FALSE,"KEY DATA &amp; RATIOS"}</definedName>
    <definedName name="wrn.finmodel." hidden="1">{#N/A,#N/A,FALSE,"Fin Model"}</definedName>
    <definedName name="wrn.first2." hidden="1">{#N/A,#N/A,FALSE,"sum-don";#N/A,#N/A,FALSE,"inc-don"}</definedName>
    <definedName name="wrn.first3." hidden="1">{#N/A,#N/A,FALSE,"Summary";#N/A,#N/A,FALSE,"proj1";#N/A,#N/A,FALSE,"proj2"}</definedName>
    <definedName name="wrn.first4." hidden="1">{#N/A,#N/A,FALSE,"Summary";#N/A,#N/A,FALSE,"proj1";#N/A,#N/A,FALSE,"proj2";#N/A,#N/A,FALSE,"DCF"}</definedName>
    <definedName name="wrn.FIVE._.YEAR._.PROJECTION." hidden="1">{"FIVEYEAR",#N/A,TRUE,"SUMMARY";"FIVEYEAR",#N/A,TRUE,"Ratios";"FIVEYEAR",#N/A,TRUE,"Revenue";"FIVEYEAR",#N/A,TRUE,"DETAIL";"FIVEYEAR",#N/A,TRUE,"Payroll"}</definedName>
    <definedName name="wrn.Five._.Year._.Record." hidden="1">{"Five Year Record",#N/A,FALSE,"Front and Back"}</definedName>
    <definedName name="wrn.Fleet." hidden="1">{"FleetDetailsNE",#N/A,FALSE,"NEForecast"}</definedName>
    <definedName name="wrn.FLUJO._.CAJA." hidden="1">{"FLUJO DE CAJA",#N/A,FALSE,"Hoja1";"ANEXOS FLUJO",#N/A,FALSE,"Hoja1"}</definedName>
    <definedName name="wrn.FN_JE98." hidden="1">{"FN_JE98",#N/A,FALSE,"98 W Options"}</definedName>
    <definedName name="wrn.FN_JE98wo" hidden="1">{"FN_JE98",#N/A,FALSE,"98 W Options"}</definedName>
    <definedName name="wrn.FN_JE99." hidden="1">{"FN_JE",#N/A,FALSE,"99 W Options"}</definedName>
    <definedName name="wrn.forbud1." hidden="1">{#N/A,#N/A,FALSE,"SLSBUD"}</definedName>
    <definedName name="wrn.forbud2." hidden="1">{#N/A,#N/A,FALSE,"SLSBUD"}</definedName>
    <definedName name="wrn.FORECAST._.ONLY." hidden="1">{"SourceUse",#N/A,FALSE,"S &amp; U";"Pricing","Normal",FALSE,"Pricing";"Fund Flow",#N/A,FALSE,"Fund Flow";"Rent","Normal",FALSE,"Rent,Exp";"Operating Exp",#N/A,FALSE,"Oper Exp";"Net Operating Income",#N/A,FALSE,"NOI";"Cashflow",#N/A,FALSE,"C Flow";"Net Income",#N/A,FALSE,"Net Incm";"Benefit Schedule",#N/A,FALSE,"Benefits";"Min Gain",#N/A,FALSE,"Min Gain";"Devt Fee",#N/A,FALSE,"Devt Fee";"Mort 1",#N/A,FALSE,"Mort 1";"RP Depr",#N/A,FALSE,"RP Depr";"PP Amort",#N/A,FALSE,"PP Amort";"RR Depr",#N/A,FALSE,"RR Depr";"Debt Analysis",#N/A,FALSE,"Debt Anal"}</definedName>
    <definedName name="wrn.Forecast._.Q1.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2." hidden="1">{"cover a","2q",FALSE,"Cover";"Op Earn Mgd Q2",#N/A,FALSE,"Op-Earn (Mng)";"Op Earn Rpt Q2",#N/A,FALSE,"Op-Earn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2a." hidden="1">{"cover a","2q",FALSE,"Cover";"Op Earn Mgd Q2",#N/A,FALSE,"Op-Earn (Mng)";"Op Earn Rpt Q2",#N/A,FALSE,"Op-Earn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3." hidden="1">{"cover a","3q",FALSE,"Cover";"Op Earn Mgd Q3",#N/A,FALSE,"Op-Earn (Mng)";"Op Earn Rpt Q3",#N/A,FALSE,"Op-Earn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.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Red._.Book." hidden="1">{"RB QY $",#N/A,FALSE,"Fin STMT";"RB QY Stats",#N/A,FALSE,"Fin STMT";"RB 00 $",#N/A,FALSE,"Fin STMT";"RB 00 Stats",#N/A,FALSE,"Fin STMT";"RB 01 $",#N/A,FALSE,"Fin STMT";"RB 01 Stats",#N/A,FALSE,"Fin STMT"}</definedName>
    <definedName name="wrn.Forecast._.Report." hidden="1">{"Q&amp;A Dollars",#N/A,FALSE,"Fin STMT";"Q&amp;A Stats",#N/A,FALSE,"Fin STMT";"Monthly 1999 IS",#N/A,FALSE,"Months";"Monthly 1999 Stats",#N/A,FALSE,"Months";"Monthly 2000 IS",#N/A,FALSE,"Months";"Monthly 2000 Stats",#N/A,FALSE,"Months";"Monthly 2001 IS",#N/A,FALSE,"Months";"Monthly 2001 Stats",#N/A,FALSE,"Months";"Monthly 2002 IS",#N/A,FALSE,"Months";"Monthly 2002 Stats",#N/A,FALSE,"Months";"Monthly 2003 IS",#N/A,FALSE,"Months";"Monthly 2003 Stats",#N/A,FALSE,"Months"}</definedName>
    <definedName name="wrn.FREELANCER." hidden="1">{#N/A,#N/A,FALSE,"712";#N/A,#N/A,FALSE,"_718";#N/A,#N/A,FALSE,"724";#N/A,#N/A,FALSE,"_751";#N/A,#N/A,FALSE,"_752";#N/A,#N/A,FALSE,"753";#N/A,#N/A,FALSE,"754";#N/A,#N/A,FALSE,"758";#N/A,#N/A,FALSE,"_761";#N/A,#N/A,FALSE,"_769"}</definedName>
    <definedName name="wrn.Freq_Res." hidden="1">{#N/A,#N/A,TRUE,"FR_HC";#N/A,#N/A,TRUE,"FR_REST";#N/A,#N/A,TRUE,"FR_RETA";#N/A,#N/A,TRUE,"FR_TECSOF";#N/A,#N/A,TRUE,"FR_NETTEC";#N/A,#N/A,TRUE,"FR_CLISER"}</definedName>
    <definedName name="wrn.Friendly." hidden="1">{#N/A,#N/A,TRUE,"Julio";#N/A,#N/A,TRUE,"Agosto";#N/A,#N/A,TRUE,"BHCo";#N/A,#N/A,TRUE,"Abril";#N/A,#N/A,TRUE,"Pro Forma"}</definedName>
    <definedName name="wrn.Front._.Page." hidden="1">{"Front Page",#N/A,FALSE,"Front and Back"}</definedName>
    <definedName name="wrn.FS._.Package." hidden="1">{#N/A,#N/A,FALSE,"CONTENTS Exh A";#N/A,#N/A,FALSE,"BS Exh B";#N/A,#N/A,FALSE,"IS Exh C";#N/A,#N/A,FALSE,"EX D";#N/A,#N/A,FALSE,"EX E";#N/A,#N/A,FALSE,"EXH F";#N/A,#N/A,FALSE,"EX G";#N/A,#N/A,FALSE,"EX H";#N/A,#N/A,FALSE,"EX I";#N/A,#N/A,FALSE,"EX J";#N/A,#N/A,FALSE,"Ex K Cum";#N/A,#N/A,FALSE,"Ex K Year to date";#N/A,#N/A,FALSE,"Ex L"}</definedName>
    <definedName name="wrn.FS._.Package._1" hidden="1">{#N/A,#N/A,FALSE,"CONTENTS Exh A";#N/A,#N/A,FALSE,"BS Exh B";#N/A,#N/A,FALSE,"IS Exh C";#N/A,#N/A,FALSE,"EX D";#N/A,#N/A,FALSE,"EX E";#N/A,#N/A,FALSE,"EXH F";#N/A,#N/A,FALSE,"EX G";#N/A,#N/A,FALSE,"EX H";#N/A,#N/A,FALSE,"EX I";#N/A,#N/A,FALSE,"EX J";#N/A,#N/A,FALSE,"Ex K Cum";#N/A,#N/A,FALSE,"Ex K Year to date";#N/A,#N/A,FALSE,"Ex L"}</definedName>
    <definedName name="wrn.FS._.Package._2" hidden="1">{#N/A,#N/A,FALSE,"CONTENTS Exh A";#N/A,#N/A,FALSE,"BS Exh B";#N/A,#N/A,FALSE,"IS Exh C";#N/A,#N/A,FALSE,"EX D";#N/A,#N/A,FALSE,"EX E";#N/A,#N/A,FALSE,"EXH F";#N/A,#N/A,FALSE,"EX G";#N/A,#N/A,FALSE,"EX H";#N/A,#N/A,FALSE,"EX I";#N/A,#N/A,FALSE,"EX J";#N/A,#N/A,FALSE,"Ex K Cum";#N/A,#N/A,FALSE,"Ex K Year to date";#N/A,#N/A,FALSE,"Ex L"}</definedName>
    <definedName name="wrn.FS._.Review." hidden="1">{#N/A,#N/A,FALSE,"CONTENTS Exh A";#N/A,#N/A,FALSE,"BS Exh B";#N/A,#N/A,FALSE,"IS Exh C";#N/A,#N/A,FALSE,"EX D";#N/A,#N/A,FALSE,"EX E";#N/A,#N/A,FALSE,"EXH F";#N/A,#N/A,FALSE,"EX G";#N/A,#N/A,FALSE,"EX H";#N/A,#N/A,FALSE,"EX I";#N/A,#N/A,FALSE,"EX J";#N/A,#N/A,FALSE,"Ex K Cum (Prior Yr)";#N/A,#N/A,FALSE,"Ex K Year to date";#N/A,#N/A,FALSE,"Ex K Cum";#N/A,#N/A,FALSE,"Ex K Prior Month";#N/A,#N/A,FALSE,"Ex K Monthly";#N/A,#N/A,FALSE,"Ex L";#N/A,#N/A,FALSE,"Check"}</definedName>
    <definedName name="wrn.FS._.Review._1" hidden="1">{#N/A,#N/A,FALSE,"CONTENTS Exh A";#N/A,#N/A,FALSE,"BS Exh B";#N/A,#N/A,FALSE,"IS Exh C";#N/A,#N/A,FALSE,"EX D";#N/A,#N/A,FALSE,"EX E";#N/A,#N/A,FALSE,"EXH F";#N/A,#N/A,FALSE,"EX G";#N/A,#N/A,FALSE,"EX H";#N/A,#N/A,FALSE,"EX I";#N/A,#N/A,FALSE,"EX J";#N/A,#N/A,FALSE,"Ex K Cum (Prior Yr)";#N/A,#N/A,FALSE,"Ex K Year to date";#N/A,#N/A,FALSE,"Ex K Cum";#N/A,#N/A,FALSE,"Ex K Prior Month";#N/A,#N/A,FALSE,"Ex K Monthly";#N/A,#N/A,FALSE,"Ex L";#N/A,#N/A,FALSE,"Check"}</definedName>
    <definedName name="wrn.FS._.Review._2" hidden="1">{#N/A,#N/A,FALSE,"CONTENTS Exh A";#N/A,#N/A,FALSE,"BS Exh B";#N/A,#N/A,FALSE,"IS Exh C";#N/A,#N/A,FALSE,"EX D";#N/A,#N/A,FALSE,"EX E";#N/A,#N/A,FALSE,"EXH F";#N/A,#N/A,FALSE,"EX G";#N/A,#N/A,FALSE,"EX H";#N/A,#N/A,FALSE,"EX I";#N/A,#N/A,FALSE,"EX J";#N/A,#N/A,FALSE,"Ex K Cum (Prior Yr)";#N/A,#N/A,FALSE,"Ex K Year to date";#N/A,#N/A,FALSE,"Ex K Cum";#N/A,#N/A,FALSE,"Ex K Prior Month";#N/A,#N/A,FALSE,"Ex K Monthly";#N/A,#N/A,FALSE,"Ex L";#N/A,#N/A,FALSE,"Check"}</definedName>
    <definedName name="wrn.Fuel._.Cycle." hidden="1">{#N/A,#N/A,FALSE,"AltFuel"}</definedName>
    <definedName name="wrn.Full." hidden="1">{"Summary",#N/A,TRUE,"Sheet1";"Returns",#N/A,TRUE,"Sheet1";"IS",#N/A,TRUE,"Sheet1";"BS",#N/A,TRUE,"Sheet1";"CF",#N/A,TRUE,"Sheet1";"Cover6",#N/A,TRUE,"Sheet1";"WC7",#N/A,TRUE,"Sheet1";"Debt8",#N/A,TRUE,"Sheet1";"Tax9",#N/A,TRUE,"Sheet1"}</definedName>
    <definedName name="wrn.Full._.Budget." hidden="1">{"Complete Budget",#N/A,FALSE,"Title";"Complete budget",#N/A,FALSE,"Accrual Summary";"Complete budget",#N/A,FALSE,"Accrual-Detail";"Complete budget",#N/A,FALSE,"Accrual-Captions";"Complete budget",#N/A,FALSE,"Accrual-GL Level";"Complete budget",#N/A,FALSE,"Cash Summary";"Complete budget",#N/A,FALSE,"Cash-Detail";"Complete budget",#N/A,FALSE,"Cash-Captions";"Complete budget",#N/A,FALSE,"Cash-GL Level";"Complete budget",#N/A,FALSE,"Production";"Complete budget",#N/A,FALSE,"5year support";"Complete budget",#N/A,FALSE,"Support";"Complete budget",#N/A,FALSE,"AvoidedCost";"Complete budget",#N/A,FALSE,"PowerPrices";"Complete budget",#N/A,FALSE,"GasPrices";"Complete budget",#N/A,FALSE,"Assumptions&amp;Notes";"Complete Budget",#N/A,FALSE,"Debt Covenants";"Complete Budget",#N/A,FALSE,"Accrual Analysis"}</definedName>
    <definedName name="wrn.Full._.Model." hidden="1">{#N/A,#N/A,TRUE,"Cover Sheet ";#N/A,#N/A,TRUE,"INPUTS";#N/A,#N/A,TRUE,"OUTPUTS"}</definedName>
    <definedName name="wrn.full._.models." hidden="1">{"bc I model",#N/A,TRUE,"Big Cajun I";"bc II model",#N/A,TRUE,"Big Cajun II";"bc net ppa model",#N/A,TRUE,"Big Cajun Net PPAs";"bc peaking model",#N/A,TRUE,"BC Peaking";"sterlington model",#N/A,TRUE,"Sterlington";"pike model",#N/A,TRUE,"Pike";"batesville 1 model",#N/A,TRUE,"Batesville 1";"bayou cove model",#N/A,TRUE,"Bayou Cove"}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Pack.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rn.Full._.Package." hidden="1">{#N/A,#N/A,FALSE,"COVER";#N/A,#N/A,FALSE,"INDEX";#N/A,#N/A,FALSE,"P1000 P&amp;L";#N/A,#N/A,FALSE,"B1000 Balance Sheet";#N/A,#N/A,FALSE,"P1100 Turnover";#N/A,#N/A,FALSE,"P1200 Exceptional";#N/A,#N/A,FALSE,"P1300 Interest";#N/A,#N/A,FALSE,"P1400 Dividends";#N/A,#N/A,FALSE,"P1500 Other P&amp;L Details";#N/A,#N/A,FALSE,"P1600 Profit Reconciliation";#N/A,#N/A,FALSE,"B1100 Tangible Assets";#N/A,#N/A,FALSE,"B1110 Plant and Equipment";#N/A,#N/A,FALSE,"B1120 FA Disps &amp; Historic Cost";#N/A,#N/A,FALSE,"B1200 Investment in Subs";#N/A,#N/A,FALSE,"B1210 Provision in Subs";#N/A,#N/A,FALSE,"B1300 Asso, Other Invs &amp; G'will";#N/A,#N/A,FALSE,"B1400 Stocks";#N/A,#N/A,FALSE,"B1500 Debtors";#N/A,#N/A,FALSE,"B1600 Current Asset Investments";#N/A,#N/A,FALSE,"B1700 Cash, Bank, Loans";#N/A,#N/A,FALSE,"B1800 Creditors &lt; 1 Year";#N/A,#N/A,FALSE,"B1900 Creditors &gt; 1 Year";#N/A,#N/A,FALSE,"B2000 Leasing and Provisions";#N/A,#N/A,FALSE,"B2100 Intra Group";#N/A,#N/A,FALSE,"B2200 Assoc, Cap Com, Conting";#N/A,#N/A,FALSE,"B3000 Share Capital &amp; Reserves";#N/A,#N/A,FALSE,"T1000 Taxation";#N/A,#N/A,FALSE,"D1000 Derivatives etc";#N/A,#N/A,FALSE,"R1000 Related Party"}</definedName>
    <definedName name="wrn.Full._.Presentation." hidden="1">{#N/A,#N/A,FALSE,"SUMOPS";#N/A,#N/A,FALSE,"REVCAT";#N/A,#N/A,FALSE,"REV-SUM";#N/A,#N/A,FALSE,"REV-DETAIL";#N/A,#N/A,FALSE,"COS-DETAIL";#N/A,#N/A,FALSE,"PROJ VAR";#N/A,#N/A,FALSE,"C-EXP";#N/A,#N/A,FALSE,"3550";#N/A,#N/A,FALSE,"3551";#N/A,#N/A,FALSE,"3552";#N/A,#N/A,FALSE,"3553";#N/A,#N/A,FALSE,"3554";#N/A,#N/A,FALSE,"3555";#N/A,#N/A,FALSE,"3556";#N/A,#N/A,FALSE,"3557";#N/A,#N/A,FALSE,"3558";#N/A,#N/A,FALSE,"3559";#N/A,#N/A,FALSE,"3560";#N/A,#N/A,FALSE,"3561";#N/A,#N/A,FALSE,"3562";#N/A,#N/A,FALSE,"SUMOPSD";#N/A,#N/A,FALSE,"CASH FLOW"}</definedName>
    <definedName name="wrn.full._.print." hidden="1">{#N/A,#N/A,FALSE,"ror";#N/A,#N/A,FALSE,"coc";"cwctot",#N/A,FALSE,"cwc";"cwcelec",#N/A,FALSE,"cwc";"cwcgas",#N/A,FALSE,"cwc";"cwctherm",#N/A,FALSE,"cwc";"om",#N/A,FALSE,"cwc";"vacpay",#N/A,FALSE,"cwc";"precwctot",#N/A,FALSE,"precwc";"precwcelec",#N/A,FALSE,"precwc";"precwcgas",#N/A,FALSE,"precwc";"precwctherm",#N/A,FALSE,"precwc";#N/A,#N/A,FALSE,"erb";#N/A,#N/A,FALSE,"grb";#N/A,#N/A,FALSE,"trb";#N/A,#N/A,FALSE,"deftax";#N/A,#N/A,FALSE,"cocsup";"fsv1",#N/A,FALSE,"fsv";"fsv2",#N/A,FALSE,"fsv"}</definedName>
    <definedName name="wrn.Full._.Proforma." hidden="1">{#N/A,#N/A,FALSE,"Assumptions";#N/A,#N/A,FALSE,"Income Statements";#N/A,#N/A,FALSE,"Schedules";#N/A,#N/A,FALSE,"Normalized Year"}</definedName>
    <definedName name="wrn.Full._.Proforma._1" hidden="1">{#N/A,#N/A,FALSE,"Assumptions";#N/A,#N/A,FALSE,"Income Statements";#N/A,#N/A,FALSE,"Schedules";#N/A,#N/A,FALSE,"Normalized Year"}</definedName>
    <definedName name="wrn.Full._.Proforma._2" hidden="1">{#N/A,#N/A,FALSE,"Assumptions";#N/A,#N/A,FALSE,"Income Statements";#N/A,#N/A,FALSE,"Schedules";#N/A,#N/A,FALSE,"Normalized Year"}</definedName>
    <definedName name="wrn.Full._.Proforma._3" hidden="1">{#N/A,#N/A,FALSE,"Assumptions";#N/A,#N/A,FALSE,"Income Statements";#N/A,#N/A,FALSE,"Schedules";#N/A,#N/A,FALSE,"Normalized Year"}</definedName>
    <definedName name="wrn.Full._.Proforma._4" hidden="1">{#N/A,#N/A,FALSE,"Assumptions";#N/A,#N/A,FALSE,"Income Statements";#N/A,#N/A,FALSE,"Schedules";#N/A,#N/A,FALSE,"Normalized Year"}</definedName>
    <definedName name="wrn.Full._.Proforma._5" hidden="1">{#N/A,#N/A,FALSE,"Assumptions";#N/A,#N/A,FALSE,"Income Statements";#N/A,#N/A,FALSE,"Schedules";#N/A,#N/A,FALSE,"Normalized Year"}</definedName>
    <definedName name="wrn.Full._.Report." hidden="1">{#N/A,#N/A,TRUE,"Income Statement";#N/A,#N/A,TRUE,"Gas Assumptions";#N/A,#N/A,TRUE,"DCF";#N/A,#N/A,TRUE,"Depreciation Matrix";#N/A,#N/A,TRUE,"Matrix";#N/A,#N/A,TRUE,"Matrix_Perpetuity"}</definedName>
    <definedName name="wrn.full._.report._1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_2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_3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_4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_5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2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without._.data.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_Model." hidden="1">{"Title",#N/A,TRUE,"Title_page";"a_assump",#N/A,TRUE,"mini merge";"H_targIS_Year",#N/A,TRUE,"Target_Fins";"N_acqIs_year",#N/A,TRUE,"Acq_Fins";"OO_Syn_detail",#N/A,TRUE,"Synergies";"O_synergies",#N/A,TRUE,"Synergies";"S_Comb_98",#N/A,TRUE,"Combined_IS";"T_comb_years",#N/A,TRUE,"Combined_IS";"b_pickup",#N/A,TRUE,"mini merge";"c_sensi",#N/A,TRUE,"mini merge";"d_synergies",#N/A,TRUE,"mini merge";"e_mults",#N/A,TRUE,"mini merge";"f_maxp",#N/A,TRUE,"max price no dilution";"XX_Comb_BS",#N/A,TRUE,"Combined_BS";"L_targcf_all",#N/A,TRUE,"Target_Fins";"P_DCF",#N/A,TRUE,"DCF";"PP_WACC",#N/A,TRUE,"DCF";"A_results",#N/A,TRUE,"relative";"B_summary",#N/A,TRUE,"summary of %";"C_adjusted",#N/A,TRUE,"adjusted";"I_targbs_year",#N/A,TRUE,"Target_Fins";"J_targbs_all",#N/A,TRUE,"Target_Fins";"K_targba_anal_all",#N/A,TRUE,"Target_Fins";"G_targIS_all",#N/A,TRUE,"Target_Fins";"M_acqIS_all",#N/A,TRUE,"Acq_Fins"}</definedName>
    <definedName name="wrn.FullFincls.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wrn.Fullprint." hidden="1">{#N/A,#N/A,FALSE,"P&amp;L 1Q02";#N/A,#N/A,FALSE,"P&amp;L 2Q02";#N/A,#N/A,FALSE,"P&amp;L 3Q02";#N/A,#N/A,FALSE,"P&amp;L 4Q02";#N/A,#N/A,FALSE,"P&amp;L 2002";#N/A,#N/A,FALSE,"P&amp;L 1Q03";#N/A,#N/A,FALSE,"P&amp;L 1Q03";#N/A,#N/A,FALSE,"P&amp;L 2Q03";#N/A,#N/A,FALSE,"P&amp;L 3Q03";#N/A,#N/A,FALSE,"P&amp;L 4Q03";#N/A,#N/A,FALSE,"P&amp;L 2003";#N/A,#N/A,FALSE,"P&amp;L 2004";#N/A,#N/A,FALSE,"P&amp;L 2005"}</definedName>
    <definedName name="wrn.FullReport." hidden="1">{#N/A,#N/A,TRUE,"Cover";#N/A,#N/A,TRUE,"SummPTB";#N/A,#N/A,TRUE,"Vaccover";#N/A,#N/A,TRUE,"VacPTB";#N/A,#N/A,TRUE,"VacSumm";#N/A,#N/A,TRUE,"Vacbrkpg";#N/A,#N/A,TRUE,"Opt105";#N/A,#N/A,TRUE,"Opt95";#N/A,#N/A,TRUE,"Opt85";#N/A,#N/A,TRUE,"Opt75";#N/A,#N/A,TRUE,"Opt55LT";#N/A,#N/A,TRUE,"WPVAccrual";#N/A,#N/A,TRUE,"Sikcover";#N/A,#N/A,TRUE,"SikPTB";#N/A,#N/A,TRUE,"SikSumm";#N/A,#N/A,TRUE,"SikPgB";#N/A,#N/A,TRUE,"BH";#N/A,#N/A,TRUE,"Res";#N/A,#N/A,TRUE,"WPSAccrual"}</definedName>
    <definedName name="wrn.Fundamental." hidden="1">{#N/A,#N/A,TRUE,"CoverPage";#N/A,#N/A,TRUE,"Gas";#N/A,#N/A,TRUE,"Power";#N/A,#N/A,TRUE,"Historical DJ Mthly Prices"}</definedName>
    <definedName name="wrn.FY00._.Summary." hidden="1">{"FY00",#N/A,FALSE,"Sheet1"}</definedName>
    <definedName name="wrn.FY01._.Actuals." hidden="1">{"FY01 Specials",#N/A,FALSE,"FY01  Actuals";"FY01 Actuals",#N/A,FALSE,"FY01  Actuals"}</definedName>
    <definedName name="wrn.FY01._.Target." hidden="1">{"FY01 TARGET",#N/A,FALSE,"Sheet1"}</definedName>
    <definedName name="wrn.FY96sbp99" hidden="1">{#N/A,#N/A,FALSE,"FY97";#N/A,#N/A,FALSE,"FY98";#N/A,#N/A,FALSE,"FY99";#N/A,#N/A,FALSE,"FY00";#N/A,#N/A,FALSE,"FY01"}</definedName>
    <definedName name="wrn.FY97SBP." hidden="1">{#N/A,#N/A,FALSE,"FY97";#N/A,#N/A,FALSE,"FY98";#N/A,#N/A,FALSE,"FY99";#N/A,#N/A,FALSE,"FY00";#N/A,#N/A,FALSE,"FY01"}</definedName>
    <definedName name="wrn.FY97SBP.new" hidden="1">{#N/A,#N/A,FALSE,"FY97";#N/A,#N/A,FALSE,"FY98";#N/A,#N/A,FALSE,"FY99";#N/A,#N/A,FALSE,"FY00";#N/A,#N/A,FALSE,"FY01"}</definedName>
    <definedName name="wrn.FY97SBP01" hidden="1">{#N/A,#N/A,FALSE,"FY97";#N/A,#N/A,FALSE,"FY98";#N/A,#N/A,FALSE,"FY99";#N/A,#N/A,FALSE,"FY00";#N/A,#N/A,FALSE,"FY01"}</definedName>
    <definedName name="wrn.FY97SBP2" hidden="1">{#N/A,#N/A,FALSE,"FY97";#N/A,#N/A,FALSE,"FY98";#N/A,#N/A,FALSE,"FY99";#N/A,#N/A,FALSE,"FY00";#N/A,#N/A,FALSE,"FY01"}</definedName>
    <definedName name="wrn.GANANCIAS._.Y._.PERDIDAS." hidden="1">{"GAN.Y PERD.RESUMIDO",#N/A,FALSE,"Hoja1";"GAN.Y PERD.DETALLADO",#N/A,FALSE,"Hoja1"}</definedName>
    <definedName name="wrn.GASCOND." hidden="1">{"GASCOND",#N/A,FALSE,"CONDENSATE";"CRUDECOND",#N/A,FALSE,"CONDENSATE";"TOTALCOND",#N/A,FALSE,"CONDENSATE"}</definedName>
    <definedName name="wrn.GASODEM." hidden="1">{"monthly",#N/A,FALSE,"GASODEM";"qtr to yr",#N/A,FALSE,"GASODEM"}</definedName>
    <definedName name="wrn.gastos." hidden="1">{#N/A,#N/A,FALSE,"PERSONAL";#N/A,#N/A,FALSE,"explotación";#N/A,#N/A,FALSE,"generales"}</definedName>
    <definedName name="wrn.GB._.99." hidden="1">{#N/A,#N/A,FALSE,"Umsatz 99";#N/A,#N/A,FALSE,"ER 99 "}</definedName>
    <definedName name="wrn.GB._.CH.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wrn.GB._.EO." hidden="1">{#N/A,#N/A,FALSE,"Umsatz EO BP";#N/A,#N/A,FALSE,"Umsatz EO OP";#N/A,#N/A,FALSE,"ER EO BP";#N/A,#N/A,FALSE,"ER EO OP";#N/A,#N/A,FALSE,"EA EO (2)";#N/A,#N/A,FALSE,"EA EO";#N/A,#N/A,FALSE,"EA EO (3)";#N/A,#N/A,FALSE,"EA EO (4)";#N/A,#N/A,FALSE,"KA EO  (2)";#N/A,#N/A,FALSE,"KA EO";#N/A,#N/A,FALSE,"KA EO  (3)";#N/A,#N/A,FALSE,"KA EO (4)"}</definedName>
    <definedName name="wrn.GB._.HM." hidden="1">{#N/A,#N/A,FALSE,"Umsatz HM";#N/A,#N/A,FALSE,"ER HM";#N/A,#N/A,FALSE,"EA HM  (2)";#N/A,#N/A,FALSE,"EA HM ";#N/A,#N/A,FALSE,"EA HM  (4)";#N/A,#N/A,FALSE,"EA HM  (3)";#N/A,#N/A,FALSE,"KA HM  (2)";#N/A,#N/A,FALSE,"KA HM";#N/A,#N/A,FALSE,"KA HM  (3)";#N/A,#N/A,FALSE,"KA HM (4)"}</definedName>
    <definedName name="wrn.GB._.OK." hidden="1">{#N/A,#N/A,FALSE,"Umsatz OK";#N/A,#N/A,FALSE,"ER OK ";#N/A,#N/A,FALSE,"EA OK (2)";#N/A,#N/A,FALSE,"EA OK";#N/A,#N/A,FALSE,"EA OK (3)";#N/A,#N/A,FALSE,"EA OK (4)";#N/A,#N/A,FALSE,"KA OK  (2)";#N/A,#N/A,FALSE,"KA OK";#N/A,#N/A,FALSE,"KA OK  (3)";#N/A,#N/A,FALSE,"KA OK (4)"}</definedName>
    <definedName name="wrn.gb._hm.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wrn.gb_lll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wrn.GCIall." hidden="1">{"gcicash",#N/A,FALSE,"GCIINC";"gciinc",#N/A,FALSE,"GCIINC";"gciexclusa",#N/A,FALSE,"GCIINC";"usatdy",#N/A,FALSE,"GCIINC"}</definedName>
    <definedName name="wrn.GEER_report." hidden="1">{#N/A,#N/A,FALSE,"Table_Ass.";#N/A,#N/A,FALSE,"# of cust";#N/A,#N/A,FALSE,"Res_Report";#N/A,#N/A,FALSE,"Income Statement";"Qtr Cust",#N/A,FALSE,"Qtrly Proj"}</definedName>
    <definedName name="wrn.General._.Information." hidden="1">{#N/A,#N/A,FALSE,"Input 2 - Sources of Funds"}</definedName>
    <definedName name="wrn.General._.OTC." hidden="1">{#N/A,#N/A,FALSE,"Title Page (3)";#N/A,#N/A,FALSE,"YTD - OTC";#N/A,#N/A,FALSE,"MTH - OTC"}</definedName>
    <definedName name="wrn.General._.OTC._1" hidden="1">{#N/A,#N/A,FALSE,"Title Page (3)";#N/A,#N/A,FALSE,"YTD - OTC";#N/A,#N/A,FALSE,"MTH - OTC"}</definedName>
    <definedName name="wrn.General._.OTC._2" hidden="1">{#N/A,#N/A,FALSE,"Title Page (3)";#N/A,#N/A,FALSE,"YTD - OTC";#N/A,#N/A,FALSE,"MTH - OTC"}</definedName>
    <definedName name="wrn.General._.OTC._3" hidden="1">{#N/A,#N/A,FALSE,"Title Page (3)";#N/A,#N/A,FALSE,"YTD - OTC";#N/A,#N/A,FALSE,"MTH - OTC"}</definedName>
    <definedName name="wrn.General._.OTC._4" hidden="1">{#N/A,#N/A,FALSE,"Title Page (3)";#N/A,#N/A,FALSE,"YTD - OTC";#N/A,#N/A,FALSE,"MTH - OTC"}</definedName>
    <definedName name="wrn.General._.Pharm." hidden="1">{#N/A,#N/A,FALSE,"Title Page (2)";#N/A,#N/A,FALSE,"YTD - Pharm";#N/A,#N/A,FALSE,"MTH - Pharm"}</definedName>
    <definedName name="wrn.General._.Pharm._1" hidden="1">{#N/A,#N/A,FALSE,"Title Page (2)";#N/A,#N/A,FALSE,"YTD - Pharm";#N/A,#N/A,FALSE,"MTH - Pharm"}</definedName>
    <definedName name="wrn.General._.Pharm._2" hidden="1">{#N/A,#N/A,FALSE,"Title Page (2)";#N/A,#N/A,FALSE,"YTD - Pharm";#N/A,#N/A,FALSE,"MTH - Pharm"}</definedName>
    <definedName name="wrn.General._.Pharm._3" hidden="1">{#N/A,#N/A,FALSE,"Title Page (2)";#N/A,#N/A,FALSE,"YTD - Pharm";#N/A,#N/A,FALSE,"MTH - Pharm"}</definedName>
    <definedName name="wrn.General._.Pharm._4" hidden="1">{#N/A,#N/A,FALSE,"Title Page (2)";#N/A,#N/A,FALSE,"YTD - Pharm";#N/A,#N/A,FALSE,"MTH - Pharm"}</definedName>
    <definedName name="wrn.General._.Total." hidden="1">{#N/A,#N/A,FALSE,"Title Page (4)";#N/A,#N/A,FALSE,"YTD - Total";#N/A,#N/A,FALSE,"MTH - Total"}</definedName>
    <definedName name="wrn.General._.Total._1" hidden="1">{#N/A,#N/A,FALSE,"Title Page (4)";#N/A,#N/A,FALSE,"YTD - Total";#N/A,#N/A,FALSE,"MTH - Total"}</definedName>
    <definedName name="wrn.General._.Total._2" hidden="1">{#N/A,#N/A,FALSE,"Title Page (4)";#N/A,#N/A,FALSE,"YTD - Total";#N/A,#N/A,FALSE,"MTH - Total"}</definedName>
    <definedName name="wrn.General._.Total._3" hidden="1">{#N/A,#N/A,FALSE,"Title Page (4)";#N/A,#N/A,FALSE,"YTD - Total";#N/A,#N/A,FALSE,"MTH - Total"}</definedName>
    <definedName name="wrn.General._.Total._4" hidden="1">{#N/A,#N/A,FALSE,"Title Page (4)";#N/A,#N/A,FALSE,"YTD - Total";#N/A,#N/A,FALSE,"MTH - Total"}</definedName>
    <definedName name="wrn.Geographic._.Trends." hidden="1">{"Geographic P1",#N/A,FALSE,"Division &amp; Geog"}</definedName>
    <definedName name="wrn.GIS." hidden="1">{#N/A,#N/A,FALSE,"GIS"}</definedName>
    <definedName name="wrn.GM." hidden="1">{"capacity",#N/A,FALSE,"Guangzhou";"Volume",#N/A,FALSE,"Guangmei"}</definedName>
    <definedName name="wrn.GP." hidden="1">{#N/A,#N/A,FALSE,"TOT GP $";#N/A,#N/A,FALSE,"HWARE GP $";#N/A,#N/A,FALSE,"CONS GP $";#N/A,#N/A,FALSE,"TOTAL GP %";#N/A,#N/A,FALSE,"HWARE GP %";#N/A,#N/A,FALSE,"CONS GP % "}</definedName>
    <definedName name="wrn.GRAPHS." hidden="1">{#N/A,#N/A,FALSE,"ACQ_GRAPHS";#N/A,#N/A,FALSE,"T_1 GRAPHS";#N/A,#N/A,FALSE,"T_2 GRAPHS";#N/A,#N/A,FALSE,"COMB_GRAPHS"}</definedName>
    <definedName name="wrn.gross._.margin._.detail." hidden="1">{"gross_margin1",#N/A,FALSE,"Gross Margin Detail";"gross_margin2",#N/A,FALSE,"Gross Margin Detail"}</definedName>
    <definedName name="wrn.gth." hidden="1">{#N/A,#N/A,FALSE,"Title Page";#N/A,#N/A,FALSE,"Summary Sheet"}</definedName>
    <definedName name="wrn.GZ." hidden="1">{"Volume",#N/A,FALSE,"Guangzhou";"capacity",#N/A,FALSE,"Guangzhou"}</definedName>
    <definedName name="wrn.handout." hidden="1">{#N/A,#N/A,FALSE,"income st";#N/A,#N/A,FALSE,"cash flow";#N/A,#N/A,FALSE,"bal sheet";#N/A,#N/A,FALSE,"inc. print";#N/A,#N/A,FALSE,"segments"}</definedName>
    <definedName name="wrn.HEADCOUNT." hidden="1">{#N/A,#N/A,FALSE,"hct call box";#N/A,#N/A,FALSE,"hct isb";#N/A,#N/A,FALSE,"hct mm&amp;wits";#N/A,#N/A,FALSE,"HCT OVERLAY ";#N/A,#N/A,FALSE,"HCT CONSOL W_OVELAY";#N/A,#N/A,FALSE,"HCT TOTAL"}</definedName>
    <definedName name="wrn.Headcount\Backlog." hidden="1">{"Backlog and Headcount",#N/A,FALSE,"Actual"}</definedName>
    <definedName name="wrn.HEAT." hidden="1">{#N/A,#N/A,FALSE,"Heat";#N/A,#N/A,FALSE,"DCF";#N/A,#N/A,FALSE,"LBO";#N/A,#N/A,FALSE,"A";#N/A,#N/A,FALSE,"C";#N/A,#N/A,FALSE,"impd";#N/A,#N/A,FALSE,"Accr-Dilu"}</definedName>
    <definedName name="wrn.heavy." hidden="1">{"heavy",#N/A,FALSE,"CNTRYTYPE"}</definedName>
    <definedName name="wrn.HELIUM._.PRICING." hidden="1">{"HELIUM PRICING",#N/A,FALSE,"HELIUM"}</definedName>
    <definedName name="wrn.HELIUM._.REVENUE." hidden="1">{"HELIUM REVENUE",#N/A,FALSE,"HELIUM"}</definedName>
    <definedName name="wrn.HELIUM._.VOLUME." hidden="1">{"HELIUM VOLUME",#N/A,FALSE,"HELIUM"}</definedName>
    <definedName name="wrn.Help._.Desk._.Total._.Costs." hidden="1">{"Help Desk",#N/A,FALSE,"Total Costs"}</definedName>
    <definedName name="wrn.HEW." hidden="1">{#N/A,#N/A,FALSE,"Cover";#N/A,#N/A,FALSE,"Sensit";#N/A,#N/A,FALSE,"HEW";#N/A,#N/A,FALSE,"Bilanz";#N/A,#N/A,FALSE,"Aufbringung";#N/A,#N/A,FALSE,"Absatz";#N/A,#N/A,FALSE,"Durchleitung";#N/A,#N/A,FALSE,"Konzession";#N/A,#N/A,FALSE,"Personal";#N/A,#N/A,FALSE,"WC ";#N/A,#N/A,FALSE,"Capex Deprec ";#N/A,#N/A,FALSE,"Steuern";#N/A,#N/A,FALSE," Rente";#N/A,#N/A,FALSE," EBITDA"}</definedName>
    <definedName name="wrn.HF." hidden="1">{"capacity",#N/A,FALSE,"Hefei";"Volume",#N/A,FALSE,"Hefei"}</definedName>
    <definedName name="wrn.HGW." hidden="1">{#N/A,#N/A,FALSE,"Cover";#N/A,#N/A,FALSE,"Gas";#N/A,#N/A,FALSE,"Umsatz";#N/A,#N/A,FALSE,"Kosten";#N/A,#N/A,FALSE,"Capex Deprec";#N/A,#N/A,FALSE,"WC";#N/A,#N/A,FALSE,"Rückstellungen";#N/A,#N/A,FALSE,"Rente";#N/A,#N/A,FALSE,"EBITDA"}</definedName>
    <definedName name="wrn.historical._.performance." hidden="1">{"historical acquirer",#N/A,FALSE,"Historical Performance";"historical target",#N/A,FALSE,"Historical Performance"}</definedName>
    <definedName name="wrn.HMO." hidden="1">{#N/A,#N/A,FALSE,"DOS YTD";#N/A,#N/A,FALSE,"UR YTD";#N/A,#N/A,FALSE,"23 DOS PacifiCare HMO";#N/A,#N/A,FALSE,"23 UR PacifiCare HMO";#N/A,#N/A,FALSE,"32 DOS HealthNet";#N/A,#N/A,FALSE,"32 UR HealthNet";#N/A,#N/A,FALSE,"68 DOS HN Seniority Plus";#N/A,#N/A,FALSE,"68 UR HN Seniority Plus";#N/A,#N/A,FALSE,"71 DOS CA Care";#N/A,#N/A,FALSE,"71 UR CA Care";#N/A,#N/A,FALSE,"80 DOS Sharp";#N/A,#N/A,FALSE,"80 UR Sharp";#N/A,#N/A,FALSE,"88 DOS CIGNA VEBA";#N/A,#N/A,FALSE,"88 UR CIGNA VEBA";#N/A,#N/A,FALSE,"93 DOS Aetna HMO";#N/A,#N/A,FALSE,"93 UR Aetna HMO";#N/A,#N/A,FALSE,"100 DOS ACN Health Plan";#N/A,#N/A,FALSE,"100 UR ACN Health Plan";#N/A,#N/A,FALSE,"101 DOS Aetna Senior Choice";#N/A,#N/A,FALSE,"101 UR Aetna Senior Choice";#N/A,#N/A,FALSE,"112 DOS PruCare of CA HMO";#N/A,#N/A,FALSE,"112 UR PruCare of CA HMO";#N/A,#N/A,FALSE,"115 DOS Kaiser No CA";#N/A,#N/A,FALSE,"115 UR Kaiser No CA";#N/A,#N/A,FALSE,"116 DOS Kaiser So CA";#N/A,#N/A,FALSE,"116 UR Kaiser So CA";#N/A,#N/A,FALSE,"117 DOS Blue Shield";#N/A,#N/A,FALSE,"117 UR Blue Shield";#N/A,#N/A,FALSE,"118 DOS HP of the Redwoods";#N/A,#N/A,FALSE,"118 UR HP of the Redwoods";#N/A,#N/A,FALSE,"120 DOS HPR Medi Prime";#N/A,#N/A,FALSE,"120 UR HPR Medi Prime";#N/A,#N/A,FALSE,"126 DOS Pru Sr Plan No CA";#N/A,#N/A,FALSE,"126 UR Pru Sr Plan No CA";#N/A,#N/A,FALSE,"127 DOS Pru Sr Plan So CA";#N/A,#N/A,FALSE,"127 UR Pru Sr Plan So CA";#N/A,#N/A,FALSE,"137 DOS Aetna MC II";#N/A,#N/A,FALSE,"137 UR Aetna MC II"}</definedName>
    <definedName name="wrn.HNZ." hidden="1">{#N/A,#N/A,FALSE,"HNZ"}</definedName>
    <definedName name="wrn.Hydraulic." hidden="1">{#N/A,#N/A,FALSE,"HuscoCombined-Summ";#N/A,#N/A,FALSE,"HuscoCombined-Income";#N/A,#N/A,FALSE,"HuscoCombined-Offering";#N/A,#N/A,FALSE,"HuscoCombined-Split";#N/A,#N/A,FALSE,"HuscoCombined-Mults";#N/A,#N/A,FALSE,"Husco-Summ";#N/A,#N/A,FALSE,"Husco-Income";#N/A,#N/A,FALSE,"Husco-Offering";#N/A,#N/A,FALSE,"Husco-Split";#N/A,#N/A,FALSE,"Husco-Mults";#N/A,#N/A,FALSE,"Target-Income"}</definedName>
    <definedName name="wrn.Hydraulic2." hidden="1">{#N/A,#N/A,FALSE,"HuscoCombined-Summ";#N/A,#N/A,FALSE,"HuscoCombined-Income";#N/A,#N/A,FALSE,"HuscoCombined-Offering";#N/A,#N/A,FALSE,"Husco-Income";#N/A,#N/A,FALSE,"TargetEngineer";#N/A,#N/A,FALSE,"TargetAcqCalc";#N/A,#N/A,FALSE,"Husco-Acq"}</definedName>
    <definedName name="wrn.HZ." hidden="1">{"capacity",#N/A,FALSE,"Hangzhou";"volume",#N/A,FALSE,"Hangzhou"}</definedName>
    <definedName name="wrn.ICD." hidden="1">{"ICD Details",#N/A,FALSE,"Current Yr";"ICD Details",#N/A,FALSE,"Budget";"ICD Details",#N/A,FALSE,"Prior Year"}</definedName>
    <definedName name="wrn.ICD._.Balance._.Sheet." hidden="1">{#N/A,"ICD",FALSE,"BSHIST.XLS";#N/A,"DMU",FALSE,"BSHIST.XLS";#N/A,"METHYL",FALSE,"BSHIST.XLS";#N/A,"HIGHER",FALSE,"BSHIST.XLS";#N/A,"SPEC",FALSE,"BSHIST.XLS";#N/A,"DERIV",FALSE,"BSHIST.XLS";#N/A,"AMM",FALSE,"BSHIST.XLS";#N/A,"CVT",FALSE,"BSHIST.XLS";#N/A,"MEOH",FALSE,"BSHIST.XLS";#N/A,"PINTER",FALSE,"BSHIST.XLS";#N/A,"NEWVEN",FALSE,"BSHIST.XLS"}</definedName>
    <definedName name="wrn.IDCDEPR." hidden="1">{"IDCDEPR",#N/A,FALSE,"NAVYI"}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mpresion." hidden="1">{#N/A,#N/A,FALSE,"Estado de Resultados";#N/A,#N/A,FALSE,"Inversión en Activo Fijo";#N/A,#N/A,FALSE,"Flujo de Efectivo";#N/A,#N/A,FALSE,"Capital de Trabajo"}</definedName>
    <definedName name="wrn.Incentive._.Overhead." hidden="1">{#N/A,#N/A,FALSE,"Coversheet";#N/A,#N/A,FALSE,"QA"}</definedName>
    <definedName name="wrn.Income." hidden="1">{"IncomeStatement",#N/A,FALSE,"Income Statement";"ProductCost",#N/A,FALSE,"Income Statement";"OperatingExpense",#N/A,FALSE,"Income Statement"}</definedName>
    <definedName name="wrn.Income._.Statement." hidden="1">{#N/A,#N/A,FALSE,"Report Print"}</definedName>
    <definedName name="wrn.Income._.Statements." hidden="1">{"Income Statement",#N/A,FALSE,"P&amp;L - $";"Quarterly Income Statement",#N/A,FALSE,"P&amp;L Detail"}</definedName>
    <definedName name="wrn.incomestmt." hidden="1">{"page1",#N/A,FALSE,"MONTHLY_P&amp;L";"page2",#N/A,FALSE,"MONTHLY_P&amp;L";"page1",#N/A,FALSE,"X140withReclasses";"page2",#N/A,FALSE,"X140withReclasses";"page3",#N/A,FALSE,"X140withReclasses";"page1",#N/A,FALSE,"Entities_including_Reclasses";"page2",#N/A,FALSE,"Entities_including_Reclasses";"page3",#N/A,FALSE,"Entities_including_Reclasses"}</definedName>
    <definedName name="wrn.Incr.._.CF._.Statement." hidden="1">{"IncrCashPrintArea",#N/A,FALSE,"Incr_CF"}</definedName>
    <definedName name="wrn.Incr.._.Profitability._.Indicators." hidden="1">{"IncrProfPrintArea",#N/A,FALSE,"Incr_Prof"}</definedName>
    <definedName name="wrn.IncStatement._.15._.years." hidden="1">{#N/A,#N/A,FALSE,"FinStateUS"}</definedName>
    <definedName name="wrn.IncStatement._.6._.years." hidden="1">{"IncStatement 6 years",#N/A,FALSE,"FinStateUS"}</definedName>
    <definedName name="wrn.INDEPS." hidden="1">{"page1",#N/A,FALSE,"TIND_CC1";"page2",#N/A,FALSE,"TIND_CC1";"page3",#N/A,FALSE,"TIND_CC1";"page4",#N/A,FALSE,"TIND_CC1";"page5",#N/A,FALSE,"TIND_CC1"}</definedName>
    <definedName name="wrn.Industry.xls.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fectious._.Diseases." hidden="1">{#N/A,#N/A,FALSE,"Anti";#N/A,#N/A,FALSE,"Cefa";#N/A,#N/A,FALSE,"Ceph";#N/A,#N/A,FALSE,"Cefp";#N/A,#N/A,FALSE,"Cefe";#N/A,#N/A,FALSE,"Pens";#N/A,#N/A,FALSE,"Ampi";#N/A,#N/A,FALSE,"Amox";#N/A,#N/A,FALSE,"Isox";#N/A,#N/A,FALSE,"Aztr";#N/A,#N/A,FALSE,"Videx";#N/A,#N/A,FALSE,"Zerit"}</definedName>
    <definedName name="wrn.Infectious._.Diseases._1" hidden="1">{#N/A,#N/A,FALSE,"Anti";#N/A,#N/A,FALSE,"Cefa";#N/A,#N/A,FALSE,"Ceph";#N/A,#N/A,FALSE,"Cefp";#N/A,#N/A,FALSE,"Cefe";#N/A,#N/A,FALSE,"Pens";#N/A,#N/A,FALSE,"Ampi";#N/A,#N/A,FALSE,"Amox";#N/A,#N/A,FALSE,"Isox";#N/A,#N/A,FALSE,"Aztr";#N/A,#N/A,FALSE,"Videx";#N/A,#N/A,FALSE,"Zerit"}</definedName>
    <definedName name="wrn.Infectious._.Diseases._2" hidden="1">{#N/A,#N/A,FALSE,"Anti";#N/A,#N/A,FALSE,"Cefa";#N/A,#N/A,FALSE,"Ceph";#N/A,#N/A,FALSE,"Cefp";#N/A,#N/A,FALSE,"Cefe";#N/A,#N/A,FALSE,"Pens";#N/A,#N/A,FALSE,"Ampi";#N/A,#N/A,FALSE,"Amox";#N/A,#N/A,FALSE,"Isox";#N/A,#N/A,FALSE,"Aztr";#N/A,#N/A,FALSE,"Videx";#N/A,#N/A,FALSE,"Zerit"}</definedName>
    <definedName name="wrn.Infectious._.Diseases._3" hidden="1">{#N/A,#N/A,FALSE,"Anti";#N/A,#N/A,FALSE,"Cefa";#N/A,#N/A,FALSE,"Ceph";#N/A,#N/A,FALSE,"Cefp";#N/A,#N/A,FALSE,"Cefe";#N/A,#N/A,FALSE,"Pens";#N/A,#N/A,FALSE,"Ampi";#N/A,#N/A,FALSE,"Amox";#N/A,#N/A,FALSE,"Isox";#N/A,#N/A,FALSE,"Aztr";#N/A,#N/A,FALSE,"Videx";#N/A,#N/A,FALSE,"Zerit"}</definedName>
    <definedName name="wrn.Infectious._.Diseases._4" hidden="1">{#N/A,#N/A,FALSE,"Anti";#N/A,#N/A,FALSE,"Cefa";#N/A,#N/A,FALSE,"Ceph";#N/A,#N/A,FALSE,"Cefp";#N/A,#N/A,FALSE,"Cefe";#N/A,#N/A,FALSE,"Pens";#N/A,#N/A,FALSE,"Ampi";#N/A,#N/A,FALSE,"Amox";#N/A,#N/A,FALSE,"Isox";#N/A,#N/A,FALSE,"Aztr";#N/A,#N/A,FALSE,"Videx";#N/A,#N/A,FALSE,"Zerit"}</definedName>
    <definedName name="wrn.ingreso.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put._.and._.Growths." hidden="1">{"Product Demands Input",#N/A,TRUE,"PRDEMPOR";"Annual Growth Rates",#N/A,TRUE,"PRDEMPOR"}</definedName>
    <definedName name="wrn.input._.and._.output.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INPUT._.INFO." hidden="1">{"Input",#N/A,FALSE,"INPUT"}</definedName>
    <definedName name="wrn.Inputs." hidden="1">{"ABF inputs",#N/A,FALSE,"ABF";"ICI inputs",#N/A,FALSE,"ICI"}</definedName>
    <definedName name="wrn.Inputs._.and._.detail._.calculations." hidden="1">{#N/A,#N/A,TRUE,"Revenue &amp; Direct Expense";#N/A,#N/A,TRUE,"Indirect Expense";#N/A,#N/A,TRUE,"Assumptions";#N/A,#N/A,TRUE,"Headcount Inputs";#N/A,#N/A,TRUE,"Markets";#N/A,#N/A,TRUE,"Colocation";#N/A,#N/A,TRUE,"Demographics";#N/A,#N/A,TRUE,"ILEC Rates"}</definedName>
    <definedName name="wrn.Instructor._.Tips." hidden="1">{"Area 1",#N/A,TRUE,"Area";"Bar 1",#N/A,TRUE,"Area";"Salomon Bar 1",#N/A,TRUE,"Area";"Stacked Bar 1",#N/A,TRUE,"Area";"Stacked Bar 100 1",#N/A,TRUE,"Area";"Stacked Col 1",#N/A,TRUE,"Area";"Stacked Col 100 1",#N/A,TRUE,"Area";"HiLow 1",#N/A,TRUE,"Area";"Line 1",#N/A,TRUE,"Area";"Scatter 1",#N/A,TRUE,"Area";"ColLine 1",#N/A,TRUE,"Area";"Scatterline 1",#N/A,TRUE,"Area";"Football 1",#N/A,TRUE,"Area";"DAPS 1",#N/A,TRUE,"Area";"Rover 1",#N/A,TRUE,"Area";"Exchange 1",#N/A,TRUE,"Area";"Histogram 1",#N/A,TRUE,"Area";"Price Vol 1",#N/A,TRUE,"Area";"Interactive 1",#N/A,TRUE,"Area";"Column 1",#N/A,TRUE,"Area";"League 1",#N/A,TRUE,"Area";"Pie 1",#N/A,TRUE,"Area"}</definedName>
    <definedName name="wrn.Insurance." hidden="1">{"Insurance",#N/A,FALSE,"Profitable Growth by Unit"}</definedName>
    <definedName name="wrn.intcobud1." hidden="1">{#N/A,#N/A,FALSE,"SLSBUD"}</definedName>
    <definedName name="wrn.intcobud2." hidden="1">{#N/A,#N/A,FALSE,"SLSBUD"}</definedName>
    <definedName name="wrn.INTEGRAL." hidden="1">{#N/A,#N/A,FALSE,"SUMMARY";#N/A,#N/A,FALSE,"PAGE 1";#N/A,#N/A,FALSE,"PAGE 2";#N/A,#N/A,FALSE,"PAGE 3";#N/A,#N/A,FALSE,"PAGE 4";#N/A,#N/A,FALSE,"PAGE 5";#N/A,#N/A,FALSE,"PAGE 6";#N/A,#N/A,FALSE,"PAGE 7";#N/A,#N/A,FALSE,"PAGE 8";#N/A,#N/A,FALSE,"PAGE 9";#N/A,#N/A,FALSE,"PAGE 10";#N/A,#N/A,FALSE,"PAGE 11";#N/A,#N/A,FALSE,"PAGE 12";#N/A,#N/A,FALSE,"PAGE 13";#N/A,#N/A,FALSE,"PAGE 14";#N/A,#N/A,FALSE,"PAGE 15";#N/A,#N/A,FALSE,"PAGE 16"}</definedName>
    <definedName name="wrn.INTEGRATEDS." hidden="1">{#N/A,#N/A,FALSE,"Sheet1"}</definedName>
    <definedName name="wrn.Interest._.Forecast." hidden="1">{#N/A,#N/A,FALSE,"NOTES";#N/A,#N/A,FALSE,"SUM";#N/A,#N/A,FALSE,"TWC_INTEXP";#N/A,#N/A,FALSE,"WHD_INTEXP";#N/A,#N/A,FALSE,"INTERCO_WHD";#N/A,#N/A,FALSE,"TWC_INTINC";#N/A,#N/A,FALSE,"WHD_INTINC";#N/A,#N/A,FALSE,"CONS_EXT_FCST";#N/A,#N/A,FALSE,"WCORP_EXT_FCST";#N/A,#N/A,FALSE,"WHCORP_EXT_FCST"}</definedName>
    <definedName name="wrn.Intermediate._.Calc.." hidden="1">{"Intermediate Calc.",#N/A,FALSE,"Merger Plan"}</definedName>
    <definedName name="wrn.INTERMEDIATES." hidden="1">{#N/A,#N/A,FALSE,"Sheet1"}</definedName>
    <definedName name="wrn.Internal." hidden="1">{"EPS and CF",#N/A,FALSE;"Ops and Stats",#N/A,FALSE}</definedName>
    <definedName name="wrn.international.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wrn.International._.Totals." hidden="1">{"International Total",#N/A,FALSE,"Sheet1";"Mexico (5)",#N/A,FALSE,"Sheet1";"Mexico (37)",#N/A,FALSE,"Sheet1";"Puerto Rico (10)",#N/A,FALSE,"Sheet1"}</definedName>
    <definedName name="wrn.INTL._.GROUP." hidden="1">{"INTLGROUP",#N/A,FALSE,"INTL GROUP"}</definedName>
    <definedName name="wrn.inventory." hidden="1">{"summary",#N/A,TRUE,"Coal Inventory Summary";"view 1",#N/A,TRUE,"Coal Inv. By Station";"view 2",#N/A,TRUE,"Coal inv by sta 2";"view 3",#N/A,TRUE,"Coal inv by sta 3";"oil",#N/A,TRUE,"Oil Purchases"}</definedName>
    <definedName name="wrn.Investment._.Summary." hidden="1">{#N/A,#N/A,TRUE,"Summary";#N/A,#N/A,TRUE,"Financials";#N/A,#N/A,TRUE,"Assumptions";#N/A,#N/A,TRUE,"Pro Forma";#N/A,#N/A,TRUE,"Debt";#N/A,#N/A,TRUE,"Amortization";#N/A,#N/A,TRUE,"GG Returns"}</definedName>
    <definedName name="wrn.IPO._.Valuation." hidden="1">{"assumptions",#N/A,FALSE,"Scenario 1";"valuation",#N/A,FALSE,"Scenario 1"}</definedName>
    <definedName name="wrn.IPO._.Valuation.z" hidden="1">{"assumptions",#N/A,FALSE,"Scenario 1";"valuation",#N/A,FALSE,"Scenario 1"}</definedName>
    <definedName name="wrn.ipovalue." hidden="1">{#N/A,#N/A,FALSE,"puboff";#N/A,#N/A,FALSE,"valuation";#N/A,#N/A,FALSE,"finanalsis";#N/A,#N/A,FALSE,"split";#N/A,#N/A,FALSE,"ownership"}</definedName>
    <definedName name="wrn.IRR." hidden="1">{"IRR Benefits",#N/A,FALSE,"IRR";"Tax Credits",#N/A,FALSE,"IRR"}</definedName>
    <definedName name="wrn.IRR._.CORP._.7." hidden="1">{"IRR",#N/A,FALSE,"Corp 7 IRR";"Input",#N/A,FALSE,"Corp 7 IRR"}</definedName>
    <definedName name="wrn.is." hidden="1">{#N/A,#N/A,FALSE,"EPDCCon"}</definedName>
    <definedName name="wrn.ISCG._.model." hidden="1">{#N/A,#N/A,FALSE,"Second";#N/A,#N/A,FALSE,"ownership";#N/A,#N/A,FALSE,"Valuation";#N/A,#N/A,FALSE,"Eqiv";#N/A,#N/A,FALSE,"Mults";#N/A,#N/A,FALSE,"ISCG Graphics"}</definedName>
    <definedName name="wrn.ISRAEL." hidden="1">{#N/A,#N/A,FALSE,"TECH CENTRE RXDU66";#N/A,#N/A,FALSE,"ASU VAAX66";#N/A,#N/A,FALSE,"TCM VAKX66"}</definedName>
    <definedName name="wrn.Italy." hidden="1">{#N/A,#N/A,FALSE,"Italy";#N/A,#N/A,FALSE,"Aperol Italy";#N/A,#N/A,FALSE,"Aperol Soda Italy";#N/A,#N/A,FALSE,"Spumanti";#N/A,#N/A,FALSE,"Barbieri Liqueur Italy";#N/A,#N/A,FALSE,"Others Italy"}</definedName>
    <definedName name="wrn.IVTI_Rep." hidden="1">{#N/A,#N/A,FALSE,"Title Page";#N/A,#N/A,FALSE,"Summary Sheet";#N/A,#N/A,FALSE,"Fiscal Year Income Statement";#N/A,#N/A,FALSE,"Valuation Summary";#N/A,#N/A,FALSE,"Comps with IVT";#N/A,#N/A,FALSE,"Comps without IVT"}</definedName>
    <definedName name="wrn.JANI._.REBATES." hidden="1">{"TOTAL",#N/A,FALSE,"A";"FISCAL94",#N/A,FALSE,"A";"FISCAL95",#N/A,FALSE,"A";"FISCAL96",#N/A,FALSE,"A";"misc page",#N/A,FALSE,"A"}</definedName>
    <definedName name="wrn.Japan_Capers_Ed._.Pub." hidden="1">{"Japan_Capers_Ed_Pub",#N/A,FALSE,"DI 2 YEAR MASTER SCHEDULE"}</definedName>
    <definedName name="wrn.jcbsum." hidden="1">{#N/A,#N/A,FALSE,"Finstmts";#N/A,#N/A,FALSE,"Lost Revenue";#N/A,#N/A,FALSE,"Ratios"}</definedName>
    <definedName name="wrn.JG._.FE._.Dollar." hidden="1">{"JG FE Top",#N/A,FALSE,"JG FE $";"JG FE Bottom",#N/A,FALSE,"JG FE $"}</definedName>
    <definedName name="wrn.JG._.FE._.Yen." hidden="1">{"JG FE Top",#N/A,FALSE,"JG FE ¥";"JG FE Bottom",#N/A,FALSE,"JG FE ¥"}</definedName>
    <definedName name="wrn.JODM._.Graphs." hidden="1">{"graph",#N/A,FALSE,"WWJU";"graph",#N/A,FALSE,"WWSEM";"graph",#N/A,FALSE,"GOMJU";"graph",#N/A,FALSE,"GOMSEM";"graph",#N/A,FALSE,"NSJU";"graph",#N/A,FALSE,"NSSEM";"graph",#N/A,FALSE,"WAJU";"graph",#N/A,FALSE,"STOCKPRI";"graph",#N/A,FALSE,"CFTEV";"graph",#N/A,FALSE,"NAV-RCV";"graph",#N/A,FALSE,"CRUDEWW"}</definedName>
    <definedName name="wrn.jsjs" hidden="1">{#N/A,#N/A,FALSE,"P&amp;L Detail";#N/A,#N/A,FALSE,"P&amp;L Detail";#N/A,#N/A,FALSE,"P&amp;L Detail"}</definedName>
    <definedName name="wrn.JTSBudget." hidden="1">{#N/A,#N/A,TRUE,"Coverpage";#N/A,#N/A,TRUE,"Income Statement US$";#N/A,#N/A,TRUE,"US$ -Revenue by Month ";#N/A,#N/A,TRUE,"Fuel US$";#N/A,#N/A,TRUE,"US$ Operating Costs";#N/A,#N/A,TRUE,"US$ Other Costs";#N/A,#N/A,TRUE,"US$Cash Flow";#N/A,#N/A,TRUE,"Headcount";#N/A,#N/A,TRUE,"1999 IS"}</definedName>
    <definedName name="wrn.JUNIORS." hidden="1">{#N/A,#N/A,FALSE,"Sheet1"}</definedName>
    <definedName name="wrn.Just._.Monthly." hidden="1">{#N/A,#N/A,FALSE,"Summary";#N/A,#N/A,FALSE,"Calendar";"Monthly",#N/A,FALSE,"Schedule"}</definedName>
    <definedName name="wrn.K." hidden="1">{#N/A,#N/A,FALSE,"K"}</definedName>
    <definedName name="wrn.K3._.Annual." hidden="1">{"K3Cash",#N/A,FALSE,"Ann";"K3Income",#N/A,FALSE,"Ann";"K3Educ",#N/A,FALSE,"Ann";"K3media",#N/A,FALSE,"Ann";"K3Info",#N/A,FALSE,"Ann";"K3Valuation",#N/A,FALSE,"Ann"}</definedName>
    <definedName name="wrn.K3._.Quarterly." hidden="1">{"K3 first",#N/A,FALSE,"Qtr.";"K3 second",#N/A,FALSE,"Qtr.";"K3 Third",#N/A,FALSE,"Qtr.";"K3 Fourth",#N/A,FALSE,"Qtr.";"K3 Full",#N/A,FALSE,"Qtr."}</definedName>
    <definedName name="wrn.Kenngb." hidden="1">{#N/A,#N/A,FALSE,"SKG_SC";#N/A,#N/A,FALSE,"SKG_KP";#N/A,#N/A,FALSE,"SCG_KC";#N/A,#N/A,FALSE,"SKG_PM";#N/A,#N/A,FALSE,"SKG_Asta";#N/A,#N/A,FALSE,"SKG_DE";#N/A,#N/A,FALSE,"SKG_FA";#N/A,#N/A,FALSE,"SKG_EM";#N/A,#N/A,FALSE,"SKG_AK";#N/A,#N/A,FALSE,"SKG_CER";#N/A,#N/A,FALSE,"SKG_BA";#N/A,#N/A,FALSE,"SKG_KO"}</definedName>
    <definedName name="wrn.kenorderprint." hidden="1">{"a_ass",#N/A,FALSE,"mini merger";"a_targetincs",#N/A,FALSE,"target financials";"a_acq",#N/A,FALSE,"acquiror financials";"a_synergies",#N/A,FALSE,"synergies";"a_comboincs",#N/A,FALSE,"combined inc. stmt with syng";"b_pickd",#N/A,FALSE,"mini merger";"c_sensi",#N/A,FALSE,"mini merger";"d_syng",#N/A,FALSE,"mini merger";"e_multi",#N/A,FALSE,"mini merger";"b_bspooling",#N/A,FALSE,"combined balance sheet";"a_bspurchase",#N/A,FALSE,"combined balance sheet";"a_cashflow",#N/A,FALSE,"DCF";"b_dcf",#N/A,FALSE,"DCF";"c_wacc",#N/A,FALSE,"DCF";"b_bs",#N/A,FALSE,"target financials"}</definedName>
    <definedName name="wrn.Kevin." hidden="1">{#N/A,#N/A,FALSE,"Sales";#N/A,#N/A,FALSE,"By Customer";#N/A,#N/A,FALSE,"P&amp;L";#N/A,#N/A,FALSE,"Expenses";#N/A,#N/A,FALSE,"BS"}</definedName>
    <definedName name="wrn.Key._.Pages." hidden="1">{#N/A,#N/A,FALSE,"Model";#N/A,#N/A,FALSE,"CapitalCosts"}</definedName>
    <definedName name="wrn.KKW." hidden="1">{#N/A,#N/A,FALSE,"Cover";#N/A,#N/A,FALSE,"KKW Sum";#N/A,#N/A,FALSE,"KKW Basisdaten";#N/A,#N/A,FALSE,"DEPRKKW";#N/A,#N/A,FALSE,"Krü";#N/A,#N/A,FALSE,"Bru";#N/A,#N/A,FALSE,"Bro";#N/A,#N/A,FALSE,"Sta"}</definedName>
    <definedName name="wrn.Kons.." hidden="1">{"Kons.",#N/A,FALSE,"Kons"}</definedName>
    <definedName name="wrn.kriall." hidden="1">{"kricash",#N/A,FALSE,"INC";"kriinc",#N/A,FALSE,"INC";"krimiami",#N/A,FALSE,"INC";"kriother",#N/A,FALSE,"INC";"kripapers",#N/A,FALSE,"INC"}</definedName>
    <definedName name="wrn.LA._.SA." hidden="1">{"PnL",#N/A,FALSE,"Gas LA SA P&amp;L";"Responsibility",#N/A,FALSE,"Gas LA SA P&amp;L";"Cost Control",#N/A,FALSE,"Gas LA SA P&amp;L";"Program List",#N/A,FALSE,"Gas LA SA P&amp;L"}</definedName>
    <definedName name="wrn.latbud1." hidden="1">{#N/A,#N/A,FALSE,"SLSBUD"}</definedName>
    <definedName name="wrn.latbud2." hidden="1">{#N/A,#N/A,FALSE,"SLSBUD"}</definedName>
    <definedName name="wrn.lbo." hidden="1">{"a",#N/A,FALSE,"LBO - 100%, No Sales";"aa",#N/A,FALSE,"LBO - 100%, No Sales";"aaa",#N/A,FALSE,"LBO - 100%, No Sales";"aaaa",#N/A,FALSE,"LBO - 100%, No Sales";"aaaaa",#N/A,FALSE,"LBO - 100%, No Sales";"aaaaaa",#N/A,FALSE,"LBO - 100%, No Sales";"aaaaaaa",#N/A,FALSE,"LBO - 100%, No Sales";"aaaaaaaa",#N/A,FALSE,"LBO - 100%, No Sales"}</definedName>
    <definedName name="wrn.LBO._.Summary." hidden="1">{"LBO Summary",#N/A,FALSE,"Summary"}</definedName>
    <definedName name="wrn.lbo2." hidden="1">{"a",#N/A,FALSE,"LBO - 100%, Sells FSM in 1999";"aa",#N/A,FALSE,"LBO - 100%, Sells FSM in 1999";"aaa",#N/A,FALSE,"LBO - 100%, Sells FSM in 1999";"aaaa",#N/A,FALSE,"LBO - 100%, Sells FSM in 1999";"aaaaa",#N/A,FALSE,"LBO - 100%, Sells FSM in 1999";"aaaaaa",#N/A,FALSE,"LBO - 100%, Sells FSM in 1999";"aaaaaaa",#N/A,FALSE,"LBO - 100%, Sells FSM in 1999"}</definedName>
    <definedName name="wrn.lbo3." hidden="1">{"a",#N/A,FALSE,"LBO - 100%, Sell C,CT 98......";"aa",#N/A,FALSE,"LBO - 100%, Sell C,CT 98......";"aaa",#N/A,FALSE,"LBO - 100%, Sell C,CT 98......";"aaaa",#N/A,FALSE,"LBO - 100%, Sell C,CT 98......";"aaaaa",#N/A,FALSE,"LBO - 100%, Sell C,CT 98......";"aaaaaa",#N/A,FALSE,"LBO - 100%, Sell C,CT 98......"}</definedName>
    <definedName name="wrn.LE." hidden="1">{#N/A,#N/A,FALSE,"Topline";#N/A,#N/A,FALSE,"LE Sum'99";#N/A,#N/A,FALSE,"Demand Growth"}</definedName>
    <definedName name="wrn.Legal3Yr." hidden="1">{"B&amp;C-Legal3Yr",#N/A,FALSE,"Budget &amp; CashFlow Forecast";"Rev-Legal3Yr",#N/A,FALSE,"Revenue.COR";"Mktg-Legal3Yr",#N/A,FALSE,"Online-Offline Marketing";"Capex-Legal",#N/A,FALSE,"Capital Expenditures";"Intangibles",#N/A,FALSE,"Intangibles";"Financing",#N/A,FALSE,"Financing";"Costs-Legal3Yr",#N/A,FALSE,"Summary Standard Costs by Dept.";"Exec-Legal",#N/A,FALSE,"Executive";"BizDev-Legal",#N/A,FALSE,"Bus Dev";"Fin&amp;Adm-Legal",#N/A,FALSE,"Finance and Admin";"MktgDept-Legal",#N/A,FALSE,"Marketing";"Eng-Legal",#N/A,FALSE,"Engineering";"Ops-Legal",#N/A,FALSE,"Operation";"Travel-Legal3Yr",#N/A,FALSE,"Travel";"Europe-Legal3Yr",#N/A,FALSE,"Europe Summary"}</definedName>
    <definedName name="wrn.Letter._.Quarterly." hidden="1">{"B&amp;C-Letter3YrQ",#N/A,FALSE,"Budget &amp; CashFlow Forecast";"Rev-Letter3YrQ",#N/A,FALSE,"Revenue.COR";"Mktg-Letter3YrQ",#N/A,FALSE,"Online-Offline Marketing";"Costs-Letter3YrQ",#N/A,FALSE,"Summary Standard Costs by Dept.";"Travel-Letter3YrQ",#N/A,FALSE,"Travel";"Europe-Letter3YrQ",#N/A,FALSE,"Europe Summary"}</definedName>
    <definedName name="wrn.Letter._.Total._.Yearly." hidden="1">{"B&amp;C-Letter1Yr",#N/A,FALSE,"Budget &amp; CashFlow Forecast";"B&amp;C-LetterYr2",#N/A,FALSE,"Budget &amp; CashFlow Forecast";"B&amp;C-LetterYr3",#N/A,FALSE,"Budget &amp; CashFlow Forecast";"Rev-LetterYr1",#N/A,FALSE,"Revenue.COR";"Rev-LetterYr2",#N/A,FALSE,"Revenue.COR";"Rev-LetterYr3",#N/A,FALSE,"Revenue.COR";"Mktg-LetterYr1",#N/A,FALSE,"Online-Offline Marketing";"Mktg-LetterYr2",#N/A,FALSE,"Online-Offline Marketing";"Mktg-LetterYr3",#N/A,FALSE,"Online-Offline Marketing";"Costs-LetterYr1",#N/A,FALSE,"Summary Standard Costs by Dept.";"Costs-LetterYr2",#N/A,FALSE,"Summary Standard Costs by Dept.";"Costs-LetterYr3",#N/A,FALSE,"Summary Standard Costs by Dept.";"Travel-LetterYr1",#N/A,FALSE,"Travel";"Travel-LetterYr2",#N/A,FALSE,"Travel";"Travel-LetterYr3",#N/A,FALSE,"Travel"}</definedName>
    <definedName name="wrn.LETTERED." hidden="1">{"HEITMAN COPY",#N/A,FALSE,"SCHEDULE A";"MINIMUM RENT",#N/A,FALSE,"SCHEDULES B &amp; C";"PERCENTAGE RENT",#N/A,FALSE,"SCHEDULES B &amp; C";#N/A,#N/A,FALSE,"SCHEDULE D";"SUMMARY SCHEDULE",#N/A,FALSE,"SCHEDULE E";#N/A,#N/A,FALSE,"SCHEDULE F";"SUMMARY SCHEDULE",#N/A,FALSE,"SCHEDULE H";"SUMMARY SCHEDULE",#N/A,FALSE,"SCHEDULE I";#N/A,#N/A,FALSE,"SCHEDULE J"}</definedName>
    <definedName name="wrn.Level._.4." hidden="1">{#N/A,#N/A,FALSE,"Income";#N/A,#N/A,FALSE,"EPS";#N/A,#N/A,FALSE,"Quarterly";#N/A,#N/A,FALSE,"CashFlow";#N/A,#N/A,FALSE,"Regional Income";#N/A,#N/A,FALSE,"Dividend";#N/A,#N/A,FALSE,"Return On Equity";#N/A,#N/A,FALSE,"Financials &amp; Ratios";#N/A,#N/A,FALSE,"Reconciliation";#N/A,#N/A,FALSE,"Volume";#N/A,#N/A,FALSE,"Inventory"}</definedName>
    <definedName name="wrn.Liab." hidden="1">{"LIAB",#N/A,FALSE,"Liab"}</definedName>
    <definedName name="wrn.Liab._1" hidden="1">{"LIAB",#N/A,FALSE,"Liab"}</definedName>
    <definedName name="wrn.Liab._1_1" hidden="1">{"LIAB",#N/A,FALSE,"Liab"}</definedName>
    <definedName name="wrn.Liab._1_1_1" hidden="1">{"LIAB",#N/A,FALSE,"Liab"}</definedName>
    <definedName name="wrn.Liab._1_1_1_1" hidden="1">{"LIAB",#N/A,FALSE,"Liab"}</definedName>
    <definedName name="wrn.Liab._1_1_1_1_1" hidden="1">{"LIAB",#N/A,FALSE,"Liab"}</definedName>
    <definedName name="wrn.Liab._1_1_1_2" hidden="1">{"LIAB",#N/A,FALSE,"Liab"}</definedName>
    <definedName name="wrn.Liab._1_1_2" hidden="1">{"LIAB",#N/A,FALSE,"Liab"}</definedName>
    <definedName name="wrn.Liab._1_1_2_1" hidden="1">{"LIAB",#N/A,FALSE,"Liab"}</definedName>
    <definedName name="wrn.Liab._1_1_3" hidden="1">{"LIAB",#N/A,FALSE,"Liab"}</definedName>
    <definedName name="wrn.Liab._1_2" hidden="1">{"LIAB",#N/A,FALSE,"Liab"}</definedName>
    <definedName name="wrn.Liab._1_2_1" hidden="1">{"LIAB",#N/A,FALSE,"Liab"}</definedName>
    <definedName name="wrn.Liab._1_3" hidden="1">{"LIAB",#N/A,FALSE,"Liab"}</definedName>
    <definedName name="wrn.Liab._1_4" hidden="1">{"LIAB",#N/A,FALSE,"Liab"}</definedName>
    <definedName name="wrn.Liab._2" hidden="1">{"LIAB",#N/A,FALSE,"Liab"}</definedName>
    <definedName name="wrn.Liab._2_1" hidden="1">{"LIAB",#N/A,FALSE,"Liab"}</definedName>
    <definedName name="wrn.Liab._2_1_1" hidden="1">{"LIAB",#N/A,FALSE,"Liab"}</definedName>
    <definedName name="wrn.Liab._2_1_1_1" hidden="1">{"LIAB",#N/A,FALSE,"Liab"}</definedName>
    <definedName name="wrn.Liab._2_1_1_1_1" hidden="1">{"LIAB",#N/A,FALSE,"Liab"}</definedName>
    <definedName name="wrn.Liab._2_1_1_2" hidden="1">{"LIAB",#N/A,FALSE,"Liab"}</definedName>
    <definedName name="wrn.Liab._2_1_2" hidden="1">{"LIAB",#N/A,FALSE,"Liab"}</definedName>
    <definedName name="wrn.Liab._2_1_2_1" hidden="1">{"LIAB",#N/A,FALSE,"Liab"}</definedName>
    <definedName name="wrn.Liab._2_1_3" hidden="1">{"LIAB",#N/A,FALSE,"Liab"}</definedName>
    <definedName name="wrn.Liab._2_2" hidden="1">{"LIAB",#N/A,FALSE,"Liab"}</definedName>
    <definedName name="wrn.Liab._2_2_1" hidden="1">{"LIAB",#N/A,FALSE,"Liab"}</definedName>
    <definedName name="wrn.Liab._2_3" hidden="1">{"LIAB",#N/A,FALSE,"Liab"}</definedName>
    <definedName name="wrn.Liab._2_4" hidden="1">{"LIAB",#N/A,FALSE,"Liab"}</definedName>
    <definedName name="wrn.Liab._3" hidden="1">{"LIAB",#N/A,FALSE,"Liab"}</definedName>
    <definedName name="wrn.Liab._3_1" hidden="1">{"LIAB",#N/A,FALSE,"Liab"}</definedName>
    <definedName name="wrn.Liab._3_1_1" hidden="1">{"LIAB",#N/A,FALSE,"Liab"}</definedName>
    <definedName name="wrn.Liab._3_1_1_1" hidden="1">{"LIAB",#N/A,FALSE,"Liab"}</definedName>
    <definedName name="wrn.Liab._3_1_2" hidden="1">{"LIAB",#N/A,FALSE,"Liab"}</definedName>
    <definedName name="wrn.Liab._3_2" hidden="1">{"LIAB",#N/A,FALSE,"Liab"}</definedName>
    <definedName name="wrn.Liab._3_2_1" hidden="1">{"LIAB",#N/A,FALSE,"Liab"}</definedName>
    <definedName name="wrn.Liab._3_3" hidden="1">{"LIAB",#N/A,FALSE,"Liab"}</definedName>
    <definedName name="wrn.Liab._4" hidden="1">{"LIAB",#N/A,FALSE,"Liab"}</definedName>
    <definedName name="wrn.Liab._4_1" hidden="1">{"LIAB",#N/A,FALSE,"Liab"}</definedName>
    <definedName name="wrn.Liab._4_1_1" hidden="1">{"LIAB",#N/A,FALSE,"Liab"}</definedName>
    <definedName name="wrn.Liab._4_1_1_1" hidden="1">{"LIAB",#N/A,FALSE,"Liab"}</definedName>
    <definedName name="wrn.Liab._4_1_2" hidden="1">{"LIAB",#N/A,FALSE,"Liab"}</definedName>
    <definedName name="wrn.Liab._4_2" hidden="1">{"LIAB",#N/A,FALSE,"Liab"}</definedName>
    <definedName name="wrn.Liab._4_2_1" hidden="1">{"LIAB",#N/A,FALSE,"Liab"}</definedName>
    <definedName name="wrn.Liab._4_3" hidden="1">{"LIAB",#N/A,FALSE,"Liab"}</definedName>
    <definedName name="wrn.Liab._5" hidden="1">{"LIAB",#N/A,FALSE,"Liab"}</definedName>
    <definedName name="wrn.Liab._5_1" hidden="1">{"LIAB",#N/A,FALSE,"Liab"}</definedName>
    <definedName name="wrn.Liab._5_1_1" hidden="1">{"LIAB",#N/A,FALSE,"Liab"}</definedName>
    <definedName name="wrn.Liab._5_1_1_1" hidden="1">{"LIAB",#N/A,FALSE,"Liab"}</definedName>
    <definedName name="wrn.Liab._5_1_2" hidden="1">{"LIAB",#N/A,FALSE,"Liab"}</definedName>
    <definedName name="wrn.Liab._5_2" hidden="1">{"LIAB",#N/A,FALSE,"Liab"}</definedName>
    <definedName name="wrn.Liab._5_2_1" hidden="1">{"LIAB",#N/A,FALSE,"Liab"}</definedName>
    <definedName name="wrn.Liab._5_3" hidden="1">{"LIAB",#N/A,FALSE,"Liab"}</definedName>
    <definedName name="wrn.Liability\Equity._.Summary." hidden="1">{"Liabilities",#N/A,FALSE,"Actual"}</definedName>
    <definedName name="wrn.light._.sour." hidden="1">{"light sour",#N/A,FALSE,"CNTRYTYPE"}</definedName>
    <definedName name="wrn.limit_reports." hidden="1">{#N/A,#N/A,FALSE,"Schedule F";#N/A,#N/A,FALSE,"Schedule G"}</definedName>
    <definedName name="wrn.Line._.Efficiency." hidden="1">{"Line Efficiency",#N/A,FALSE,"Benchmarking"}</definedName>
    <definedName name="wrn.LJD._.Review._.1." hidden="1">{"LJD 1",#N/A,FALSE,"Master";"LJD 2",#N/A,FALSE,"Sheet2";"LJD 3",#N/A,FALSE,"Sheet1";"LJD 4",#N/A,FALSE,"Sheet3";"LJD 5",#N/A,FALSE,"Sheet4"}</definedName>
    <definedName name="wrn.lnsum" hidden="1">{"Loan Summary",#N/A,FALSE,"Phase 1 loan &amp; data"}</definedName>
    <definedName name="wrn.Loan._.Summary." hidden="1">{"Loan Summary",#N/A,FALSE,"Phase 1 loan &amp; data"}</definedName>
    <definedName name="wrn.Loss._.Reports." hidden="1">{#N/A,#N/A,FALSE,"Total";#N/A,#N/A,FALSE,"Workers Comp";#N/A,#N/A,FALSE,"Auto Liability";#N/A,#N/A,FALSE,"General Liability"}</definedName>
    <definedName name="wrn.Loss._.Reports._1" hidden="1">{#N/A,#N/A,FALSE,"Total";#N/A,#N/A,FALSE,"Workers Comp";#N/A,#N/A,FALSE,"Auto Liability";#N/A,#N/A,FALSE,"General Liability"}</definedName>
    <definedName name="wrn.Loss._.Reports._2" hidden="1">{#N/A,#N/A,FALSE,"Total";#N/A,#N/A,FALSE,"Workers Comp";#N/A,#N/A,FALSE,"Auto Liability";#N/A,#N/A,FALSE,"General Liability"}</definedName>
    <definedName name="wrn.LPNL." hidden="1">{"LPNL1",#N/A,FALSE,"EntitiesWithReclasses";"LPNL2",#N/A,FALSE,"EntitiesWithReclasses";"LPNL3",#N/A,FALSE,"EntitiesWithReclasses"}</definedName>
    <definedName name="wrn.ltrd." hidden="1">{"HEITMAN COPY",#N/A,FALSE,"SCHEDULE A";"MINIMUM RENT",#N/A,FALSE,"SCHEDULES B &amp; C";"PERCENTAGE RENT",#N/A,FALSE,"SCHEDULES B &amp; C";#N/A,#N/A,FALSE,"SCHEDULE D";"SUMMARY SCHEDULE",#N/A,FALSE,"SCHEDULE E";#N/A,#N/A,FALSE,"SCHEDULE F";"SUMMARY SCHEDULE",#N/A,FALSE,"SCHEDULE H";"SUMMARY SCHEDULE",#N/A,FALSE,"SCHEDULE I";#N/A,#N/A,FALSE,"SCHEDULE J"}</definedName>
    <definedName name="wrn.magilla." hidden="1">{"hughes",#N/A,FALSE,"Hughes";"hughes2",#N/A,FALSE,"Hughes (2)";"ray",#N/A,FALSE,"Raytheon";"trw",#N/A,FALSE,"TRW";"texas",#N/A,FALSE,"Texas Inst.";"rockwell",#N/A,FALSE,"Rockwell";"loral",#N/A,FALSE,"Loral";"nothrop",#N/A,FALSE,"Northrop";"boeing",#N/A,FALSE,"Boeing"}</definedName>
    <definedName name="wrn.MAIN." hidden="1">{"CAP EX",#N/A,TRUE,"COCASH94";"CASH FLOW",#N/A,TRUE,"COCASH94"}</definedName>
    <definedName name="wrn.Main._.Fields." hidden="1">{"Total",#N/A,FALSE,"Laurel";"PDP",#N/A,FALSE,"Laurel";"PNP",#N/A,FALSE,"Laurel";"PUD",#N/A,FALSE,"Laurel";"Total",#N/A,FALSE,"Summerland";"Prob",#N/A,FALSE,"Laurel";"PDP",#N/A,FALSE,"Summerland";"PNP",#N/A,FALSE,"Summerland";"PUD",#N/A,FALSE,"Summerland";"Prob",#N/A,FALSE,"Summerland";"Total",#N/A,FALSE,"Soso";"PDP",#N/A,FALSE,"Soso";"PNP",#N/A,FALSE,"Soso";"PUD",#N/A,FALSE,"Soso";"Prob",#N/A,FALSE,"Soso";"Total",#N/A,FALSE,"Martinville";"PDP",#N/A,FALSE,"Martinville";"PNP",#N/A,FALSE,"Martinville";"PUD",#N/A,FALSE,"Martinville";"Prob",#N/A,FALSE,"Martinville";"Total",#N/A,FALSE,"Brookhaven";"PDP",#N/A,FALSE,"Brookhaven";"PNP",#N/A,FALSE,"Brookhaven";"PUD",#N/A,FALSE,"Brookhaven";"Prob",#N/A,FALSE,"Brookhaven";"Total",#N/A,FALSE,"Monroe";"PDP",#N/A,FALSE,"Monroe";"PNP",#N/A,FALSE,"Monroe";"PUD",#N/A,FALSE,"Monroe";"Prob",#N/A,FALSE,"Monroe"}</definedName>
    <definedName name="wrn.Main._.Reports." hidden="1">{#N/A,#N/A,TRUE,"UtilitySummary-BB";#N/A,#N/A,TRUE,"UtilitySummary-schedule";#N/A,#N/A,TRUE,"UtilitySummary-schedule-old";#N/A,#N/A,TRUE,"UtilitySummary-schedule-diff";#N/A,#N/A,TRUE,"Adaytum P&amp;L DepAmort"}</definedName>
    <definedName name="wrn.Maine." hidden="1">{"Assumptions",#N/A,TRUE,"Assumptions";"Income",#N/A,TRUE,"Income";"Balance",#N/A,TRUE,"Balance"}</definedName>
    <definedName name="wrn.Maine2." hidden="1">{"TransactionAssump",#N/A,FALSE,"Transaction Assump";"Combined Income",#N/A,FALSE,"Combined Income-Contrib.";"Combined Bal",#N/A,FALSE,"Combined Bal.";"Combined Credit",#N/A,FALSE,"Combined Credit";"Income Overview",#N/A,FALSE,"Income Overview";"Balance Overview",#N/A,FALSE,"Balance Overview";"Cash Flow Overview",#N/A,FALSE,"Cash Flow Overview";"Contribution Overview",#N/A,FALSE,"Contribution Overview"}</definedName>
    <definedName name="wrn.MAINTENANCE._.PLAN._.97." hidden="1">{"PAGE1_97",#N/A,TRUE,"1997";"PAGE2_97",#N/A,TRUE,"1997";"PAGE3_97",#N/A,TRUE,"1997";"PAGE4_97",#N/A,TRUE,"1997"}</definedName>
    <definedName name="wrn.MANAGEMENT._.COSTS." hidden="1">{"MANAGEMENT COSTS",#N/A,FALSE,"C.CENTRE"}</definedName>
    <definedName name="wrn.MARGIN_WO_QTR." hidden="1">{#N/A,#N/A,FALSE,"Month ";#N/A,#N/A,FALSE,"YTD";#N/A,#N/A,FALSE,"12 mo ended"}</definedName>
    <definedName name="wrn.MARK." hidden="1">{#N/A,#N/A,FALSE,"PAYROLL BREAKDOWN";#N/A,#N/A,FALSE,"PRODUCTION SUMMARY";#N/A,#N/A,FALSE,"PROD ACTUAL TO BUDGET";#N/A,#N/A,FALSE,"WET END BREAKDOWN";#N/A,#N/A,FALSE,"FISH DIST.";#N/A,#N/A,FALSE,"SARD ANALYSIS ";#N/A,#N/A,FALSE,"SNACK ANALYSIS";#N/A,#N/A,FALSE,"RD FISH TO CANNERY";#N/A,#N/A,FALSE,"FRESH STEAKS";#N/A,#N/A,FALSE,"FROZEN STEAKS";#N/A,#N/A,FALSE,"SALMON FOOD &amp; BAIT";#N/A,#N/A,FALSE,"COLD STORAGE";#N/A,#N/A,FALSE,"LABELLING";#N/A,#N/A,FALSE,"OIL KLS";#N/A,#N/A,FALSE,"WA OIL";#N/A,#N/A,FALSE,"OIL FPEO ST";#N/A,#N/A,FALSE,"OIL FPEO ST FROZEN";#N/A,#N/A,FALSE,"OIL FPEO AL";#N/A,#N/A,FALSE,"SW FPEO ST";#N/A,#N/A,FALSE,"LEMON SARD";#N/A,#N/A,FALSE,"FROZEN TOM STEEL";#N/A,#N/A,FALSE,"MUST SPRATS";#N/A,#N/A,FALSE,"DEEP CAN KLS";#N/A,#N/A,FALSE,"OIL STKS";#N/A,#N/A,FALSE,"MUST STKS";#N/A,#N/A,FALSE,"LHS STKS";#N/A,#N/A,FALSE,"REG OVALS";#N/A,#N/A,FALSE,"REG SNACKS"}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RKETING." hidden="1">{#N/A,#N/A,FALSE,"MARKETING I";#N/A,#N/A,FALSE,"MARKETING II";#N/A,#N/A,FALSE,"MARKETING III"}</definedName>
    <definedName name="wrn.Mason._.Deliverables." hidden="1">{#N/A,#N/A,FALSE,"Data &amp; Key Results";#N/A,#N/A,FALSE,"Summary Template";#N/A,#N/A,FALSE,"Budget";#N/A,#N/A,FALSE,"Present Value Comparison";#N/A,#N/A,FALSE,"Cashflow";#N/A,#N/A,FALSE,"Income";#N/A,#N/A,FALSE,"Inputs"}</definedName>
    <definedName name="wrn.Master." hidden="1">{#N/A,#N/A,TRUE,"ProFormaProfit";#N/A,#N/A,TRUE,"ProFormaCash";#N/A,#N/A,TRUE,"Depreciation";#N/A,#N/A,TRUE,"Assets";#N/A,#N/A,TRUE,"Revenue";#N/A,#N/A,TRUE,"EstimatedPurchase"}</definedName>
    <definedName name="wrn.Master_Income." hidden="1">{"Annual_Income",#N/A,FALSE,"Master Model";"Quarterly_Income",#N/A,FALSE,"Master Model"}</definedName>
    <definedName name="wrn.matdtl." hidden="1">{"MATALL",#N/A,FALSE,"Sheet4";"matclass",#N/A,FALSE,"Sheet4"}</definedName>
    <definedName name="wrn.matdtla" hidden="1">{"MATALL",#N/A,FALSE,"Sheet4";"matclass",#N/A,FALSE,"Sheet4"}</definedName>
    <definedName name="wrn.MCCRK." hidden="1">{#N/A,#N/A,FALSE,"MCCRK"}</definedName>
    <definedName name="wrn.megaprint." hidden="1">{"a_ass",#N/A,FALSE,"mini merger";"a_targetincs",#N/A,FALSE,"target financials";"a_acq",#N/A,FALSE,"acquiror financials";"a_synergies",#N/A,FALSE,"synergies";"b_NOL",#N/A,FALSE,"synergies";"a_comboincs",#N/A,FALSE,"combined inc. stmt with syng";"b_pickd",#N/A,FALSE,"mini merger";"c_sensi",#N/A,FALSE,"mini merger";"d_syng",#N/A,FALSE,"mini merger";"e_multi",#N/A,FALSE,"mini merger";"a_cashflow",#N/A,FALSE,"DCF";"b_dcf",#N/A,FALSE,"DCF";"c_wacc",#N/A,FALSE,"DCF";"b_bs",#N/A,FALSE,"target financials";"c_bsanalysis",#N/A,FALSE,"target financials";"d_targetcalendaris",#N/A,FALSE,"target financials";"a_bspurchase",#N/A,FALSE,"combined balance sheet";"b_bspooling",#N/A,FALSE,"combined balance sheet"}</definedName>
    <definedName name="wrn.memo." hidden="1">{#N/A,#N/A,TRUE,"financial";#N/A,#N/A,TRUE,"plants"}</definedName>
    <definedName name="wrn.Memorandum." hidden="1">{#N/A,#N/A,TRUE,"Book Annual";#N/A,#N/A,TRUE,"Tax Annual";#N/A,#N/A,TRUE,"Valuation";#N/A,#N/A,TRUE,"Assumptions"}</definedName>
    <definedName name="wrn.merge." hidden="1">{#N/A,#N/A,FALSE,"IPO";#N/A,#N/A,FALSE,"DCF";#N/A,#N/A,FALSE,"LBO";#N/A,#N/A,FALSE,"MULT_VAL";#N/A,#N/A,FALSE,"Status Quo";#N/A,#N/A,FALSE,"Recap"}</definedName>
    <definedName name="wrn.merger." hidden="1">{"inputs",#N/A,FALSE,"Inputs";"stock",#N/A,FALSE,"Stock_pur";"pool",#N/A,FALSE,"Pooling";"debt",#N/A,FALSE,"Debt_pur";"blend",#N/A,FALSE,"50_50"}</definedName>
    <definedName name="wrn.merger._.BS._.print." hidden="1">{"merger2",#N/A,FALSE,"merger"}</definedName>
    <definedName name="wrn.Merger._.Inputs." hidden="1">{"Merger Inputs",#N/A,FALSE,"Merger Plan"}</definedName>
    <definedName name="wrn.merger._.plan._.output." hidden="1">{"merger plan output",#N/A,FALSE,"MBIA buys FGIC"}</definedName>
    <definedName name="wrn.MERGER._.PLANS." hidden="1">{"Assumptions1",#N/A,FALSE,"Assumptions";"MergerPlans1","20yearamort",FALSE,"MergerPlans";"MergerPlans1","40yearamort",FALSE,"MergerPlans";"MergerPlans2",#N/A,FALSE,"MergerPlans";"inputs",#N/A,FALSE,"MergerPlans"}</definedName>
    <definedName name="wrn.mexbud1." hidden="1">{#N/A,#N/A,FALSE,"SLSBUD"}</definedName>
    <definedName name="wrn.mexbud2." hidden="1">{#N/A,#N/A,FALSE,"SLSBUD"}</definedName>
    <definedName name="wrn.MF._.commentary._.on._.variance." hidden="1">{"Commentary",#N/A,FALSE,"May"}</definedName>
    <definedName name="wrn.MF._.with._.BA._.detail." hidden="1">{"BA detail",#N/A,FALSE,"Q3YTD "}</definedName>
    <definedName name="wrn.mhpall." hidden="1">{"mhpcash",#N/A,FALSE,"MHPNEWX";"mhpinc",#N/A,FALSE,"MHPNEWX";"mhptax",#N/A,FALSE,"MHPNEWX";"mhpbroad",#N/A,FALSE,"MHPNEWX";"mhpeduc",#N/A,FALSE,"MHPNEWX";"mhpfin",#N/A,FALSE,"MHPNEWX";"mhpinfo",#N/A,FALSE,"MHPNEWX"}</definedName>
    <definedName name="wrn.mini_print." hidden="1">{"a_assump",#N/A,FALSE,"mini merge ";"b_pickup",#N/A,FALSE,"mini merge ";"c_sensi",#N/A,FALSE,"mini merge ";"d_synergies",#N/A,FALSE,"mini merge ";"e_mults",#N/A,FALSE,"mini merge ";"f_maxP",#N/A,FALSE,"max price no dilution"}</definedName>
    <definedName name="wrn.MINRENT." hidden="1">{"MINRENT2",#N/A,FALSE,"SCHEDULE B"}</definedName>
    <definedName name="wrn.minrent.2" hidden="1">{"MINRENT2",#N/A,FALSE,"SCHEDULE B"}</definedName>
    <definedName name="wrn.mkting" hidden="1">{#N/A,#N/A,FALSE,"MARKETING I";#N/A,#N/A,FALSE,"MARKETING II";#N/A,#N/A,FALSE,"MARKETING III"}</definedName>
    <definedName name="wrn.MLP." hidden="1">{#N/A,#N/A,FALSE,"Oppsumm DnB";#N/A,#N/A,FALSE,"Oppsumm BKD";#N/A,#N/A,FALSE,"Oppsumm KKD";#N/A,#N/A,FALSE,"Gen forutsetn";#N/A,#N/A,FALSE,"Strategisk alt.-Elektronisk";#N/A,#N/A,FALSE,"Kjøp av skillemynt";#N/A,#N/A,FALSE,"Salg av skillemynt";#N/A,#N/A,FALSE,"Sjekk andre bankers kunder";#N/A,#N/A,FALSE,"Innløsning av anvisning";#N/A,#N/A,FALSE,"Giro med kvittering";#N/A,#N/A,FALSE,"Giro uten kvittering";#N/A,#N/A,FALSE,"Uttak skranke";#N/A,#N/A,FALSE,"Innskudd skranke";#N/A,#N/A,FALSE,"Åpne punkter"}</definedName>
    <definedName name="wrn.MLP._.scenarier." hidden="1">{#N/A,#N/A,FALSE,"Scen Kjøp sk.mynt 1";#N/A,#N/A,FALSE,"Scen-Salg sk-mynt 1";#N/A,#N/A,FALSE,"Scenario-Sjekk andre banker";#N/A,#N/A,FALSE,"Scenario - innløsning";#N/A,#N/A,FALSE,"Scenario -Giro_m_kvittering";#N/A,#N/A,FALSE,"Scenario-Giro_u_kvitt";#N/A,#N/A,FALSE,"Scenario - uttak skranke";#N/A,#N/A,FALSE,"Scenario - bedriftsinnskudd"}</definedName>
    <definedName name="wrn.MMERINO." hidden="1">{"MMERINO",#N/A,FALSE,"1) Income Statement (2)"}</definedName>
    <definedName name="wrn.MMIGFS." hidden="1">{#N/A,#N/A,FALSE,"CONTENTS Exh A";#N/A,#N/A,FALSE,"BS Exh B";#N/A,#N/A,FALSE,"IS Exh C";#N/A,#N/A,FALSE,"EX D";#N/A,#N/A,FALSE,"EX E";#N/A,#N/A,FALSE,"EXH F";#N/A,#N/A,FALSE,"EX G";#N/A,#N/A,FALSE,"EX H";#N/A,#N/A,FALSE,"EX I";#N/A,#N/A,FALSE,"EX J";#N/A,#N/A,FALSE,"Ex K";#N/A,#N/A,FALSE,"Ex K Year to date";#N/A,#N/A,FALSE,"BS Exh L Disc";#N/A,#N/A,FALSE,"Ex M IS Disc cum";#N/A,#N/A,FALSE,"exh q";#N/A,#N/A,FALSE,"Ex N";#N/A,#N/A,FALSE,"consbs";#N/A,#N/A,FALSE,"consic";#N/A,#N/A,FALSE,"Check"}</definedName>
    <definedName name="wrn.MMIGFS._1" hidden="1">{#N/A,#N/A,FALSE,"CONTENTS Exh A";#N/A,#N/A,FALSE,"BS Exh B";#N/A,#N/A,FALSE,"IS Exh C";#N/A,#N/A,FALSE,"EX D";#N/A,#N/A,FALSE,"EX E";#N/A,#N/A,FALSE,"EXH F";#N/A,#N/A,FALSE,"EX G";#N/A,#N/A,FALSE,"EX H";#N/A,#N/A,FALSE,"EX I";#N/A,#N/A,FALSE,"EX J";#N/A,#N/A,FALSE,"Ex K";#N/A,#N/A,FALSE,"Ex K Year to date";#N/A,#N/A,FALSE,"BS Exh L Disc";#N/A,#N/A,FALSE,"Ex M IS Disc cum";#N/A,#N/A,FALSE,"exh q";#N/A,#N/A,FALSE,"Ex N";#N/A,#N/A,FALSE,"consbs";#N/A,#N/A,FALSE,"consic";#N/A,#N/A,FALSE,"Check"}</definedName>
    <definedName name="wrn.MMIGFS._2" hidden="1">{#N/A,#N/A,FALSE,"CONTENTS Exh A";#N/A,#N/A,FALSE,"BS Exh B";#N/A,#N/A,FALSE,"IS Exh C";#N/A,#N/A,FALSE,"EX D";#N/A,#N/A,FALSE,"EX E";#N/A,#N/A,FALSE,"EXH F";#N/A,#N/A,FALSE,"EX G";#N/A,#N/A,FALSE,"EX H";#N/A,#N/A,FALSE,"EX I";#N/A,#N/A,FALSE,"EX J";#N/A,#N/A,FALSE,"Ex K";#N/A,#N/A,FALSE,"Ex K Year to date";#N/A,#N/A,FALSE,"BS Exh L Disc";#N/A,#N/A,FALSE,"Ex M IS Disc cum";#N/A,#N/A,FALSE,"exh q";#N/A,#N/A,FALSE,"Ex N";#N/A,#N/A,FALSE,"consbs";#N/A,#N/A,FALSE,"consic";#N/A,#N/A,FALSE,"Check"}</definedName>
    <definedName name="wrn.MMIGFSAIG." hidden="1">{#N/A,#N/A,TRUE,"Cover";#N/A,#N/A,TRUE,"CONTENTS Exh A";#N/A,#N/A,TRUE,"BS Exh B";#N/A,#N/A,TRUE,"IS Exh C";#N/A,#N/A,TRUE,"EX D";#N/A,#N/A,TRUE,"EX E";#N/A,#N/A,TRUE,"EXH F";#N/A,#N/A,TRUE,"EX G";#N/A,#N/A,TRUE,"EX H";#N/A,#N/A,TRUE,"EX I";#N/A,#N/A,TRUE,"EX J";#N/A,#N/A,TRUE,"Ex K Cum";#N/A,#N/A,TRUE,"Ex K Year to date";#N/A,#N/A,TRUE,"Ex K Monthly";#N/A,#N/A,TRUE,"BS Exh L Disc";#N/A,#N/A,TRUE,"Ex M IS Disc cum";#N/A,#N/A,TRUE,"Ex N";#N/A,#N/A,TRUE,"consbs";#N/A,#N/A,TRUE,"consic";#N/A,#N/A,TRUE,"exh q";#N/A,#N/A,TRUE,"Check"}</definedName>
    <definedName name="wrn.MMIGFSAIG._1" hidden="1">{#N/A,#N/A,TRUE,"Cover";#N/A,#N/A,TRUE,"CONTENTS Exh A";#N/A,#N/A,TRUE,"BS Exh B";#N/A,#N/A,TRUE,"IS Exh C";#N/A,#N/A,TRUE,"EX D";#N/A,#N/A,TRUE,"EX E";#N/A,#N/A,TRUE,"EXH F";#N/A,#N/A,TRUE,"EX G";#N/A,#N/A,TRUE,"EX H";#N/A,#N/A,TRUE,"EX I";#N/A,#N/A,TRUE,"EX J";#N/A,#N/A,TRUE,"Ex K Cum";#N/A,#N/A,TRUE,"Ex K Year to date";#N/A,#N/A,TRUE,"Ex K Monthly";#N/A,#N/A,TRUE,"BS Exh L Disc";#N/A,#N/A,TRUE,"Ex M IS Disc cum";#N/A,#N/A,TRUE,"Ex N";#N/A,#N/A,TRUE,"consbs";#N/A,#N/A,TRUE,"consic";#N/A,#N/A,TRUE,"exh q";#N/A,#N/A,TRUE,"Check"}</definedName>
    <definedName name="wrn.MMIGFSAIG._2" hidden="1">{#N/A,#N/A,TRUE,"Cover";#N/A,#N/A,TRUE,"CONTENTS Exh A";#N/A,#N/A,TRUE,"BS Exh B";#N/A,#N/A,TRUE,"IS Exh C";#N/A,#N/A,TRUE,"EX D";#N/A,#N/A,TRUE,"EX E";#N/A,#N/A,TRUE,"EXH F";#N/A,#N/A,TRUE,"EX G";#N/A,#N/A,TRUE,"EX H";#N/A,#N/A,TRUE,"EX I";#N/A,#N/A,TRUE,"EX J";#N/A,#N/A,TRUE,"Ex K Cum";#N/A,#N/A,TRUE,"Ex K Year to date";#N/A,#N/A,TRUE,"Ex K Monthly";#N/A,#N/A,TRUE,"BS Exh L Disc";#N/A,#N/A,TRUE,"Ex M IS Disc cum";#N/A,#N/A,TRUE,"Ex N";#N/A,#N/A,TRUE,"consbs";#N/A,#N/A,TRUE,"consic";#N/A,#N/A,TRUE,"exh q";#N/A,#N/A,TRUE,"Check"}</definedName>
    <definedName name="wrn.MMIGFSClient." hidden="1">{#N/A,#N/A,TRUE,"Fax Cover";#N/A,#N/A,TRUE,"Cover";#N/A,#N/A,TRUE,"CONTENTS Exh A";#N/A,#N/A,TRUE,"BS Exh B";#N/A,#N/A,TRUE,"IS Exh C";#N/A,#N/A,TRUE,"EX D";#N/A,#N/A,TRUE,"EX E";#N/A,#N/A,TRUE,"EXH F";#N/A,#N/A,TRUE,"EX G";#N/A,#N/A,TRUE,"EX H";#N/A,#N/A,TRUE,"EX I";#N/A,#N/A,TRUE,"EX J";#N/A,#N/A,TRUE,"Ex K Cum";#N/A,#N/A,TRUE,"Ex K Year to date";#N/A,#N/A,TRUE,"Ex K Monthly";#N/A,#N/A,TRUE,"BS Exh L Disc";#N/A,#N/A,TRUE,"Ex M IS Disc cum";#N/A,#N/A,TRUE,"Ex N";#N/A,#N/A,TRUE,"consbs";#N/A,#N/A,TRUE,"consic";#N/A,#N/A,TRUE,"exh q"}</definedName>
    <definedName name="wrn.MMIGFSClient._1" hidden="1">{#N/A,#N/A,TRUE,"Fax Cover";#N/A,#N/A,TRUE,"Cover";#N/A,#N/A,TRUE,"CONTENTS Exh A";#N/A,#N/A,TRUE,"BS Exh B";#N/A,#N/A,TRUE,"IS Exh C";#N/A,#N/A,TRUE,"EX D";#N/A,#N/A,TRUE,"EX E";#N/A,#N/A,TRUE,"EXH F";#N/A,#N/A,TRUE,"EX G";#N/A,#N/A,TRUE,"EX H";#N/A,#N/A,TRUE,"EX I";#N/A,#N/A,TRUE,"EX J";#N/A,#N/A,TRUE,"Ex K Cum";#N/A,#N/A,TRUE,"Ex K Year to date";#N/A,#N/A,TRUE,"Ex K Monthly";#N/A,#N/A,TRUE,"BS Exh L Disc";#N/A,#N/A,TRUE,"Ex M IS Disc cum";#N/A,#N/A,TRUE,"Ex N";#N/A,#N/A,TRUE,"consbs";#N/A,#N/A,TRUE,"consic";#N/A,#N/A,TRUE,"exh q"}</definedName>
    <definedName name="wrn.MMIGFSClient._2" hidden="1">{#N/A,#N/A,TRUE,"Fax Cover";#N/A,#N/A,TRUE,"Cover";#N/A,#N/A,TRUE,"CONTENTS Exh A";#N/A,#N/A,TRUE,"BS Exh B";#N/A,#N/A,TRUE,"IS Exh C";#N/A,#N/A,TRUE,"EX D";#N/A,#N/A,TRUE,"EX E";#N/A,#N/A,TRUE,"EXH F";#N/A,#N/A,TRUE,"EX G";#N/A,#N/A,TRUE,"EX H";#N/A,#N/A,TRUE,"EX I";#N/A,#N/A,TRUE,"EX J";#N/A,#N/A,TRUE,"Ex K Cum";#N/A,#N/A,TRUE,"Ex K Year to date";#N/A,#N/A,TRUE,"Ex K Monthly";#N/A,#N/A,TRUE,"BS Exh L Disc";#N/A,#N/A,TRUE,"Ex M IS Disc cum";#N/A,#N/A,TRUE,"Ex N";#N/A,#N/A,TRUE,"consbs";#N/A,#N/A,TRUE,"consic";#N/A,#N/A,TRUE,"exh q"}</definedName>
    <definedName name="wrn.MOBIL." hidden="1">{"quarter",#N/A,FALSE,"MOB"}</definedName>
    <definedName name="wrn.Model." hidden="1">{"Quarterly (Earnings model )",#N/A,FALSE,"Earnings model ";"Annual (Earnings model )",#N/A,FALSE,"Earnings model "}</definedName>
    <definedName name="wrn.model._.all._.pages." hidden="1">{#N/A,#N/A,FALSE,"Major Assumptions";#N/A,#N/A,FALSE,"Input";#N/A,#N/A,FALSE,"PPA comparison";#N/A,#N/A,FALSE,"steam-fuel comparison";#N/A,#N/A,FALSE,"kaiser assumptions";#N/A,#N/A,FALSE,"1999 forecast";#N/A,#N/A,FALSE,"Output";#N/A,#N/A,FALSE,"Rev sch based on inputs";#N/A,#N/A,FALSE,"debt";#N/A,#N/A,FALSE,"B. tip fuel";#N/A,#N/A,FALSE,"Coverage Ratio";#N/A,#N/A,FALSE,"99 cashflow"}</definedName>
    <definedName name="wrn.Model._.Level._.3." hidden="1">{"Income (All hidden)",#N/A,FALSE,"Income";"EPS (All Hidden)",#N/A,FALSE,"EPS";"EPS (All Hidden)",#N/A,FALSE,"CashFlow";"Quarterly (Last, Current and Next)",#N/A,FALSE,"Quarterly"}</definedName>
    <definedName name="wrn.MODELS." hidden="1">{"QTR1",#N/A,FALSE,"WLA";"QTR2",#N/A,FALSE,"WLA";"QTRSALES1",#N/A,FALSE,"QTRSALES";"QTRSALES2",#N/A,FALSE,"QTRSALES";"QTRSALES3",#N/A,FALSE,"QTRSALES";"ANNSALES1",#N/A,FALSE,"ANNSALES";"ANNSALES2",#N/A,FALSE,"ANNSALES";"ANNSALES3",#N/A,FALSE,"ANNSALES";"SEGSMARGIN",#N/A,FALSE,"SEGS-MARGIN";"CASHFLOW",#N/A,FALSE,"CASHFLOW";"NEWPRODS",#N/A,FALSE,"NEWPRODS"}</definedName>
    <definedName name="wrn.MOJAVEINC." hidden="1">{"MOJAVEINC",#N/A,FALSE,"NAVYI"}</definedName>
    <definedName name="wrn.Month._.End._.Print._.Out." hidden="1">{"Yen Denominated",#N/A,FALSE,"A-R Aging (JPY)";"Dollar Denominated",#N/A,FALSE,"A-R Aging (JPY)";"Yen Denominated",#N/A,FALSE,"A-R Control (JPY)";"Dollar Denominated",#N/A,FALSE,"A-R Control (JPY)";#N/A,#N/A,FALSE,"A-R Aging (USD)";#N/A,#N/A,FALSE,"A-R Control (USD)";"Aussie Denominated",#N/A,FALSE,"A-R Aging (AUD)";"Dollar Denominated",#N/A,FALSE,"A-R Aging (AUD)";"Aussie Denominated",#N/A,FALSE,"A-R Control (AUD)";"Dollar Denominated",#N/A,FALSE,"A-R Control (AUD)";#N/A,#N/A,FALSE,"A-R Aging Recon.";#N/A,#N/A,FALSE,"A-R Control Recon.";#N/A,#N/A,FALSE,"Cash App (JPY- NAB)";#N/A,#N/A,FALSE,"Cash App (JPY-Citi)";#N/A,#N/A,FALSE,"Cash App (USD)";#N/A,#N/A,FALSE,"Cash App (AUD)";#N/A,#N/A,FALSE,"Cash Disb (AUD)";#N/A,#N/A,FALSE,"Cash Disb (JPY-NAB)";#N/A,#N/A,FALSE,"Cash Disb (JPY-Citi)";#N/A,#N/A,FALSE,"Cash Disb (USD)";#N/A,#N/A,FALSE,"Cash Receipts (AUD)";#N/A,#N/A,FALSE,"Cash Receipts (JPY-NAB)";#N/A,#N/A,FALSE,"Cash Receipts (JPY-Citi)";#N/A,#N/A,FALSE,"Cash Receipts (USD)";#N/A,#N/A,FALSE,"Bank Rec (AUD)";#N/A,#N/A,FALSE,"Bank Rec (JPY-NAB)";#N/A,#N/A,FALSE,"Bank Rec (JPY-Citi)";#N/A,#N/A,FALSE,"Bank Rec (USD)";#N/A,#N/A,FALSE,"Petty Cash (AUD)";#N/A,#N/A,FALSE,"Petty Cash (JPY)";#N/A,#N/A,FALSE,"Head &amp; Ticket Counts";#N/A,#N/A,FALSE,"Payroll"}</definedName>
    <definedName name="wrn.Monthly._.2002._.Income._.Statement." hidden="1">{#N/A,#N/A,FALSE,"INCOME STATEMENT"}</definedName>
    <definedName name="wrn.Monthly._.no._.Notes." hidden="1">{"Without Notes",#N/A,FALSE,"23 Mo Forecast"}</definedName>
    <definedName name="wrn.MONTHLY._.PROFITABILITY._.REPORT._1" hidden="1">{#N/A,#N/A,FALSE,"REPORTS";#N/A,#N/A,FALSE,"PROD-SUM";#N/A,#N/A,FALSE,"PROD-CUST";#N/A,#N/A,FALSE,"PROD-GRADE";#N/A,#N/A,FALSE,"CUST-MILL";#N/A,#N/A,FALSE,"CUST-PROD";#N/A,#N/A,FALSE,"CUST-PROD-LITE";#N/A,#N/A,FALSE,"CUSTOMER-TOP";#N/A,#N/A,FALSE,"CUST-PROD-WIDE";#N/A,#N/A,FALSE,"CUSTOMER";#N/A,#N/A,FALSE,"CUSTOMER-PROFILE"}</definedName>
    <definedName name="wrn.MONTHLY._.PROFITABILITY._.REPORT._1_1" hidden="1">{#N/A,#N/A,FALSE,"REPORTS";#N/A,#N/A,FALSE,"PROD-SUM";#N/A,#N/A,FALSE,"PROD-CUST";#N/A,#N/A,FALSE,"PROD-GRADE";#N/A,#N/A,FALSE,"CUST-MILL";#N/A,#N/A,FALSE,"CUST-PROD";#N/A,#N/A,FALSE,"CUST-PROD-LITE";#N/A,#N/A,FALSE,"CUSTOMER-TOP";#N/A,#N/A,FALSE,"CUST-PROD-WIDE";#N/A,#N/A,FALSE,"CUSTOMER";#N/A,#N/A,FALSE,"CUSTOMER-PROFILE"}</definedName>
    <definedName name="wrn.MONTHLY._.PROFITABILITY._.REPORT._1_2" hidden="1">{#N/A,#N/A,FALSE,"REPORTS";#N/A,#N/A,FALSE,"PROD-SUM";#N/A,#N/A,FALSE,"PROD-CUST";#N/A,#N/A,FALSE,"PROD-GRADE";#N/A,#N/A,FALSE,"CUST-MILL";#N/A,#N/A,FALSE,"CUST-PROD";#N/A,#N/A,FALSE,"CUST-PROD-LITE";#N/A,#N/A,FALSE,"CUSTOMER-TOP";#N/A,#N/A,FALSE,"CUST-PROD-WIDE";#N/A,#N/A,FALSE,"CUSTOMER";#N/A,#N/A,FALSE,"CUSTOMER-PROFILE"}</definedName>
    <definedName name="wrn.MONTHLY._.PROFITABILITY._.REPORT._1_3" hidden="1">{#N/A,#N/A,FALSE,"REPORTS";#N/A,#N/A,FALSE,"PROD-SUM";#N/A,#N/A,FALSE,"PROD-CUST";#N/A,#N/A,FALSE,"PROD-GRADE";#N/A,#N/A,FALSE,"CUST-MILL";#N/A,#N/A,FALSE,"CUST-PROD";#N/A,#N/A,FALSE,"CUST-PROD-LITE";#N/A,#N/A,FALSE,"CUSTOMER-TOP";#N/A,#N/A,FALSE,"CUST-PROD-WIDE";#N/A,#N/A,FALSE,"CUSTOMER";#N/A,#N/A,FALSE,"CUSTOMER-PROFILE"}</definedName>
    <definedName name="wrn.MONTHLY._.PROFITABILITY._.REPORT._3" hidden="1">{#N/A,#N/A,FALSE,"REPORTS";#N/A,#N/A,FALSE,"PROD-SUM";#N/A,#N/A,FALSE,"PROD-CUST";#N/A,#N/A,FALSE,"PROD-GRADE";#N/A,#N/A,FALSE,"CUST-MILL";#N/A,#N/A,FALSE,"CUST-PROD";#N/A,#N/A,FALSE,"CUST-PROD-LITE";#N/A,#N/A,FALSE,"CUSTOMER-TOP";#N/A,#N/A,FALSE,"CUST-PROD-WIDE";#N/A,#N/A,FALSE,"CUSTOMER";#N/A,#N/A,FALSE,"CUSTOMER-PROFILE"}</definedName>
    <definedName name="wrn.MONTHLY._.PROFITABILITY._.REPORT._4" hidden="1">{#N/A,#N/A,FALSE,"REPORTS";#N/A,#N/A,FALSE,"PROD-SUM";#N/A,#N/A,FALSE,"PROD-CUST";#N/A,#N/A,FALSE,"PROD-GRADE";#N/A,#N/A,FALSE,"CUST-MILL";#N/A,#N/A,FALSE,"CUST-PROD";#N/A,#N/A,FALSE,"CUST-PROD-LITE";#N/A,#N/A,FALSE,"CUSTOMER-TOP";#N/A,#N/A,FALSE,"CUST-PROD-WIDE";#N/A,#N/A,FALSE,"CUSTOMER";#N/A,#N/A,FALSE,"CUSTOMER-PROFILE"}</definedName>
    <definedName name="wrn.MONTHLY._.PROFITABILITY._.REPORT._5" hidden="1">{#N/A,#N/A,FALSE,"REPORTS";#N/A,#N/A,FALSE,"PROD-SUM";#N/A,#N/A,FALSE,"PROD-CUST";#N/A,#N/A,FALSE,"PROD-GRADE";#N/A,#N/A,FALSE,"CUST-MILL";#N/A,#N/A,FALSE,"CUST-PROD";#N/A,#N/A,FALSE,"CUST-PROD-LITE";#N/A,#N/A,FALSE,"CUSTOMER-TOP";#N/A,#N/A,FALSE,"CUST-PROD-WIDE";#N/A,#N/A,FALSE,"CUSTOMER";#N/A,#N/A,FALSE,"CUSTOMER-PROFILE"}</definedName>
    <definedName name="wrn.Monthly._.Reports." hidden="1">{#N/A,#N/A,FALSE,"CUR";#N/A,#N/A,FALSE,"YTD"}</definedName>
    <definedName name="wrn.Monthly._.with._.Notes." hidden="1">{"With Notes",#N/A,FALSE,"23 Mo Forecast"}</definedName>
    <definedName name="wrn.Monthly_Yr1." hidden="1">{"ISP1Y1",#N/A,TRUE,"Template";"ISP2Y1",#N/A,TRUE,"Template";"BSY1",#N/A,TRUE,"Template";"ICFY1",#N/A,TRUE,"Template";"TPY1",#N/A,TRUE,"Template";"CtrlY1",#N/A,TRUE,"Template"}</definedName>
    <definedName name="wrn.Monthly_Yr1._1" hidden="1">{"ISP1Y1",#N/A,TRUE,"Template";"ISP2Y1",#N/A,TRUE,"Template";"BSY1",#N/A,TRUE,"Template";"ICFY1",#N/A,TRUE,"Template";"TPY1",#N/A,TRUE,"Template";"CtrlY1",#N/A,TRUE,"Template"}</definedName>
    <definedName name="wrn.Monthly_Yr1._1_1" hidden="1">{"ISP1Y1",#N/A,TRUE,"Template";"ISP2Y1",#N/A,TRUE,"Template";"BSY1",#N/A,TRUE,"Template";"ICFY1",#N/A,TRUE,"Template";"TPY1",#N/A,TRUE,"Template";"CtrlY1",#N/A,TRUE,"Template"}</definedName>
    <definedName name="wrn.Monthly_Yr1._1_1_1" hidden="1">{"ISP1Y1",#N/A,TRUE,"Template";"ISP2Y1",#N/A,TRUE,"Template";"BSY1",#N/A,TRUE,"Template";"ICFY1",#N/A,TRUE,"Template";"TPY1",#N/A,TRUE,"Template";"CtrlY1",#N/A,TRUE,"Template"}</definedName>
    <definedName name="wrn.Monthly_Yr1._1_1_1_1" hidden="1">{"ISP1Y1",#N/A,TRUE,"Template";"ISP2Y1",#N/A,TRUE,"Template";"BSY1",#N/A,TRUE,"Template";"ICFY1",#N/A,TRUE,"Template";"TPY1",#N/A,TRUE,"Template";"CtrlY1",#N/A,TRUE,"Template"}</definedName>
    <definedName name="wrn.Monthly_Yr1._1_1_1_1_1" hidden="1">{"ISP1Y1",#N/A,TRUE,"Template";"ISP2Y1",#N/A,TRUE,"Template";"BSY1",#N/A,TRUE,"Template";"ICFY1",#N/A,TRUE,"Template";"TPY1",#N/A,TRUE,"Template";"CtrlY1",#N/A,TRUE,"Template"}</definedName>
    <definedName name="wrn.Monthly_Yr1._1_1_1_1_1_1" hidden="1">{"ISP1Y1",#N/A,TRUE,"Template";"ISP2Y1",#N/A,TRUE,"Template";"BSY1",#N/A,TRUE,"Template";"ICFY1",#N/A,TRUE,"Template";"TPY1",#N/A,TRUE,"Template";"CtrlY1",#N/A,TRUE,"Template"}</definedName>
    <definedName name="wrn.Monthly_Yr1._1_1_1_1_1_1_1" hidden="1">{"ISP1Y1",#N/A,TRUE,"Template";"ISP2Y1",#N/A,TRUE,"Template";"BSY1",#N/A,TRUE,"Template";"ICFY1",#N/A,TRUE,"Template";"TPY1",#N/A,TRUE,"Template";"CtrlY1",#N/A,TRUE,"Template"}</definedName>
    <definedName name="wrn.Monthly_Yr1._1_1_1_1_1_2" hidden="1">{"ISP1Y1",#N/A,TRUE,"Template";"ISP2Y1",#N/A,TRUE,"Template";"BSY1",#N/A,TRUE,"Template";"ICFY1",#N/A,TRUE,"Template";"TPY1",#N/A,TRUE,"Template";"CtrlY1",#N/A,TRUE,"Template"}</definedName>
    <definedName name="wrn.Monthly_Yr1._1_1_1_1_2" hidden="1">{"ISP1Y1",#N/A,TRUE,"Template";"ISP2Y1",#N/A,TRUE,"Template";"BSY1",#N/A,TRUE,"Template";"ICFY1",#N/A,TRUE,"Template";"TPY1",#N/A,TRUE,"Template";"CtrlY1",#N/A,TRUE,"Template"}</definedName>
    <definedName name="wrn.Monthly_Yr1._1_1_1_1_2_1" hidden="1">{"ISP1Y1",#N/A,TRUE,"Template";"ISP2Y1",#N/A,TRUE,"Template";"BSY1",#N/A,TRUE,"Template";"ICFY1",#N/A,TRUE,"Template";"TPY1",#N/A,TRUE,"Template";"CtrlY1",#N/A,TRUE,"Template"}</definedName>
    <definedName name="wrn.Monthly_Yr1._1_1_1_1_3" hidden="1">{"ISP1Y1",#N/A,TRUE,"Template";"ISP2Y1",#N/A,TRUE,"Template";"BSY1",#N/A,TRUE,"Template";"ICFY1",#N/A,TRUE,"Template";"TPY1",#N/A,TRUE,"Template";"CtrlY1",#N/A,TRUE,"Template"}</definedName>
    <definedName name="wrn.Monthly_Yr1._1_1_1_2" hidden="1">{"ISP1Y1",#N/A,TRUE,"Template";"ISP2Y1",#N/A,TRUE,"Template";"BSY1",#N/A,TRUE,"Template";"ICFY1",#N/A,TRUE,"Template";"TPY1",#N/A,TRUE,"Template";"CtrlY1",#N/A,TRUE,"Template"}</definedName>
    <definedName name="wrn.Monthly_Yr1._1_1_1_2_1" hidden="1">{"ISP1Y1",#N/A,TRUE,"Template";"ISP2Y1",#N/A,TRUE,"Template";"BSY1",#N/A,TRUE,"Template";"ICFY1",#N/A,TRUE,"Template";"TPY1",#N/A,TRUE,"Template";"CtrlY1",#N/A,TRUE,"Template"}</definedName>
    <definedName name="wrn.Monthly_Yr1._1_1_1_3" hidden="1">{"ISP1Y1",#N/A,TRUE,"Template";"ISP2Y1",#N/A,TRUE,"Template";"BSY1",#N/A,TRUE,"Template";"ICFY1",#N/A,TRUE,"Template";"TPY1",#N/A,TRUE,"Template";"CtrlY1",#N/A,TRUE,"Template"}</definedName>
    <definedName name="wrn.Monthly_Yr1._1_1_1_4" hidden="1">{"ISP1Y1",#N/A,TRUE,"Template";"ISP2Y1",#N/A,TRUE,"Template";"BSY1",#N/A,TRUE,"Template";"ICFY1",#N/A,TRUE,"Template";"TPY1",#N/A,TRUE,"Template";"CtrlY1",#N/A,TRUE,"Template"}</definedName>
    <definedName name="wrn.Monthly_Yr1._1_1_2" hidden="1">{"ISP1Y1",#N/A,TRUE,"Template";"ISP2Y1",#N/A,TRUE,"Template";"BSY1",#N/A,TRUE,"Template";"ICFY1",#N/A,TRUE,"Template";"TPY1",#N/A,TRUE,"Template";"CtrlY1",#N/A,TRUE,"Template"}</definedName>
    <definedName name="wrn.Monthly_Yr1._1_1_2_1" hidden="1">{"ISP1Y1",#N/A,TRUE,"Template";"ISP2Y1",#N/A,TRUE,"Template";"BSY1",#N/A,TRUE,"Template";"ICFY1",#N/A,TRUE,"Template";"TPY1",#N/A,TRUE,"Template";"CtrlY1",#N/A,TRUE,"Template"}</definedName>
    <definedName name="wrn.Monthly_Yr1._1_1_2_1_1" hidden="1">{"ISP1Y1",#N/A,TRUE,"Template";"ISP2Y1",#N/A,TRUE,"Template";"BSY1",#N/A,TRUE,"Template";"ICFY1",#N/A,TRUE,"Template";"TPY1",#N/A,TRUE,"Template";"CtrlY1",#N/A,TRUE,"Template"}</definedName>
    <definedName name="wrn.Monthly_Yr1._1_1_2_1_1_1" hidden="1">{"ISP1Y1",#N/A,TRUE,"Template";"ISP2Y1",#N/A,TRUE,"Template";"BSY1",#N/A,TRUE,"Template";"ICFY1",#N/A,TRUE,"Template";"TPY1",#N/A,TRUE,"Template";"CtrlY1",#N/A,TRUE,"Template"}</definedName>
    <definedName name="wrn.Monthly_Yr1._1_1_2_1_1_1_1" hidden="1">{"ISP1Y1",#N/A,TRUE,"Template";"ISP2Y1",#N/A,TRUE,"Template";"BSY1",#N/A,TRUE,"Template";"ICFY1",#N/A,TRUE,"Template";"TPY1",#N/A,TRUE,"Template";"CtrlY1",#N/A,TRUE,"Template"}</definedName>
    <definedName name="wrn.Monthly_Yr1._1_1_2_1_1_2" hidden="1">{"ISP1Y1",#N/A,TRUE,"Template";"ISP2Y1",#N/A,TRUE,"Template";"BSY1",#N/A,TRUE,"Template";"ICFY1",#N/A,TRUE,"Template";"TPY1",#N/A,TRUE,"Template";"CtrlY1",#N/A,TRUE,"Template"}</definedName>
    <definedName name="wrn.Monthly_Yr1._1_1_2_1_2" hidden="1">{"ISP1Y1",#N/A,TRUE,"Template";"ISP2Y1",#N/A,TRUE,"Template";"BSY1",#N/A,TRUE,"Template";"ICFY1",#N/A,TRUE,"Template";"TPY1",#N/A,TRUE,"Template";"CtrlY1",#N/A,TRUE,"Template"}</definedName>
    <definedName name="wrn.Monthly_Yr1._1_1_2_1_2_1" hidden="1">{"ISP1Y1",#N/A,TRUE,"Template";"ISP2Y1",#N/A,TRUE,"Template";"BSY1",#N/A,TRUE,"Template";"ICFY1",#N/A,TRUE,"Template";"TPY1",#N/A,TRUE,"Template";"CtrlY1",#N/A,TRUE,"Template"}</definedName>
    <definedName name="wrn.Monthly_Yr1._1_1_2_1_3" hidden="1">{"ISP1Y1",#N/A,TRUE,"Template";"ISP2Y1",#N/A,TRUE,"Template";"BSY1",#N/A,TRUE,"Template";"ICFY1",#N/A,TRUE,"Template";"TPY1",#N/A,TRUE,"Template";"CtrlY1",#N/A,TRUE,"Template"}</definedName>
    <definedName name="wrn.Monthly_Yr1._1_1_2_2" hidden="1">{"ISP1Y1",#N/A,TRUE,"Template";"ISP2Y1",#N/A,TRUE,"Template";"BSY1",#N/A,TRUE,"Template";"ICFY1",#N/A,TRUE,"Template";"TPY1",#N/A,TRUE,"Template";"CtrlY1",#N/A,TRUE,"Template"}</definedName>
    <definedName name="wrn.Monthly_Yr1._1_1_2_2_1" hidden="1">{"ISP1Y1",#N/A,TRUE,"Template";"ISP2Y1",#N/A,TRUE,"Template";"BSY1",#N/A,TRUE,"Template";"ICFY1",#N/A,TRUE,"Template";"TPY1",#N/A,TRUE,"Template";"CtrlY1",#N/A,TRUE,"Template"}</definedName>
    <definedName name="wrn.Monthly_Yr1._1_1_2_3" hidden="1">{"ISP1Y1",#N/A,TRUE,"Template";"ISP2Y1",#N/A,TRUE,"Template";"BSY1",#N/A,TRUE,"Template";"ICFY1",#N/A,TRUE,"Template";"TPY1",#N/A,TRUE,"Template";"CtrlY1",#N/A,TRUE,"Template"}</definedName>
    <definedName name="wrn.Monthly_Yr1._1_1_2_4" hidden="1">{"ISP1Y1",#N/A,TRUE,"Template";"ISP2Y1",#N/A,TRUE,"Template";"BSY1",#N/A,TRUE,"Template";"ICFY1",#N/A,TRUE,"Template";"TPY1",#N/A,TRUE,"Template";"CtrlY1",#N/A,TRUE,"Template"}</definedName>
    <definedName name="wrn.Monthly_Yr1._1_1_3" hidden="1">{"ISP1Y1",#N/A,TRUE,"Template";"ISP2Y1",#N/A,TRUE,"Template";"BSY1",#N/A,TRUE,"Template";"ICFY1",#N/A,TRUE,"Template";"TPY1",#N/A,TRUE,"Template";"CtrlY1",#N/A,TRUE,"Template"}</definedName>
    <definedName name="wrn.Monthly_Yr1._1_1_3_1" hidden="1">{"ISP1Y1",#N/A,TRUE,"Template";"ISP2Y1",#N/A,TRUE,"Template";"BSY1",#N/A,TRUE,"Template";"ICFY1",#N/A,TRUE,"Template";"TPY1",#N/A,TRUE,"Template";"CtrlY1",#N/A,TRUE,"Template"}</definedName>
    <definedName name="wrn.Monthly_Yr1._1_1_3_1_1" hidden="1">{"ISP1Y1",#N/A,TRUE,"Template";"ISP2Y1",#N/A,TRUE,"Template";"BSY1",#N/A,TRUE,"Template";"ICFY1",#N/A,TRUE,"Template";"TPY1",#N/A,TRUE,"Template";"CtrlY1",#N/A,TRUE,"Template"}</definedName>
    <definedName name="wrn.Monthly_Yr1._1_1_3_1_1_1" hidden="1">{"ISP1Y1",#N/A,TRUE,"Template";"ISP2Y1",#N/A,TRUE,"Template";"BSY1",#N/A,TRUE,"Template";"ICFY1",#N/A,TRUE,"Template";"TPY1",#N/A,TRUE,"Template";"CtrlY1",#N/A,TRUE,"Template"}</definedName>
    <definedName name="wrn.Monthly_Yr1._1_1_3_1_2" hidden="1">{"ISP1Y1",#N/A,TRUE,"Template";"ISP2Y1",#N/A,TRUE,"Template";"BSY1",#N/A,TRUE,"Template";"ICFY1",#N/A,TRUE,"Template";"TPY1",#N/A,TRUE,"Template";"CtrlY1",#N/A,TRUE,"Template"}</definedName>
    <definedName name="wrn.Monthly_Yr1._1_1_3_2" hidden="1">{"ISP1Y1",#N/A,TRUE,"Template";"ISP2Y1",#N/A,TRUE,"Template";"BSY1",#N/A,TRUE,"Template";"ICFY1",#N/A,TRUE,"Template";"TPY1",#N/A,TRUE,"Template";"CtrlY1",#N/A,TRUE,"Template"}</definedName>
    <definedName name="wrn.Monthly_Yr1._1_1_3_2_1" hidden="1">{"ISP1Y1",#N/A,TRUE,"Template";"ISP2Y1",#N/A,TRUE,"Template";"BSY1",#N/A,TRUE,"Template";"ICFY1",#N/A,TRUE,"Template";"TPY1",#N/A,TRUE,"Template";"CtrlY1",#N/A,TRUE,"Template"}</definedName>
    <definedName name="wrn.Monthly_Yr1._1_1_3_3" hidden="1">{"ISP1Y1",#N/A,TRUE,"Template";"ISP2Y1",#N/A,TRUE,"Template";"BSY1",#N/A,TRUE,"Template";"ICFY1",#N/A,TRUE,"Template";"TPY1",#N/A,TRUE,"Template";"CtrlY1",#N/A,TRUE,"Template"}</definedName>
    <definedName name="wrn.Monthly_Yr1._1_1_4" hidden="1">{"ISP1Y1",#N/A,TRUE,"Template";"ISP2Y1",#N/A,TRUE,"Template";"BSY1",#N/A,TRUE,"Template";"ICFY1",#N/A,TRUE,"Template";"TPY1",#N/A,TRUE,"Template";"CtrlY1",#N/A,TRUE,"Template"}</definedName>
    <definedName name="wrn.Monthly_Yr1._1_1_4_1" hidden="1">{"ISP1Y1",#N/A,TRUE,"Template";"ISP2Y1",#N/A,TRUE,"Template";"BSY1",#N/A,TRUE,"Template";"ICFY1",#N/A,TRUE,"Template";"TPY1",#N/A,TRUE,"Template";"CtrlY1",#N/A,TRUE,"Template"}</definedName>
    <definedName name="wrn.Monthly_Yr1._1_1_4_1_1" hidden="1">{"ISP1Y1",#N/A,TRUE,"Template";"ISP2Y1",#N/A,TRUE,"Template";"BSY1",#N/A,TRUE,"Template";"ICFY1",#N/A,TRUE,"Template";"TPY1",#N/A,TRUE,"Template";"CtrlY1",#N/A,TRUE,"Template"}</definedName>
    <definedName name="wrn.Monthly_Yr1._1_1_4_1_1_1" hidden="1">{"ISP1Y1",#N/A,TRUE,"Template";"ISP2Y1",#N/A,TRUE,"Template";"BSY1",#N/A,TRUE,"Template";"ICFY1",#N/A,TRUE,"Template";"TPY1",#N/A,TRUE,"Template";"CtrlY1",#N/A,TRUE,"Template"}</definedName>
    <definedName name="wrn.Monthly_Yr1._1_1_4_1_2" hidden="1">{"ISP1Y1",#N/A,TRUE,"Template";"ISP2Y1",#N/A,TRUE,"Template";"BSY1",#N/A,TRUE,"Template";"ICFY1",#N/A,TRUE,"Template";"TPY1",#N/A,TRUE,"Template";"CtrlY1",#N/A,TRUE,"Template"}</definedName>
    <definedName name="wrn.Monthly_Yr1._1_1_4_2" hidden="1">{"ISP1Y1",#N/A,TRUE,"Template";"ISP2Y1",#N/A,TRUE,"Template";"BSY1",#N/A,TRUE,"Template";"ICFY1",#N/A,TRUE,"Template";"TPY1",#N/A,TRUE,"Template";"CtrlY1",#N/A,TRUE,"Template"}</definedName>
    <definedName name="wrn.Monthly_Yr1._1_1_4_2_1" hidden="1">{"ISP1Y1",#N/A,TRUE,"Template";"ISP2Y1",#N/A,TRUE,"Template";"BSY1",#N/A,TRUE,"Template";"ICFY1",#N/A,TRUE,"Template";"TPY1",#N/A,TRUE,"Template";"CtrlY1",#N/A,TRUE,"Template"}</definedName>
    <definedName name="wrn.Monthly_Yr1._1_1_4_3" hidden="1">{"ISP1Y1",#N/A,TRUE,"Template";"ISP2Y1",#N/A,TRUE,"Template";"BSY1",#N/A,TRUE,"Template";"ICFY1",#N/A,TRUE,"Template";"TPY1",#N/A,TRUE,"Template";"CtrlY1",#N/A,TRUE,"Template"}</definedName>
    <definedName name="wrn.Monthly_Yr1._1_1_5" hidden="1">{"ISP1Y1",#N/A,TRUE,"Template";"ISP2Y1",#N/A,TRUE,"Template";"BSY1",#N/A,TRUE,"Template";"ICFY1",#N/A,TRUE,"Template";"TPY1",#N/A,TRUE,"Template";"CtrlY1",#N/A,TRUE,"Template"}</definedName>
    <definedName name="wrn.Monthly_Yr1._1_1_5_1" hidden="1">{"ISP1Y1",#N/A,TRUE,"Template";"ISP2Y1",#N/A,TRUE,"Template";"BSY1",#N/A,TRUE,"Template";"ICFY1",#N/A,TRUE,"Template";"TPY1",#N/A,TRUE,"Template";"CtrlY1",#N/A,TRUE,"Template"}</definedName>
    <definedName name="wrn.Monthly_Yr1._1_1_5_1_1" hidden="1">{"ISP1Y1",#N/A,TRUE,"Template";"ISP2Y1",#N/A,TRUE,"Template";"BSY1",#N/A,TRUE,"Template";"ICFY1",#N/A,TRUE,"Template";"TPY1",#N/A,TRUE,"Template";"CtrlY1",#N/A,TRUE,"Template"}</definedName>
    <definedName name="wrn.Monthly_Yr1._1_1_5_1_1_1" hidden="1">{"ISP1Y1",#N/A,TRUE,"Template";"ISP2Y1",#N/A,TRUE,"Template";"BSY1",#N/A,TRUE,"Template";"ICFY1",#N/A,TRUE,"Template";"TPY1",#N/A,TRUE,"Template";"CtrlY1",#N/A,TRUE,"Template"}</definedName>
    <definedName name="wrn.Monthly_Yr1._1_1_5_1_2" hidden="1">{"ISP1Y1",#N/A,TRUE,"Template";"ISP2Y1",#N/A,TRUE,"Template";"BSY1",#N/A,TRUE,"Template";"ICFY1",#N/A,TRUE,"Template";"TPY1",#N/A,TRUE,"Template";"CtrlY1",#N/A,TRUE,"Template"}</definedName>
    <definedName name="wrn.Monthly_Yr1._1_1_5_2" hidden="1">{"ISP1Y1",#N/A,TRUE,"Template";"ISP2Y1",#N/A,TRUE,"Template";"BSY1",#N/A,TRUE,"Template";"ICFY1",#N/A,TRUE,"Template";"TPY1",#N/A,TRUE,"Template";"CtrlY1",#N/A,TRUE,"Template"}</definedName>
    <definedName name="wrn.Monthly_Yr1._1_1_5_2_1" hidden="1">{"ISP1Y1",#N/A,TRUE,"Template";"ISP2Y1",#N/A,TRUE,"Template";"BSY1",#N/A,TRUE,"Template";"ICFY1",#N/A,TRUE,"Template";"TPY1",#N/A,TRUE,"Template";"CtrlY1",#N/A,TRUE,"Template"}</definedName>
    <definedName name="wrn.Monthly_Yr1._1_1_5_3" hidden="1">{"ISP1Y1",#N/A,TRUE,"Template";"ISP2Y1",#N/A,TRUE,"Template";"BSY1",#N/A,TRUE,"Template";"ICFY1",#N/A,TRUE,"Template";"TPY1",#N/A,TRUE,"Template";"CtrlY1",#N/A,TRUE,"Template"}</definedName>
    <definedName name="wrn.Monthly_Yr1._1_2" hidden="1">{"ISP1Y1",#N/A,TRUE,"Template";"ISP2Y1",#N/A,TRUE,"Template";"BSY1",#N/A,TRUE,"Template";"ICFY1",#N/A,TRUE,"Template";"TPY1",#N/A,TRUE,"Template";"CtrlY1",#N/A,TRUE,"Template"}</definedName>
    <definedName name="wrn.Monthly_Yr1._1_2_1" hidden="1">{"ISP1Y1",#N/A,TRUE,"Template";"ISP2Y1",#N/A,TRUE,"Template";"BSY1",#N/A,TRUE,"Template";"ICFY1",#N/A,TRUE,"Template";"TPY1",#N/A,TRUE,"Template";"CtrlY1",#N/A,TRUE,"Template"}</definedName>
    <definedName name="wrn.Monthly_Yr1._1_2_1_1" hidden="1">{"ISP1Y1",#N/A,TRUE,"Template";"ISP2Y1",#N/A,TRUE,"Template";"BSY1",#N/A,TRUE,"Template";"ICFY1",#N/A,TRUE,"Template";"TPY1",#N/A,TRUE,"Template";"CtrlY1",#N/A,TRUE,"Template"}</definedName>
    <definedName name="wrn.Monthly_Yr1._1_2_1_1_1" hidden="1">{"ISP1Y1",#N/A,TRUE,"Template";"ISP2Y1",#N/A,TRUE,"Template";"BSY1",#N/A,TRUE,"Template";"ICFY1",#N/A,TRUE,"Template";"TPY1",#N/A,TRUE,"Template";"CtrlY1",#N/A,TRUE,"Template"}</definedName>
    <definedName name="wrn.Monthly_Yr1._1_2_1_1_1_1" hidden="1">{"ISP1Y1",#N/A,TRUE,"Template";"ISP2Y1",#N/A,TRUE,"Template";"BSY1",#N/A,TRUE,"Template";"ICFY1",#N/A,TRUE,"Template";"TPY1",#N/A,TRUE,"Template";"CtrlY1",#N/A,TRUE,"Template"}</definedName>
    <definedName name="wrn.Monthly_Yr1._1_2_1_1_2" hidden="1">{"ISP1Y1",#N/A,TRUE,"Template";"ISP2Y1",#N/A,TRUE,"Template";"BSY1",#N/A,TRUE,"Template";"ICFY1",#N/A,TRUE,"Template";"TPY1",#N/A,TRUE,"Template";"CtrlY1",#N/A,TRUE,"Template"}</definedName>
    <definedName name="wrn.Monthly_Yr1._1_2_1_2" hidden="1">{"ISP1Y1",#N/A,TRUE,"Template";"ISP2Y1",#N/A,TRUE,"Template";"BSY1",#N/A,TRUE,"Template";"ICFY1",#N/A,TRUE,"Template";"TPY1",#N/A,TRUE,"Template";"CtrlY1",#N/A,TRUE,"Template"}</definedName>
    <definedName name="wrn.Monthly_Yr1._1_2_1_2_1" hidden="1">{"ISP1Y1",#N/A,TRUE,"Template";"ISP2Y1",#N/A,TRUE,"Template";"BSY1",#N/A,TRUE,"Template";"ICFY1",#N/A,TRUE,"Template";"TPY1",#N/A,TRUE,"Template";"CtrlY1",#N/A,TRUE,"Template"}</definedName>
    <definedName name="wrn.Monthly_Yr1._1_2_1_3" hidden="1">{"ISP1Y1",#N/A,TRUE,"Template";"ISP2Y1",#N/A,TRUE,"Template";"BSY1",#N/A,TRUE,"Template";"ICFY1",#N/A,TRUE,"Template";"TPY1",#N/A,TRUE,"Template";"CtrlY1",#N/A,TRUE,"Template"}</definedName>
    <definedName name="wrn.Monthly_Yr1._1_2_2" hidden="1">{"ISP1Y1",#N/A,TRUE,"Template";"ISP2Y1",#N/A,TRUE,"Template";"BSY1",#N/A,TRUE,"Template";"ICFY1",#N/A,TRUE,"Template";"TPY1",#N/A,TRUE,"Template";"CtrlY1",#N/A,TRUE,"Template"}</definedName>
    <definedName name="wrn.Monthly_Yr1._1_2_2_1" hidden="1">{"ISP1Y1",#N/A,TRUE,"Template";"ISP2Y1",#N/A,TRUE,"Template";"BSY1",#N/A,TRUE,"Template";"ICFY1",#N/A,TRUE,"Template";"TPY1",#N/A,TRUE,"Template";"CtrlY1",#N/A,TRUE,"Template"}</definedName>
    <definedName name="wrn.Monthly_Yr1._1_2_3" hidden="1">{"ISP1Y1",#N/A,TRUE,"Template";"ISP2Y1",#N/A,TRUE,"Template";"BSY1",#N/A,TRUE,"Template";"ICFY1",#N/A,TRUE,"Template";"TPY1",#N/A,TRUE,"Template";"CtrlY1",#N/A,TRUE,"Template"}</definedName>
    <definedName name="wrn.Monthly_Yr1._1_2_4" hidden="1">{"ISP1Y1",#N/A,TRUE,"Template";"ISP2Y1",#N/A,TRUE,"Template";"BSY1",#N/A,TRUE,"Template";"ICFY1",#N/A,TRUE,"Template";"TPY1",#N/A,TRUE,"Template";"CtrlY1",#N/A,TRUE,"Template"}</definedName>
    <definedName name="wrn.Monthly_Yr1._1_3" hidden="1">{"ISP1Y1",#N/A,TRUE,"Template";"ISP2Y1",#N/A,TRUE,"Template";"BSY1",#N/A,TRUE,"Template";"ICFY1",#N/A,TRUE,"Template";"TPY1",#N/A,TRUE,"Template";"CtrlY1",#N/A,TRUE,"Template"}</definedName>
    <definedName name="wrn.Monthly_Yr1._1_3_1" hidden="1">{"ISP1Y1",#N/A,TRUE,"Template";"ISP2Y1",#N/A,TRUE,"Template";"BSY1",#N/A,TRUE,"Template";"ICFY1",#N/A,TRUE,"Template";"TPY1",#N/A,TRUE,"Template";"CtrlY1",#N/A,TRUE,"Template"}</definedName>
    <definedName name="wrn.Monthly_Yr1._1_3_1_1" hidden="1">{"ISP1Y1",#N/A,TRUE,"Template";"ISP2Y1",#N/A,TRUE,"Template";"BSY1",#N/A,TRUE,"Template";"ICFY1",#N/A,TRUE,"Template";"TPY1",#N/A,TRUE,"Template";"CtrlY1",#N/A,TRUE,"Template"}</definedName>
    <definedName name="wrn.Monthly_Yr1._1_3_1_1_1" hidden="1">{"ISP1Y1",#N/A,TRUE,"Template";"ISP2Y1",#N/A,TRUE,"Template";"BSY1",#N/A,TRUE,"Template";"ICFY1",#N/A,TRUE,"Template";"TPY1",#N/A,TRUE,"Template";"CtrlY1",#N/A,TRUE,"Template"}</definedName>
    <definedName name="wrn.Monthly_Yr1._1_3_1_1_1_1" hidden="1">{"ISP1Y1",#N/A,TRUE,"Template";"ISP2Y1",#N/A,TRUE,"Template";"BSY1",#N/A,TRUE,"Template";"ICFY1",#N/A,TRUE,"Template";"TPY1",#N/A,TRUE,"Template";"CtrlY1",#N/A,TRUE,"Template"}</definedName>
    <definedName name="wrn.Monthly_Yr1._1_3_1_1_2" hidden="1">{"ISP1Y1",#N/A,TRUE,"Template";"ISP2Y1",#N/A,TRUE,"Template";"BSY1",#N/A,TRUE,"Template";"ICFY1",#N/A,TRUE,"Template";"TPY1",#N/A,TRUE,"Template";"CtrlY1",#N/A,TRUE,"Template"}</definedName>
    <definedName name="wrn.Monthly_Yr1._1_3_1_2" hidden="1">{"ISP1Y1",#N/A,TRUE,"Template";"ISP2Y1",#N/A,TRUE,"Template";"BSY1",#N/A,TRUE,"Template";"ICFY1",#N/A,TRUE,"Template";"TPY1",#N/A,TRUE,"Template";"CtrlY1",#N/A,TRUE,"Template"}</definedName>
    <definedName name="wrn.Monthly_Yr1._1_3_1_2_1" hidden="1">{"ISP1Y1",#N/A,TRUE,"Template";"ISP2Y1",#N/A,TRUE,"Template";"BSY1",#N/A,TRUE,"Template";"ICFY1",#N/A,TRUE,"Template";"TPY1",#N/A,TRUE,"Template";"CtrlY1",#N/A,TRUE,"Template"}</definedName>
    <definedName name="wrn.Monthly_Yr1._1_3_1_3" hidden="1">{"ISP1Y1",#N/A,TRUE,"Template";"ISP2Y1",#N/A,TRUE,"Template";"BSY1",#N/A,TRUE,"Template";"ICFY1",#N/A,TRUE,"Template";"TPY1",#N/A,TRUE,"Template";"CtrlY1",#N/A,TRUE,"Template"}</definedName>
    <definedName name="wrn.Monthly_Yr1._1_3_2" hidden="1">{"ISP1Y1",#N/A,TRUE,"Template";"ISP2Y1",#N/A,TRUE,"Template";"BSY1",#N/A,TRUE,"Template";"ICFY1",#N/A,TRUE,"Template";"TPY1",#N/A,TRUE,"Template";"CtrlY1",#N/A,TRUE,"Template"}</definedName>
    <definedName name="wrn.Monthly_Yr1._1_3_2_1" hidden="1">{"ISP1Y1",#N/A,TRUE,"Template";"ISP2Y1",#N/A,TRUE,"Template";"BSY1",#N/A,TRUE,"Template";"ICFY1",#N/A,TRUE,"Template";"TPY1",#N/A,TRUE,"Template";"CtrlY1",#N/A,TRUE,"Template"}</definedName>
    <definedName name="wrn.Monthly_Yr1._1_3_3" hidden="1">{"ISP1Y1",#N/A,TRUE,"Template";"ISP2Y1",#N/A,TRUE,"Template";"BSY1",#N/A,TRUE,"Template";"ICFY1",#N/A,TRUE,"Template";"TPY1",#N/A,TRUE,"Template";"CtrlY1",#N/A,TRUE,"Template"}</definedName>
    <definedName name="wrn.Monthly_Yr1._1_3_4" hidden="1">{"ISP1Y1",#N/A,TRUE,"Template";"ISP2Y1",#N/A,TRUE,"Template";"BSY1",#N/A,TRUE,"Template";"ICFY1",#N/A,TRUE,"Template";"TPY1",#N/A,TRUE,"Template";"CtrlY1",#N/A,TRUE,"Template"}</definedName>
    <definedName name="wrn.Monthly_Yr1._1_4" hidden="1">{"ISP1Y1",#N/A,TRUE,"Template";"ISP2Y1",#N/A,TRUE,"Template";"BSY1",#N/A,TRUE,"Template";"ICFY1",#N/A,TRUE,"Template";"TPY1",#N/A,TRUE,"Template";"CtrlY1",#N/A,TRUE,"Template"}</definedName>
    <definedName name="wrn.Monthly_Yr1._1_4_1" hidden="1">{"ISP1Y1",#N/A,TRUE,"Template";"ISP2Y1",#N/A,TRUE,"Template";"BSY1",#N/A,TRUE,"Template";"ICFY1",#N/A,TRUE,"Template";"TPY1",#N/A,TRUE,"Template";"CtrlY1",#N/A,TRUE,"Template"}</definedName>
    <definedName name="wrn.Monthly_Yr1._1_4_1_1" hidden="1">{"ISP1Y1",#N/A,TRUE,"Template";"ISP2Y1",#N/A,TRUE,"Template";"BSY1",#N/A,TRUE,"Template";"ICFY1",#N/A,TRUE,"Template";"TPY1",#N/A,TRUE,"Template";"CtrlY1",#N/A,TRUE,"Template"}</definedName>
    <definedName name="wrn.Monthly_Yr1._1_4_1_1_1" hidden="1">{"ISP1Y1",#N/A,TRUE,"Template";"ISP2Y1",#N/A,TRUE,"Template";"BSY1",#N/A,TRUE,"Template";"ICFY1",#N/A,TRUE,"Template";"TPY1",#N/A,TRUE,"Template";"CtrlY1",#N/A,TRUE,"Template"}</definedName>
    <definedName name="wrn.Monthly_Yr1._1_4_1_2" hidden="1">{"ISP1Y1",#N/A,TRUE,"Template";"ISP2Y1",#N/A,TRUE,"Template";"BSY1",#N/A,TRUE,"Template";"ICFY1",#N/A,TRUE,"Template";"TPY1",#N/A,TRUE,"Template";"CtrlY1",#N/A,TRUE,"Template"}</definedName>
    <definedName name="wrn.Monthly_Yr1._1_4_2" hidden="1">{"ISP1Y1",#N/A,TRUE,"Template";"ISP2Y1",#N/A,TRUE,"Template";"BSY1",#N/A,TRUE,"Template";"ICFY1",#N/A,TRUE,"Template";"TPY1",#N/A,TRUE,"Template";"CtrlY1",#N/A,TRUE,"Template"}</definedName>
    <definedName name="wrn.Monthly_Yr1._1_4_2_1" hidden="1">{"ISP1Y1",#N/A,TRUE,"Template";"ISP2Y1",#N/A,TRUE,"Template";"BSY1",#N/A,TRUE,"Template";"ICFY1",#N/A,TRUE,"Template";"TPY1",#N/A,TRUE,"Template";"CtrlY1",#N/A,TRUE,"Template"}</definedName>
    <definedName name="wrn.Monthly_Yr1._1_4_3" hidden="1">{"ISP1Y1",#N/A,TRUE,"Template";"ISP2Y1",#N/A,TRUE,"Template";"BSY1",#N/A,TRUE,"Template";"ICFY1",#N/A,TRUE,"Template";"TPY1",#N/A,TRUE,"Template";"CtrlY1",#N/A,TRUE,"Template"}</definedName>
    <definedName name="wrn.Monthly_Yr1._1_5" hidden="1">{"ISP1Y1",#N/A,TRUE,"Template";"ISP2Y1",#N/A,TRUE,"Template";"BSY1",#N/A,TRUE,"Template";"ICFY1",#N/A,TRUE,"Template";"TPY1",#N/A,TRUE,"Template";"CtrlY1",#N/A,TRUE,"Template"}</definedName>
    <definedName name="wrn.Monthly_Yr1._1_5_1" hidden="1">{"ISP1Y1",#N/A,TRUE,"Template";"ISP2Y1",#N/A,TRUE,"Template";"BSY1",#N/A,TRUE,"Template";"ICFY1",#N/A,TRUE,"Template";"TPY1",#N/A,TRUE,"Template";"CtrlY1",#N/A,TRUE,"Template"}</definedName>
    <definedName name="wrn.Monthly_Yr1._1_5_1_1" hidden="1">{"ISP1Y1",#N/A,TRUE,"Template";"ISP2Y1",#N/A,TRUE,"Template";"BSY1",#N/A,TRUE,"Template";"ICFY1",#N/A,TRUE,"Template";"TPY1",#N/A,TRUE,"Template";"CtrlY1",#N/A,TRUE,"Template"}</definedName>
    <definedName name="wrn.Monthly_Yr1._1_5_1_1_1" hidden="1">{"ISP1Y1",#N/A,TRUE,"Template";"ISP2Y1",#N/A,TRUE,"Template";"BSY1",#N/A,TRUE,"Template";"ICFY1",#N/A,TRUE,"Template";"TPY1",#N/A,TRUE,"Template";"CtrlY1",#N/A,TRUE,"Template"}</definedName>
    <definedName name="wrn.Monthly_Yr1._1_5_1_2" hidden="1">{"ISP1Y1",#N/A,TRUE,"Template";"ISP2Y1",#N/A,TRUE,"Template";"BSY1",#N/A,TRUE,"Template";"ICFY1",#N/A,TRUE,"Template";"TPY1",#N/A,TRUE,"Template";"CtrlY1",#N/A,TRUE,"Template"}</definedName>
    <definedName name="wrn.Monthly_Yr1._1_5_2" hidden="1">{"ISP1Y1",#N/A,TRUE,"Template";"ISP2Y1",#N/A,TRUE,"Template";"BSY1",#N/A,TRUE,"Template";"ICFY1",#N/A,TRUE,"Template";"TPY1",#N/A,TRUE,"Template";"CtrlY1",#N/A,TRUE,"Template"}</definedName>
    <definedName name="wrn.Monthly_Yr1._1_5_2_1" hidden="1">{"ISP1Y1",#N/A,TRUE,"Template";"ISP2Y1",#N/A,TRUE,"Template";"BSY1",#N/A,TRUE,"Template";"ICFY1",#N/A,TRUE,"Template";"TPY1",#N/A,TRUE,"Template";"CtrlY1",#N/A,TRUE,"Template"}</definedName>
    <definedName name="wrn.Monthly_Yr1._1_5_3" hidden="1">{"ISP1Y1",#N/A,TRUE,"Template";"ISP2Y1",#N/A,TRUE,"Template";"BSY1",#N/A,TRUE,"Template";"ICFY1",#N/A,TRUE,"Template";"TPY1",#N/A,TRUE,"Template";"CtrlY1",#N/A,TRUE,"Template"}</definedName>
    <definedName name="wrn.Monthly_Yr1._2" hidden="1">{"ISP1Y1",#N/A,TRUE,"Template";"ISP2Y1",#N/A,TRUE,"Template";"BSY1",#N/A,TRUE,"Template";"ICFY1",#N/A,TRUE,"Template";"TPY1",#N/A,TRUE,"Template";"CtrlY1",#N/A,TRUE,"Template"}</definedName>
    <definedName name="wrn.Monthly_Yr1._2_1" hidden="1">{"ISP1Y1",#N/A,TRUE,"Template";"ISP2Y1",#N/A,TRUE,"Template";"BSY1",#N/A,TRUE,"Template";"ICFY1",#N/A,TRUE,"Template";"TPY1",#N/A,TRUE,"Template";"CtrlY1",#N/A,TRUE,"Template"}</definedName>
    <definedName name="wrn.Monthly_Yr1._2_1_1" hidden="1">{"ISP1Y1",#N/A,TRUE,"Template";"ISP2Y1",#N/A,TRUE,"Template";"BSY1",#N/A,TRUE,"Template";"ICFY1",#N/A,TRUE,"Template";"TPY1",#N/A,TRUE,"Template";"CtrlY1",#N/A,TRUE,"Template"}</definedName>
    <definedName name="wrn.Monthly_Yr1._2_1_1_1" hidden="1">{"ISP1Y1",#N/A,TRUE,"Template";"ISP2Y1",#N/A,TRUE,"Template";"BSY1",#N/A,TRUE,"Template";"ICFY1",#N/A,TRUE,"Template";"TPY1",#N/A,TRUE,"Template";"CtrlY1",#N/A,TRUE,"Template"}</definedName>
    <definedName name="wrn.Monthly_Yr1._2_1_1_1_1" hidden="1">{"ISP1Y1",#N/A,TRUE,"Template";"ISP2Y1",#N/A,TRUE,"Template";"BSY1",#N/A,TRUE,"Template";"ICFY1",#N/A,TRUE,"Template";"TPY1",#N/A,TRUE,"Template";"CtrlY1",#N/A,TRUE,"Template"}</definedName>
    <definedName name="wrn.Monthly_Yr1._2_1_1_2" hidden="1">{"ISP1Y1",#N/A,TRUE,"Template";"ISP2Y1",#N/A,TRUE,"Template";"BSY1",#N/A,TRUE,"Template";"ICFY1",#N/A,TRUE,"Template";"TPY1",#N/A,TRUE,"Template";"CtrlY1",#N/A,TRUE,"Template"}</definedName>
    <definedName name="wrn.Monthly_Yr1._2_1_2" hidden="1">{"ISP1Y1",#N/A,TRUE,"Template";"ISP2Y1",#N/A,TRUE,"Template";"BSY1",#N/A,TRUE,"Template";"ICFY1",#N/A,TRUE,"Template";"TPY1",#N/A,TRUE,"Template";"CtrlY1",#N/A,TRUE,"Template"}</definedName>
    <definedName name="wrn.Monthly_Yr1._2_1_2_1" hidden="1">{"ISP1Y1",#N/A,TRUE,"Template";"ISP2Y1",#N/A,TRUE,"Template";"BSY1",#N/A,TRUE,"Template";"ICFY1",#N/A,TRUE,"Template";"TPY1",#N/A,TRUE,"Template";"CtrlY1",#N/A,TRUE,"Template"}</definedName>
    <definedName name="wrn.Monthly_Yr1._2_1_3" hidden="1">{"ISP1Y1",#N/A,TRUE,"Template";"ISP2Y1",#N/A,TRUE,"Template";"BSY1",#N/A,TRUE,"Template";"ICFY1",#N/A,TRUE,"Template";"TPY1",#N/A,TRUE,"Template";"CtrlY1",#N/A,TRUE,"Template"}</definedName>
    <definedName name="wrn.Monthly_Yr1._2_2" hidden="1">{"ISP1Y1",#N/A,TRUE,"Template";"ISP2Y1",#N/A,TRUE,"Template";"BSY1",#N/A,TRUE,"Template";"ICFY1",#N/A,TRUE,"Template";"TPY1",#N/A,TRUE,"Template";"CtrlY1",#N/A,TRUE,"Template"}</definedName>
    <definedName name="wrn.Monthly_Yr1._2_2_1" hidden="1">{"ISP1Y1",#N/A,TRUE,"Template";"ISP2Y1",#N/A,TRUE,"Template";"BSY1",#N/A,TRUE,"Template";"ICFY1",#N/A,TRUE,"Template";"TPY1",#N/A,TRUE,"Template";"CtrlY1",#N/A,TRUE,"Template"}</definedName>
    <definedName name="wrn.Monthly_Yr1._2_3" hidden="1">{"ISP1Y1",#N/A,TRUE,"Template";"ISP2Y1",#N/A,TRUE,"Template";"BSY1",#N/A,TRUE,"Template";"ICFY1",#N/A,TRUE,"Template";"TPY1",#N/A,TRUE,"Template";"CtrlY1",#N/A,TRUE,"Template"}</definedName>
    <definedName name="wrn.Monthly_Yr1._2_4" hidden="1">{"ISP1Y1",#N/A,TRUE,"Template";"ISP2Y1",#N/A,TRUE,"Template";"BSY1",#N/A,TRUE,"Template";"ICFY1",#N/A,TRUE,"Template";"TPY1",#N/A,TRUE,"Template";"CtrlY1",#N/A,TRUE,"Template"}</definedName>
    <definedName name="wrn.Monthly_Yr1._3" hidden="1">{"ISP1Y1",#N/A,TRUE,"Template";"ISP2Y1",#N/A,TRUE,"Template";"BSY1",#N/A,TRUE,"Template";"ICFY1",#N/A,TRUE,"Template";"TPY1",#N/A,TRUE,"Template";"CtrlY1",#N/A,TRUE,"Template"}</definedName>
    <definedName name="wrn.Monthly_Yr1._3_1" hidden="1">{"ISP1Y1",#N/A,TRUE,"Template";"ISP2Y1",#N/A,TRUE,"Template";"BSY1",#N/A,TRUE,"Template";"ICFY1",#N/A,TRUE,"Template";"TPY1",#N/A,TRUE,"Template";"CtrlY1",#N/A,TRUE,"Template"}</definedName>
    <definedName name="wrn.Monthly_Yr1._3_1_1" hidden="1">{"ISP1Y1",#N/A,TRUE,"Template";"ISP2Y1",#N/A,TRUE,"Template";"BSY1",#N/A,TRUE,"Template";"ICFY1",#N/A,TRUE,"Template";"TPY1",#N/A,TRUE,"Template";"CtrlY1",#N/A,TRUE,"Template"}</definedName>
    <definedName name="wrn.Monthly_Yr1._3_1_1_1" hidden="1">{"ISP1Y1",#N/A,TRUE,"Template";"ISP2Y1",#N/A,TRUE,"Template";"BSY1",#N/A,TRUE,"Template";"ICFY1",#N/A,TRUE,"Template";"TPY1",#N/A,TRUE,"Template";"CtrlY1",#N/A,TRUE,"Template"}</definedName>
    <definedName name="wrn.Monthly_Yr1._3_1_1_1_1" hidden="1">{"ISP1Y1",#N/A,TRUE,"Template";"ISP2Y1",#N/A,TRUE,"Template";"BSY1",#N/A,TRUE,"Template";"ICFY1",#N/A,TRUE,"Template";"TPY1",#N/A,TRUE,"Template";"CtrlY1",#N/A,TRUE,"Template"}</definedName>
    <definedName name="wrn.Monthly_Yr1._3_1_1_2" hidden="1">{"ISP1Y1",#N/A,TRUE,"Template";"ISP2Y1",#N/A,TRUE,"Template";"BSY1",#N/A,TRUE,"Template";"ICFY1",#N/A,TRUE,"Template";"TPY1",#N/A,TRUE,"Template";"CtrlY1",#N/A,TRUE,"Template"}</definedName>
    <definedName name="wrn.Monthly_Yr1._3_1_2" hidden="1">{"ISP1Y1",#N/A,TRUE,"Template";"ISP2Y1",#N/A,TRUE,"Template";"BSY1",#N/A,TRUE,"Template";"ICFY1",#N/A,TRUE,"Template";"TPY1",#N/A,TRUE,"Template";"CtrlY1",#N/A,TRUE,"Template"}</definedName>
    <definedName name="wrn.Monthly_Yr1._3_1_2_1" hidden="1">{"ISP1Y1",#N/A,TRUE,"Template";"ISP2Y1",#N/A,TRUE,"Template";"BSY1",#N/A,TRUE,"Template";"ICFY1",#N/A,TRUE,"Template";"TPY1",#N/A,TRUE,"Template";"CtrlY1",#N/A,TRUE,"Template"}</definedName>
    <definedName name="wrn.Monthly_Yr1._3_1_3" hidden="1">{"ISP1Y1",#N/A,TRUE,"Template";"ISP2Y1",#N/A,TRUE,"Template";"BSY1",#N/A,TRUE,"Template";"ICFY1",#N/A,TRUE,"Template";"TPY1",#N/A,TRUE,"Template";"CtrlY1",#N/A,TRUE,"Template"}</definedName>
    <definedName name="wrn.Monthly_Yr1._3_2" hidden="1">{"ISP1Y1",#N/A,TRUE,"Template";"ISP2Y1",#N/A,TRUE,"Template";"BSY1",#N/A,TRUE,"Template";"ICFY1",#N/A,TRUE,"Template";"TPY1",#N/A,TRUE,"Template";"CtrlY1",#N/A,TRUE,"Template"}</definedName>
    <definedName name="wrn.Monthly_Yr1._3_2_1" hidden="1">{"ISP1Y1",#N/A,TRUE,"Template";"ISP2Y1",#N/A,TRUE,"Template";"BSY1",#N/A,TRUE,"Template";"ICFY1",#N/A,TRUE,"Template";"TPY1",#N/A,TRUE,"Template";"CtrlY1",#N/A,TRUE,"Template"}</definedName>
    <definedName name="wrn.Monthly_Yr1._3_3" hidden="1">{"ISP1Y1",#N/A,TRUE,"Template";"ISP2Y1",#N/A,TRUE,"Template";"BSY1",#N/A,TRUE,"Template";"ICFY1",#N/A,TRUE,"Template";"TPY1",#N/A,TRUE,"Template";"CtrlY1",#N/A,TRUE,"Template"}</definedName>
    <definedName name="wrn.Monthly_Yr1._3_4" hidden="1">{"ISP1Y1",#N/A,TRUE,"Template";"ISP2Y1",#N/A,TRUE,"Template";"BSY1",#N/A,TRUE,"Template";"ICFY1",#N/A,TRUE,"Template";"TPY1",#N/A,TRUE,"Template";"CtrlY1",#N/A,TRUE,"Template"}</definedName>
    <definedName name="wrn.Monthly_Yr1._4" hidden="1">{"ISP1Y1",#N/A,TRUE,"Template";"ISP2Y1",#N/A,TRUE,"Template";"BSY1",#N/A,TRUE,"Template";"ICFY1",#N/A,TRUE,"Template";"TPY1",#N/A,TRUE,"Template";"CtrlY1",#N/A,TRUE,"Template"}</definedName>
    <definedName name="wrn.Monthly_Yr1._4_1" hidden="1">{"ISP1Y1",#N/A,TRUE,"Template";"ISP2Y1",#N/A,TRUE,"Template";"BSY1",#N/A,TRUE,"Template";"ICFY1",#N/A,TRUE,"Template";"TPY1",#N/A,TRUE,"Template";"CtrlY1",#N/A,TRUE,"Template"}</definedName>
    <definedName name="wrn.Monthly_Yr1._4_1_1" hidden="1">{"ISP1Y1",#N/A,TRUE,"Template";"ISP2Y1",#N/A,TRUE,"Template";"BSY1",#N/A,TRUE,"Template";"ICFY1",#N/A,TRUE,"Template";"TPY1",#N/A,TRUE,"Template";"CtrlY1",#N/A,TRUE,"Template"}</definedName>
    <definedName name="wrn.Monthly_Yr1._4_1_1_1" hidden="1">{"ISP1Y1",#N/A,TRUE,"Template";"ISP2Y1",#N/A,TRUE,"Template";"BSY1",#N/A,TRUE,"Template";"ICFY1",#N/A,TRUE,"Template";"TPY1",#N/A,TRUE,"Template";"CtrlY1",#N/A,TRUE,"Template"}</definedName>
    <definedName name="wrn.Monthly_Yr1._4_1_2" hidden="1">{"ISP1Y1",#N/A,TRUE,"Template";"ISP2Y1",#N/A,TRUE,"Template";"BSY1",#N/A,TRUE,"Template";"ICFY1",#N/A,TRUE,"Template";"TPY1",#N/A,TRUE,"Template";"CtrlY1",#N/A,TRUE,"Template"}</definedName>
    <definedName name="wrn.Monthly_Yr1._4_2" hidden="1">{"ISP1Y1",#N/A,TRUE,"Template";"ISP2Y1",#N/A,TRUE,"Template";"BSY1",#N/A,TRUE,"Template";"ICFY1",#N/A,TRUE,"Template";"TPY1",#N/A,TRUE,"Template";"CtrlY1",#N/A,TRUE,"Template"}</definedName>
    <definedName name="wrn.Monthly_Yr1._4_2_1" hidden="1">{"ISP1Y1",#N/A,TRUE,"Template";"ISP2Y1",#N/A,TRUE,"Template";"BSY1",#N/A,TRUE,"Template";"ICFY1",#N/A,TRUE,"Template";"TPY1",#N/A,TRUE,"Template";"CtrlY1",#N/A,TRUE,"Template"}</definedName>
    <definedName name="wrn.Monthly_Yr1._4_3" hidden="1">{"ISP1Y1",#N/A,TRUE,"Template";"ISP2Y1",#N/A,TRUE,"Template";"BSY1",#N/A,TRUE,"Template";"ICFY1",#N/A,TRUE,"Template";"TPY1",#N/A,TRUE,"Template";"CtrlY1",#N/A,TRUE,"Template"}</definedName>
    <definedName name="wrn.Monthly_Yr1._5" hidden="1">{"ISP1Y1",#N/A,TRUE,"Template";"ISP2Y1",#N/A,TRUE,"Template";"BSY1",#N/A,TRUE,"Template";"ICFY1",#N/A,TRUE,"Template";"TPY1",#N/A,TRUE,"Template";"CtrlY1",#N/A,TRUE,"Template"}</definedName>
    <definedName name="wrn.Monthly_Yr1._5_1" hidden="1">{"ISP1Y1",#N/A,TRUE,"Template";"ISP2Y1",#N/A,TRUE,"Template";"BSY1",#N/A,TRUE,"Template";"ICFY1",#N/A,TRUE,"Template";"TPY1",#N/A,TRUE,"Template";"CtrlY1",#N/A,TRUE,"Template"}</definedName>
    <definedName name="wrn.Monthly_Yr1._5_1_1" hidden="1">{"ISP1Y1",#N/A,TRUE,"Template";"ISP2Y1",#N/A,TRUE,"Template";"BSY1",#N/A,TRUE,"Template";"ICFY1",#N/A,TRUE,"Template";"TPY1",#N/A,TRUE,"Template";"CtrlY1",#N/A,TRUE,"Template"}</definedName>
    <definedName name="wrn.Monthly_Yr1._5_1_1_1" hidden="1">{"ISP1Y1",#N/A,TRUE,"Template";"ISP2Y1",#N/A,TRUE,"Template";"BSY1",#N/A,TRUE,"Template";"ICFY1",#N/A,TRUE,"Template";"TPY1",#N/A,TRUE,"Template";"CtrlY1",#N/A,TRUE,"Template"}</definedName>
    <definedName name="wrn.Monthly_Yr1._5_1_2" hidden="1">{"ISP1Y1",#N/A,TRUE,"Template";"ISP2Y1",#N/A,TRUE,"Template";"BSY1",#N/A,TRUE,"Template";"ICFY1",#N/A,TRUE,"Template";"TPY1",#N/A,TRUE,"Template";"CtrlY1",#N/A,TRUE,"Template"}</definedName>
    <definedName name="wrn.Monthly_Yr1._5_2" hidden="1">{"ISP1Y1",#N/A,TRUE,"Template";"ISP2Y1",#N/A,TRUE,"Template";"BSY1",#N/A,TRUE,"Template";"ICFY1",#N/A,TRUE,"Template";"TPY1",#N/A,TRUE,"Template";"CtrlY1",#N/A,TRUE,"Template"}</definedName>
    <definedName name="wrn.Monthly_Yr1._5_2_1" hidden="1">{"ISP1Y1",#N/A,TRUE,"Template";"ISP2Y1",#N/A,TRUE,"Template";"BSY1",#N/A,TRUE,"Template";"ICFY1",#N/A,TRUE,"Template";"TPY1",#N/A,TRUE,"Template";"CtrlY1",#N/A,TRUE,"Template"}</definedName>
    <definedName name="wrn.Monthly_Yr1._5_3" hidden="1">{"ISP1Y1",#N/A,TRUE,"Template";"ISP2Y1",#N/A,TRUE,"Template";"BSY1",#N/A,TRUE,"Template";"ICFY1",#N/A,TRUE,"Template";"TPY1",#N/A,TRUE,"Template";"CtrlY1",#N/A,TRUE,"Template"}</definedName>
    <definedName name="wrn.monthly_yr2" hidden="1">{"ISP1Y1",#N/A,TRUE,"Template";"ISP2Y1",#N/A,TRUE,"Template";"BSY1",#N/A,TRUE,"Template";"ICFY1",#N/A,TRUE,"Template";"TPY1",#N/A,TRUE,"Template";"CtrlY1",#N/A,TRUE,"Template"}</definedName>
    <definedName name="wrn.Monthly_Yr2." hidden="1">{"ISP1Y2",#N/A,TRUE,"Template";"ISP2Y2",#N/A,TRUE,"Template";"BSY2",#N/A,TRUE,"Template";"ICFY2",#N/A,TRUE,"Template";"TPY2",#N/A,TRUE,"Template";"CtrlY2",#N/A,TRUE,"Template"}</definedName>
    <definedName name="wrn.Monthly_Yr2._1" hidden="1">{"ISP1Y2",#N/A,TRUE,"Template";"ISP2Y2",#N/A,TRUE,"Template";"BSY2",#N/A,TRUE,"Template";"ICFY2",#N/A,TRUE,"Template";"TPY2",#N/A,TRUE,"Template";"CtrlY2",#N/A,TRUE,"Template"}</definedName>
    <definedName name="wrn.Monthly_Yr2._1_1" hidden="1">{"ISP1Y2",#N/A,TRUE,"Template";"ISP2Y2",#N/A,TRUE,"Template";"BSY2",#N/A,TRUE,"Template";"ICFY2",#N/A,TRUE,"Template";"TPY2",#N/A,TRUE,"Template";"CtrlY2",#N/A,TRUE,"Template"}</definedName>
    <definedName name="wrn.Monthly_Yr2._1_1_1" hidden="1">{"ISP1Y2",#N/A,TRUE,"Template";"ISP2Y2",#N/A,TRUE,"Template";"BSY2",#N/A,TRUE,"Template";"ICFY2",#N/A,TRUE,"Template";"TPY2",#N/A,TRUE,"Template";"CtrlY2",#N/A,TRUE,"Template"}</definedName>
    <definedName name="wrn.Monthly_Yr2._1_1_1_1" hidden="1">{"ISP1Y2",#N/A,TRUE,"Template";"ISP2Y2",#N/A,TRUE,"Template";"BSY2",#N/A,TRUE,"Template";"ICFY2",#N/A,TRUE,"Template";"TPY2",#N/A,TRUE,"Template";"CtrlY2",#N/A,TRUE,"Template"}</definedName>
    <definedName name="wrn.Monthly_Yr2._1_1_1_1_1" hidden="1">{"ISP1Y2",#N/A,TRUE,"Template";"ISP2Y2",#N/A,TRUE,"Template";"BSY2",#N/A,TRUE,"Template";"ICFY2",#N/A,TRUE,"Template";"TPY2",#N/A,TRUE,"Template";"CtrlY2",#N/A,TRUE,"Template"}</definedName>
    <definedName name="wrn.Monthly_Yr2._1_1_1_1_1_1" hidden="1">{"ISP1Y2",#N/A,TRUE,"Template";"ISP2Y2",#N/A,TRUE,"Template";"BSY2",#N/A,TRUE,"Template";"ICFY2",#N/A,TRUE,"Template";"TPY2",#N/A,TRUE,"Template";"CtrlY2",#N/A,TRUE,"Template"}</definedName>
    <definedName name="wrn.Monthly_Yr2._1_1_1_1_1_1_1" hidden="1">{"ISP1Y2",#N/A,TRUE,"Template";"ISP2Y2",#N/A,TRUE,"Template";"BSY2",#N/A,TRUE,"Template";"ICFY2",#N/A,TRUE,"Template";"TPY2",#N/A,TRUE,"Template";"CtrlY2",#N/A,TRUE,"Template"}</definedName>
    <definedName name="wrn.Monthly_Yr2._1_1_1_1_1_2" hidden="1">{"ISP1Y2",#N/A,TRUE,"Template";"ISP2Y2",#N/A,TRUE,"Template";"BSY2",#N/A,TRUE,"Template";"ICFY2",#N/A,TRUE,"Template";"TPY2",#N/A,TRUE,"Template";"CtrlY2",#N/A,TRUE,"Template"}</definedName>
    <definedName name="wrn.Monthly_Yr2._1_1_1_1_2" hidden="1">{"ISP1Y2",#N/A,TRUE,"Template";"ISP2Y2",#N/A,TRUE,"Template";"BSY2",#N/A,TRUE,"Template";"ICFY2",#N/A,TRUE,"Template";"TPY2",#N/A,TRUE,"Template";"CtrlY2",#N/A,TRUE,"Template"}</definedName>
    <definedName name="wrn.Monthly_Yr2._1_1_1_1_2_1" hidden="1">{"ISP1Y2",#N/A,TRUE,"Template";"ISP2Y2",#N/A,TRUE,"Template";"BSY2",#N/A,TRUE,"Template";"ICFY2",#N/A,TRUE,"Template";"TPY2",#N/A,TRUE,"Template";"CtrlY2",#N/A,TRUE,"Template"}</definedName>
    <definedName name="wrn.Monthly_Yr2._1_1_1_1_3" hidden="1">{"ISP1Y2",#N/A,TRUE,"Template";"ISP2Y2",#N/A,TRUE,"Template";"BSY2",#N/A,TRUE,"Template";"ICFY2",#N/A,TRUE,"Template";"TPY2",#N/A,TRUE,"Template";"CtrlY2",#N/A,TRUE,"Template"}</definedName>
    <definedName name="wrn.Monthly_Yr2._1_1_1_2" hidden="1">{"ISP1Y2",#N/A,TRUE,"Template";"ISP2Y2",#N/A,TRUE,"Template";"BSY2",#N/A,TRUE,"Template";"ICFY2",#N/A,TRUE,"Template";"TPY2",#N/A,TRUE,"Template";"CtrlY2",#N/A,TRUE,"Template"}</definedName>
    <definedName name="wrn.Monthly_Yr2._1_1_1_2_1" hidden="1">{"ISP1Y2",#N/A,TRUE,"Template";"ISP2Y2",#N/A,TRUE,"Template";"BSY2",#N/A,TRUE,"Template";"ICFY2",#N/A,TRUE,"Template";"TPY2",#N/A,TRUE,"Template";"CtrlY2",#N/A,TRUE,"Template"}</definedName>
    <definedName name="wrn.Monthly_Yr2._1_1_1_3" hidden="1">{"ISP1Y2",#N/A,TRUE,"Template";"ISP2Y2",#N/A,TRUE,"Template";"BSY2",#N/A,TRUE,"Template";"ICFY2",#N/A,TRUE,"Template";"TPY2",#N/A,TRUE,"Template";"CtrlY2",#N/A,TRUE,"Template"}</definedName>
    <definedName name="wrn.Monthly_Yr2._1_1_1_4" hidden="1">{"ISP1Y2",#N/A,TRUE,"Template";"ISP2Y2",#N/A,TRUE,"Template";"BSY2",#N/A,TRUE,"Template";"ICFY2",#N/A,TRUE,"Template";"TPY2",#N/A,TRUE,"Template";"CtrlY2",#N/A,TRUE,"Template"}</definedName>
    <definedName name="wrn.Monthly_Yr2._1_1_2" hidden="1">{"ISP1Y2",#N/A,TRUE,"Template";"ISP2Y2",#N/A,TRUE,"Template";"BSY2",#N/A,TRUE,"Template";"ICFY2",#N/A,TRUE,"Template";"TPY2",#N/A,TRUE,"Template";"CtrlY2",#N/A,TRUE,"Template"}</definedName>
    <definedName name="wrn.Monthly_Yr2._1_1_2_1" hidden="1">{"ISP1Y2",#N/A,TRUE,"Template";"ISP2Y2",#N/A,TRUE,"Template";"BSY2",#N/A,TRUE,"Template";"ICFY2",#N/A,TRUE,"Template";"TPY2",#N/A,TRUE,"Template";"CtrlY2",#N/A,TRUE,"Template"}</definedName>
    <definedName name="wrn.Monthly_Yr2._1_1_2_1_1" hidden="1">{"ISP1Y2",#N/A,TRUE,"Template";"ISP2Y2",#N/A,TRUE,"Template";"BSY2",#N/A,TRUE,"Template";"ICFY2",#N/A,TRUE,"Template";"TPY2",#N/A,TRUE,"Template";"CtrlY2",#N/A,TRUE,"Template"}</definedName>
    <definedName name="wrn.Monthly_Yr2._1_1_2_1_1_1" hidden="1">{"ISP1Y2",#N/A,TRUE,"Template";"ISP2Y2",#N/A,TRUE,"Template";"BSY2",#N/A,TRUE,"Template";"ICFY2",#N/A,TRUE,"Template";"TPY2",#N/A,TRUE,"Template";"CtrlY2",#N/A,TRUE,"Template"}</definedName>
    <definedName name="wrn.Monthly_Yr2._1_1_2_1_1_1_1" hidden="1">{"ISP1Y2",#N/A,TRUE,"Template";"ISP2Y2",#N/A,TRUE,"Template";"BSY2",#N/A,TRUE,"Template";"ICFY2",#N/A,TRUE,"Template";"TPY2",#N/A,TRUE,"Template";"CtrlY2",#N/A,TRUE,"Template"}</definedName>
    <definedName name="wrn.Monthly_Yr2._1_1_2_1_1_2" hidden="1">{"ISP1Y2",#N/A,TRUE,"Template";"ISP2Y2",#N/A,TRUE,"Template";"BSY2",#N/A,TRUE,"Template";"ICFY2",#N/A,TRUE,"Template";"TPY2",#N/A,TRUE,"Template";"CtrlY2",#N/A,TRUE,"Template"}</definedName>
    <definedName name="wrn.Monthly_Yr2._1_1_2_1_2" hidden="1">{"ISP1Y2",#N/A,TRUE,"Template";"ISP2Y2",#N/A,TRUE,"Template";"BSY2",#N/A,TRUE,"Template";"ICFY2",#N/A,TRUE,"Template";"TPY2",#N/A,TRUE,"Template";"CtrlY2",#N/A,TRUE,"Template"}</definedName>
    <definedName name="wrn.Monthly_Yr2._1_1_2_1_2_1" hidden="1">{"ISP1Y2",#N/A,TRUE,"Template";"ISP2Y2",#N/A,TRUE,"Template";"BSY2",#N/A,TRUE,"Template";"ICFY2",#N/A,TRUE,"Template";"TPY2",#N/A,TRUE,"Template";"CtrlY2",#N/A,TRUE,"Template"}</definedName>
    <definedName name="wrn.Monthly_Yr2._1_1_2_1_3" hidden="1">{"ISP1Y2",#N/A,TRUE,"Template";"ISP2Y2",#N/A,TRUE,"Template";"BSY2",#N/A,TRUE,"Template";"ICFY2",#N/A,TRUE,"Template";"TPY2",#N/A,TRUE,"Template";"CtrlY2",#N/A,TRUE,"Template"}</definedName>
    <definedName name="wrn.Monthly_Yr2._1_1_2_2" hidden="1">{"ISP1Y2",#N/A,TRUE,"Template";"ISP2Y2",#N/A,TRUE,"Template";"BSY2",#N/A,TRUE,"Template";"ICFY2",#N/A,TRUE,"Template";"TPY2",#N/A,TRUE,"Template";"CtrlY2",#N/A,TRUE,"Template"}</definedName>
    <definedName name="wrn.Monthly_Yr2._1_1_2_2_1" hidden="1">{"ISP1Y2",#N/A,TRUE,"Template";"ISP2Y2",#N/A,TRUE,"Template";"BSY2",#N/A,TRUE,"Template";"ICFY2",#N/A,TRUE,"Template";"TPY2",#N/A,TRUE,"Template";"CtrlY2",#N/A,TRUE,"Template"}</definedName>
    <definedName name="wrn.Monthly_Yr2._1_1_2_3" hidden="1">{"ISP1Y2",#N/A,TRUE,"Template";"ISP2Y2",#N/A,TRUE,"Template";"BSY2",#N/A,TRUE,"Template";"ICFY2",#N/A,TRUE,"Template";"TPY2",#N/A,TRUE,"Template";"CtrlY2",#N/A,TRUE,"Template"}</definedName>
    <definedName name="wrn.Monthly_Yr2._1_1_2_4" hidden="1">{"ISP1Y2",#N/A,TRUE,"Template";"ISP2Y2",#N/A,TRUE,"Template";"BSY2",#N/A,TRUE,"Template";"ICFY2",#N/A,TRUE,"Template";"TPY2",#N/A,TRUE,"Template";"CtrlY2",#N/A,TRUE,"Template"}</definedName>
    <definedName name="wrn.Monthly_Yr2._1_1_3" hidden="1">{"ISP1Y2",#N/A,TRUE,"Template";"ISP2Y2",#N/A,TRUE,"Template";"BSY2",#N/A,TRUE,"Template";"ICFY2",#N/A,TRUE,"Template";"TPY2",#N/A,TRUE,"Template";"CtrlY2",#N/A,TRUE,"Template"}</definedName>
    <definedName name="wrn.Monthly_Yr2._1_1_3_1" hidden="1">{"ISP1Y2",#N/A,TRUE,"Template";"ISP2Y2",#N/A,TRUE,"Template";"BSY2",#N/A,TRUE,"Template";"ICFY2",#N/A,TRUE,"Template";"TPY2",#N/A,TRUE,"Template";"CtrlY2",#N/A,TRUE,"Template"}</definedName>
    <definedName name="wrn.Monthly_Yr2._1_1_3_1_1" hidden="1">{"ISP1Y2",#N/A,TRUE,"Template";"ISP2Y2",#N/A,TRUE,"Template";"BSY2",#N/A,TRUE,"Template";"ICFY2",#N/A,TRUE,"Template";"TPY2",#N/A,TRUE,"Template";"CtrlY2",#N/A,TRUE,"Template"}</definedName>
    <definedName name="wrn.Monthly_Yr2._1_1_3_1_1_1" hidden="1">{"ISP1Y2",#N/A,TRUE,"Template";"ISP2Y2",#N/A,TRUE,"Template";"BSY2",#N/A,TRUE,"Template";"ICFY2",#N/A,TRUE,"Template";"TPY2",#N/A,TRUE,"Template";"CtrlY2",#N/A,TRUE,"Template"}</definedName>
    <definedName name="wrn.Monthly_Yr2._1_1_3_1_2" hidden="1">{"ISP1Y2",#N/A,TRUE,"Template";"ISP2Y2",#N/A,TRUE,"Template";"BSY2",#N/A,TRUE,"Template";"ICFY2",#N/A,TRUE,"Template";"TPY2",#N/A,TRUE,"Template";"CtrlY2",#N/A,TRUE,"Template"}</definedName>
    <definedName name="wrn.Monthly_Yr2._1_1_3_2" hidden="1">{"ISP1Y2",#N/A,TRUE,"Template";"ISP2Y2",#N/A,TRUE,"Template";"BSY2",#N/A,TRUE,"Template";"ICFY2",#N/A,TRUE,"Template";"TPY2",#N/A,TRUE,"Template";"CtrlY2",#N/A,TRUE,"Template"}</definedName>
    <definedName name="wrn.Monthly_Yr2._1_1_3_2_1" hidden="1">{"ISP1Y2",#N/A,TRUE,"Template";"ISP2Y2",#N/A,TRUE,"Template";"BSY2",#N/A,TRUE,"Template";"ICFY2",#N/A,TRUE,"Template";"TPY2",#N/A,TRUE,"Template";"CtrlY2",#N/A,TRUE,"Template"}</definedName>
    <definedName name="wrn.Monthly_Yr2._1_1_3_3" hidden="1">{"ISP1Y2",#N/A,TRUE,"Template";"ISP2Y2",#N/A,TRUE,"Template";"BSY2",#N/A,TRUE,"Template";"ICFY2",#N/A,TRUE,"Template";"TPY2",#N/A,TRUE,"Template";"CtrlY2",#N/A,TRUE,"Template"}</definedName>
    <definedName name="wrn.Monthly_Yr2._1_1_4" hidden="1">{"ISP1Y2",#N/A,TRUE,"Template";"ISP2Y2",#N/A,TRUE,"Template";"BSY2",#N/A,TRUE,"Template";"ICFY2",#N/A,TRUE,"Template";"TPY2",#N/A,TRUE,"Template";"CtrlY2",#N/A,TRUE,"Template"}</definedName>
    <definedName name="wrn.Monthly_Yr2._1_1_4_1" hidden="1">{"ISP1Y2",#N/A,TRUE,"Template";"ISP2Y2",#N/A,TRUE,"Template";"BSY2",#N/A,TRUE,"Template";"ICFY2",#N/A,TRUE,"Template";"TPY2",#N/A,TRUE,"Template";"CtrlY2",#N/A,TRUE,"Template"}</definedName>
    <definedName name="wrn.Monthly_Yr2._1_1_4_1_1" hidden="1">{"ISP1Y2",#N/A,TRUE,"Template";"ISP2Y2",#N/A,TRUE,"Template";"BSY2",#N/A,TRUE,"Template";"ICFY2",#N/A,TRUE,"Template";"TPY2",#N/A,TRUE,"Template";"CtrlY2",#N/A,TRUE,"Template"}</definedName>
    <definedName name="wrn.Monthly_Yr2._1_1_4_1_1_1" hidden="1">{"ISP1Y2",#N/A,TRUE,"Template";"ISP2Y2",#N/A,TRUE,"Template";"BSY2",#N/A,TRUE,"Template";"ICFY2",#N/A,TRUE,"Template";"TPY2",#N/A,TRUE,"Template";"CtrlY2",#N/A,TRUE,"Template"}</definedName>
    <definedName name="wrn.Monthly_Yr2._1_1_4_1_2" hidden="1">{"ISP1Y2",#N/A,TRUE,"Template";"ISP2Y2",#N/A,TRUE,"Template";"BSY2",#N/A,TRUE,"Template";"ICFY2",#N/A,TRUE,"Template";"TPY2",#N/A,TRUE,"Template";"CtrlY2",#N/A,TRUE,"Template"}</definedName>
    <definedName name="wrn.Monthly_Yr2._1_1_4_2" hidden="1">{"ISP1Y2",#N/A,TRUE,"Template";"ISP2Y2",#N/A,TRUE,"Template";"BSY2",#N/A,TRUE,"Template";"ICFY2",#N/A,TRUE,"Template";"TPY2",#N/A,TRUE,"Template";"CtrlY2",#N/A,TRUE,"Template"}</definedName>
    <definedName name="wrn.Monthly_Yr2._1_1_4_2_1" hidden="1">{"ISP1Y2",#N/A,TRUE,"Template";"ISP2Y2",#N/A,TRUE,"Template";"BSY2",#N/A,TRUE,"Template";"ICFY2",#N/A,TRUE,"Template";"TPY2",#N/A,TRUE,"Template";"CtrlY2",#N/A,TRUE,"Template"}</definedName>
    <definedName name="wrn.Monthly_Yr2._1_1_4_3" hidden="1">{"ISP1Y2",#N/A,TRUE,"Template";"ISP2Y2",#N/A,TRUE,"Template";"BSY2",#N/A,TRUE,"Template";"ICFY2",#N/A,TRUE,"Template";"TPY2",#N/A,TRUE,"Template";"CtrlY2",#N/A,TRUE,"Template"}</definedName>
    <definedName name="wrn.Monthly_Yr2._1_1_5" hidden="1">{"ISP1Y2",#N/A,TRUE,"Template";"ISP2Y2",#N/A,TRUE,"Template";"BSY2",#N/A,TRUE,"Template";"ICFY2",#N/A,TRUE,"Template";"TPY2",#N/A,TRUE,"Template";"CtrlY2",#N/A,TRUE,"Template"}</definedName>
    <definedName name="wrn.Monthly_Yr2._1_1_5_1" hidden="1">{"ISP1Y2",#N/A,TRUE,"Template";"ISP2Y2",#N/A,TRUE,"Template";"BSY2",#N/A,TRUE,"Template";"ICFY2",#N/A,TRUE,"Template";"TPY2",#N/A,TRUE,"Template";"CtrlY2",#N/A,TRUE,"Template"}</definedName>
    <definedName name="wrn.Monthly_Yr2._1_1_5_1_1" hidden="1">{"ISP1Y2",#N/A,TRUE,"Template";"ISP2Y2",#N/A,TRUE,"Template";"BSY2",#N/A,TRUE,"Template";"ICFY2",#N/A,TRUE,"Template";"TPY2",#N/A,TRUE,"Template";"CtrlY2",#N/A,TRUE,"Template"}</definedName>
    <definedName name="wrn.Monthly_Yr2._1_1_5_1_1_1" hidden="1">{"ISP1Y2",#N/A,TRUE,"Template";"ISP2Y2",#N/A,TRUE,"Template";"BSY2",#N/A,TRUE,"Template";"ICFY2",#N/A,TRUE,"Template";"TPY2",#N/A,TRUE,"Template";"CtrlY2",#N/A,TRUE,"Template"}</definedName>
    <definedName name="wrn.Monthly_Yr2._1_1_5_1_2" hidden="1">{"ISP1Y2",#N/A,TRUE,"Template";"ISP2Y2",#N/A,TRUE,"Template";"BSY2",#N/A,TRUE,"Template";"ICFY2",#N/A,TRUE,"Template";"TPY2",#N/A,TRUE,"Template";"CtrlY2",#N/A,TRUE,"Template"}</definedName>
    <definedName name="wrn.Monthly_Yr2._1_1_5_2" hidden="1">{"ISP1Y2",#N/A,TRUE,"Template";"ISP2Y2",#N/A,TRUE,"Template";"BSY2",#N/A,TRUE,"Template";"ICFY2",#N/A,TRUE,"Template";"TPY2",#N/A,TRUE,"Template";"CtrlY2",#N/A,TRUE,"Template"}</definedName>
    <definedName name="wrn.Monthly_Yr2._1_1_5_2_1" hidden="1">{"ISP1Y2",#N/A,TRUE,"Template";"ISP2Y2",#N/A,TRUE,"Template";"BSY2",#N/A,TRUE,"Template";"ICFY2",#N/A,TRUE,"Template";"TPY2",#N/A,TRUE,"Template";"CtrlY2",#N/A,TRUE,"Template"}</definedName>
    <definedName name="wrn.Monthly_Yr2._1_1_5_3" hidden="1">{"ISP1Y2",#N/A,TRUE,"Template";"ISP2Y2",#N/A,TRUE,"Template";"BSY2",#N/A,TRUE,"Template";"ICFY2",#N/A,TRUE,"Template";"TPY2",#N/A,TRUE,"Template";"CtrlY2",#N/A,TRUE,"Template"}</definedName>
    <definedName name="wrn.Monthly_Yr2._1_2" hidden="1">{"ISP1Y2",#N/A,TRUE,"Template";"ISP2Y2",#N/A,TRUE,"Template";"BSY2",#N/A,TRUE,"Template";"ICFY2",#N/A,TRUE,"Template";"TPY2",#N/A,TRUE,"Template";"CtrlY2",#N/A,TRUE,"Template"}</definedName>
    <definedName name="wrn.Monthly_Yr2._1_2_1" hidden="1">{"ISP1Y2",#N/A,TRUE,"Template";"ISP2Y2",#N/A,TRUE,"Template";"BSY2",#N/A,TRUE,"Template";"ICFY2",#N/A,TRUE,"Template";"TPY2",#N/A,TRUE,"Template";"CtrlY2",#N/A,TRUE,"Template"}</definedName>
    <definedName name="wrn.Monthly_Yr2._1_2_1_1" hidden="1">{"ISP1Y2",#N/A,TRUE,"Template";"ISP2Y2",#N/A,TRUE,"Template";"BSY2",#N/A,TRUE,"Template";"ICFY2",#N/A,TRUE,"Template";"TPY2",#N/A,TRUE,"Template";"CtrlY2",#N/A,TRUE,"Template"}</definedName>
    <definedName name="wrn.Monthly_Yr2._1_2_1_1_1" hidden="1">{"ISP1Y2",#N/A,TRUE,"Template";"ISP2Y2",#N/A,TRUE,"Template";"BSY2",#N/A,TRUE,"Template";"ICFY2",#N/A,TRUE,"Template";"TPY2",#N/A,TRUE,"Template";"CtrlY2",#N/A,TRUE,"Template"}</definedName>
    <definedName name="wrn.Monthly_Yr2._1_2_1_1_1_1" hidden="1">{"ISP1Y2",#N/A,TRUE,"Template";"ISP2Y2",#N/A,TRUE,"Template";"BSY2",#N/A,TRUE,"Template";"ICFY2",#N/A,TRUE,"Template";"TPY2",#N/A,TRUE,"Template";"CtrlY2",#N/A,TRUE,"Template"}</definedName>
    <definedName name="wrn.Monthly_Yr2._1_2_1_1_2" hidden="1">{"ISP1Y2",#N/A,TRUE,"Template";"ISP2Y2",#N/A,TRUE,"Template";"BSY2",#N/A,TRUE,"Template";"ICFY2",#N/A,TRUE,"Template";"TPY2",#N/A,TRUE,"Template";"CtrlY2",#N/A,TRUE,"Template"}</definedName>
    <definedName name="wrn.Monthly_Yr2._1_2_1_2" hidden="1">{"ISP1Y2",#N/A,TRUE,"Template";"ISP2Y2",#N/A,TRUE,"Template";"BSY2",#N/A,TRUE,"Template";"ICFY2",#N/A,TRUE,"Template";"TPY2",#N/A,TRUE,"Template";"CtrlY2",#N/A,TRUE,"Template"}</definedName>
    <definedName name="wrn.Monthly_Yr2._1_2_1_2_1" hidden="1">{"ISP1Y2",#N/A,TRUE,"Template";"ISP2Y2",#N/A,TRUE,"Template";"BSY2",#N/A,TRUE,"Template";"ICFY2",#N/A,TRUE,"Template";"TPY2",#N/A,TRUE,"Template";"CtrlY2",#N/A,TRUE,"Template"}</definedName>
    <definedName name="wrn.Monthly_Yr2._1_2_1_3" hidden="1">{"ISP1Y2",#N/A,TRUE,"Template";"ISP2Y2",#N/A,TRUE,"Template";"BSY2",#N/A,TRUE,"Template";"ICFY2",#N/A,TRUE,"Template";"TPY2",#N/A,TRUE,"Template";"CtrlY2",#N/A,TRUE,"Template"}</definedName>
    <definedName name="wrn.Monthly_Yr2._1_2_2" hidden="1">{"ISP1Y2",#N/A,TRUE,"Template";"ISP2Y2",#N/A,TRUE,"Template";"BSY2",#N/A,TRUE,"Template";"ICFY2",#N/A,TRUE,"Template";"TPY2",#N/A,TRUE,"Template";"CtrlY2",#N/A,TRUE,"Template"}</definedName>
    <definedName name="wrn.Monthly_Yr2._1_2_2_1" hidden="1">{"ISP1Y2",#N/A,TRUE,"Template";"ISP2Y2",#N/A,TRUE,"Template";"BSY2",#N/A,TRUE,"Template";"ICFY2",#N/A,TRUE,"Template";"TPY2",#N/A,TRUE,"Template";"CtrlY2",#N/A,TRUE,"Template"}</definedName>
    <definedName name="wrn.Monthly_Yr2._1_2_3" hidden="1">{"ISP1Y2",#N/A,TRUE,"Template";"ISP2Y2",#N/A,TRUE,"Template";"BSY2",#N/A,TRUE,"Template";"ICFY2",#N/A,TRUE,"Template";"TPY2",#N/A,TRUE,"Template";"CtrlY2",#N/A,TRUE,"Template"}</definedName>
    <definedName name="wrn.Monthly_Yr2._1_2_4" hidden="1">{"ISP1Y2",#N/A,TRUE,"Template";"ISP2Y2",#N/A,TRUE,"Template";"BSY2",#N/A,TRUE,"Template";"ICFY2",#N/A,TRUE,"Template";"TPY2",#N/A,TRUE,"Template";"CtrlY2",#N/A,TRUE,"Template"}</definedName>
    <definedName name="wrn.Monthly_Yr2._1_3" hidden="1">{"ISP1Y2",#N/A,TRUE,"Template";"ISP2Y2",#N/A,TRUE,"Template";"BSY2",#N/A,TRUE,"Template";"ICFY2",#N/A,TRUE,"Template";"TPY2",#N/A,TRUE,"Template";"CtrlY2",#N/A,TRUE,"Template"}</definedName>
    <definedName name="wrn.Monthly_Yr2._1_3_1" hidden="1">{"ISP1Y2",#N/A,TRUE,"Template";"ISP2Y2",#N/A,TRUE,"Template";"BSY2",#N/A,TRUE,"Template";"ICFY2",#N/A,TRUE,"Template";"TPY2",#N/A,TRUE,"Template";"CtrlY2",#N/A,TRUE,"Template"}</definedName>
    <definedName name="wrn.Monthly_Yr2._1_3_1_1" hidden="1">{"ISP1Y2",#N/A,TRUE,"Template";"ISP2Y2",#N/A,TRUE,"Template";"BSY2",#N/A,TRUE,"Template";"ICFY2",#N/A,TRUE,"Template";"TPY2",#N/A,TRUE,"Template";"CtrlY2",#N/A,TRUE,"Template"}</definedName>
    <definedName name="wrn.Monthly_Yr2._1_3_1_1_1" hidden="1">{"ISP1Y2",#N/A,TRUE,"Template";"ISP2Y2",#N/A,TRUE,"Template";"BSY2",#N/A,TRUE,"Template";"ICFY2",#N/A,TRUE,"Template";"TPY2",#N/A,TRUE,"Template";"CtrlY2",#N/A,TRUE,"Template"}</definedName>
    <definedName name="wrn.Monthly_Yr2._1_3_1_1_1_1" hidden="1">{"ISP1Y2",#N/A,TRUE,"Template";"ISP2Y2",#N/A,TRUE,"Template";"BSY2",#N/A,TRUE,"Template";"ICFY2",#N/A,TRUE,"Template";"TPY2",#N/A,TRUE,"Template";"CtrlY2",#N/A,TRUE,"Template"}</definedName>
    <definedName name="wrn.Monthly_Yr2._1_3_1_1_2" hidden="1">{"ISP1Y2",#N/A,TRUE,"Template";"ISP2Y2",#N/A,TRUE,"Template";"BSY2",#N/A,TRUE,"Template";"ICFY2",#N/A,TRUE,"Template";"TPY2",#N/A,TRUE,"Template";"CtrlY2",#N/A,TRUE,"Template"}</definedName>
    <definedName name="wrn.Monthly_Yr2._1_3_1_2" hidden="1">{"ISP1Y2",#N/A,TRUE,"Template";"ISP2Y2",#N/A,TRUE,"Template";"BSY2",#N/A,TRUE,"Template";"ICFY2",#N/A,TRUE,"Template";"TPY2",#N/A,TRUE,"Template";"CtrlY2",#N/A,TRUE,"Template"}</definedName>
    <definedName name="wrn.Monthly_Yr2._1_3_1_2_1" hidden="1">{"ISP1Y2",#N/A,TRUE,"Template";"ISP2Y2",#N/A,TRUE,"Template";"BSY2",#N/A,TRUE,"Template";"ICFY2",#N/A,TRUE,"Template";"TPY2",#N/A,TRUE,"Template";"CtrlY2",#N/A,TRUE,"Template"}</definedName>
    <definedName name="wrn.Monthly_Yr2._1_3_1_3" hidden="1">{"ISP1Y2",#N/A,TRUE,"Template";"ISP2Y2",#N/A,TRUE,"Template";"BSY2",#N/A,TRUE,"Template";"ICFY2",#N/A,TRUE,"Template";"TPY2",#N/A,TRUE,"Template";"CtrlY2",#N/A,TRUE,"Template"}</definedName>
    <definedName name="wrn.Monthly_Yr2._1_3_2" hidden="1">{"ISP1Y2",#N/A,TRUE,"Template";"ISP2Y2",#N/A,TRUE,"Template";"BSY2",#N/A,TRUE,"Template";"ICFY2",#N/A,TRUE,"Template";"TPY2",#N/A,TRUE,"Template";"CtrlY2",#N/A,TRUE,"Template"}</definedName>
    <definedName name="wrn.Monthly_Yr2._1_3_2_1" hidden="1">{"ISP1Y2",#N/A,TRUE,"Template";"ISP2Y2",#N/A,TRUE,"Template";"BSY2",#N/A,TRUE,"Template";"ICFY2",#N/A,TRUE,"Template";"TPY2",#N/A,TRUE,"Template";"CtrlY2",#N/A,TRUE,"Template"}</definedName>
    <definedName name="wrn.Monthly_Yr2._1_3_3" hidden="1">{"ISP1Y2",#N/A,TRUE,"Template";"ISP2Y2",#N/A,TRUE,"Template";"BSY2",#N/A,TRUE,"Template";"ICFY2",#N/A,TRUE,"Template";"TPY2",#N/A,TRUE,"Template";"CtrlY2",#N/A,TRUE,"Template"}</definedName>
    <definedName name="wrn.Monthly_Yr2._1_3_4" hidden="1">{"ISP1Y2",#N/A,TRUE,"Template";"ISP2Y2",#N/A,TRUE,"Template";"BSY2",#N/A,TRUE,"Template";"ICFY2",#N/A,TRUE,"Template";"TPY2",#N/A,TRUE,"Template";"CtrlY2",#N/A,TRUE,"Template"}</definedName>
    <definedName name="wrn.Monthly_Yr2._1_4" hidden="1">{"ISP1Y2",#N/A,TRUE,"Template";"ISP2Y2",#N/A,TRUE,"Template";"BSY2",#N/A,TRUE,"Template";"ICFY2",#N/A,TRUE,"Template";"TPY2",#N/A,TRUE,"Template";"CtrlY2",#N/A,TRUE,"Template"}</definedName>
    <definedName name="wrn.Monthly_Yr2._1_4_1" hidden="1">{"ISP1Y2",#N/A,TRUE,"Template";"ISP2Y2",#N/A,TRUE,"Template";"BSY2",#N/A,TRUE,"Template";"ICFY2",#N/A,TRUE,"Template";"TPY2",#N/A,TRUE,"Template";"CtrlY2",#N/A,TRUE,"Template"}</definedName>
    <definedName name="wrn.Monthly_Yr2._1_4_1_1" hidden="1">{"ISP1Y2",#N/A,TRUE,"Template";"ISP2Y2",#N/A,TRUE,"Template";"BSY2",#N/A,TRUE,"Template";"ICFY2",#N/A,TRUE,"Template";"TPY2",#N/A,TRUE,"Template";"CtrlY2",#N/A,TRUE,"Template"}</definedName>
    <definedName name="wrn.Monthly_Yr2._1_4_1_1_1" hidden="1">{"ISP1Y2",#N/A,TRUE,"Template";"ISP2Y2",#N/A,TRUE,"Template";"BSY2",#N/A,TRUE,"Template";"ICFY2",#N/A,TRUE,"Template";"TPY2",#N/A,TRUE,"Template";"CtrlY2",#N/A,TRUE,"Template"}</definedName>
    <definedName name="wrn.Monthly_Yr2._1_4_1_2" hidden="1">{"ISP1Y2",#N/A,TRUE,"Template";"ISP2Y2",#N/A,TRUE,"Template";"BSY2",#N/A,TRUE,"Template";"ICFY2",#N/A,TRUE,"Template";"TPY2",#N/A,TRUE,"Template";"CtrlY2",#N/A,TRUE,"Template"}</definedName>
    <definedName name="wrn.Monthly_Yr2._1_4_2" hidden="1">{"ISP1Y2",#N/A,TRUE,"Template";"ISP2Y2",#N/A,TRUE,"Template";"BSY2",#N/A,TRUE,"Template";"ICFY2",#N/A,TRUE,"Template";"TPY2",#N/A,TRUE,"Template";"CtrlY2",#N/A,TRUE,"Template"}</definedName>
    <definedName name="wrn.Monthly_Yr2._1_4_2_1" hidden="1">{"ISP1Y2",#N/A,TRUE,"Template";"ISP2Y2",#N/A,TRUE,"Template";"BSY2",#N/A,TRUE,"Template";"ICFY2",#N/A,TRUE,"Template";"TPY2",#N/A,TRUE,"Template";"CtrlY2",#N/A,TRUE,"Template"}</definedName>
    <definedName name="wrn.Monthly_Yr2._1_4_3" hidden="1">{"ISP1Y2",#N/A,TRUE,"Template";"ISP2Y2",#N/A,TRUE,"Template";"BSY2",#N/A,TRUE,"Template";"ICFY2",#N/A,TRUE,"Template";"TPY2",#N/A,TRUE,"Template";"CtrlY2",#N/A,TRUE,"Template"}</definedName>
    <definedName name="wrn.Monthly_Yr2._1_5" hidden="1">{"ISP1Y2",#N/A,TRUE,"Template";"ISP2Y2",#N/A,TRUE,"Template";"BSY2",#N/A,TRUE,"Template";"ICFY2",#N/A,TRUE,"Template";"TPY2",#N/A,TRUE,"Template";"CtrlY2",#N/A,TRUE,"Template"}</definedName>
    <definedName name="wrn.Monthly_Yr2._1_5_1" hidden="1">{"ISP1Y2",#N/A,TRUE,"Template";"ISP2Y2",#N/A,TRUE,"Template";"BSY2",#N/A,TRUE,"Template";"ICFY2",#N/A,TRUE,"Template";"TPY2",#N/A,TRUE,"Template";"CtrlY2",#N/A,TRUE,"Template"}</definedName>
    <definedName name="wrn.Monthly_Yr2._1_5_1_1" hidden="1">{"ISP1Y2",#N/A,TRUE,"Template";"ISP2Y2",#N/A,TRUE,"Template";"BSY2",#N/A,TRUE,"Template";"ICFY2",#N/A,TRUE,"Template";"TPY2",#N/A,TRUE,"Template";"CtrlY2",#N/A,TRUE,"Template"}</definedName>
    <definedName name="wrn.Monthly_Yr2._1_5_1_1_1" hidden="1">{"ISP1Y2",#N/A,TRUE,"Template";"ISP2Y2",#N/A,TRUE,"Template";"BSY2",#N/A,TRUE,"Template";"ICFY2",#N/A,TRUE,"Template";"TPY2",#N/A,TRUE,"Template";"CtrlY2",#N/A,TRUE,"Template"}</definedName>
    <definedName name="wrn.Monthly_Yr2._1_5_1_2" hidden="1">{"ISP1Y2",#N/A,TRUE,"Template";"ISP2Y2",#N/A,TRUE,"Template";"BSY2",#N/A,TRUE,"Template";"ICFY2",#N/A,TRUE,"Template";"TPY2",#N/A,TRUE,"Template";"CtrlY2",#N/A,TRUE,"Template"}</definedName>
    <definedName name="wrn.Monthly_Yr2._1_5_2" hidden="1">{"ISP1Y2",#N/A,TRUE,"Template";"ISP2Y2",#N/A,TRUE,"Template";"BSY2",#N/A,TRUE,"Template";"ICFY2",#N/A,TRUE,"Template";"TPY2",#N/A,TRUE,"Template";"CtrlY2",#N/A,TRUE,"Template"}</definedName>
    <definedName name="wrn.Monthly_Yr2._1_5_2_1" hidden="1">{"ISP1Y2",#N/A,TRUE,"Template";"ISP2Y2",#N/A,TRUE,"Template";"BSY2",#N/A,TRUE,"Template";"ICFY2",#N/A,TRUE,"Template";"TPY2",#N/A,TRUE,"Template";"CtrlY2",#N/A,TRUE,"Template"}</definedName>
    <definedName name="wrn.Monthly_Yr2._1_5_3" hidden="1">{"ISP1Y2",#N/A,TRUE,"Template";"ISP2Y2",#N/A,TRUE,"Template";"BSY2",#N/A,TRUE,"Template";"ICFY2",#N/A,TRUE,"Template";"TPY2",#N/A,TRUE,"Template";"CtrlY2",#N/A,TRUE,"Template"}</definedName>
    <definedName name="wrn.Monthly_Yr2._2" hidden="1">{"ISP1Y2",#N/A,TRUE,"Template";"ISP2Y2",#N/A,TRUE,"Template";"BSY2",#N/A,TRUE,"Template";"ICFY2",#N/A,TRUE,"Template";"TPY2",#N/A,TRUE,"Template";"CtrlY2",#N/A,TRUE,"Template"}</definedName>
    <definedName name="wrn.Monthly_Yr2._2_1" hidden="1">{"ISP1Y2",#N/A,TRUE,"Template";"ISP2Y2",#N/A,TRUE,"Template";"BSY2",#N/A,TRUE,"Template";"ICFY2",#N/A,TRUE,"Template";"TPY2",#N/A,TRUE,"Template";"CtrlY2",#N/A,TRUE,"Template"}</definedName>
    <definedName name="wrn.Monthly_Yr2._2_1_1" hidden="1">{"ISP1Y2",#N/A,TRUE,"Template";"ISP2Y2",#N/A,TRUE,"Template";"BSY2",#N/A,TRUE,"Template";"ICFY2",#N/A,TRUE,"Template";"TPY2",#N/A,TRUE,"Template";"CtrlY2",#N/A,TRUE,"Template"}</definedName>
    <definedName name="wrn.Monthly_Yr2._2_1_1_1" hidden="1">{"ISP1Y2",#N/A,TRUE,"Template";"ISP2Y2",#N/A,TRUE,"Template";"BSY2",#N/A,TRUE,"Template";"ICFY2",#N/A,TRUE,"Template";"TPY2",#N/A,TRUE,"Template";"CtrlY2",#N/A,TRUE,"Template"}</definedName>
    <definedName name="wrn.Monthly_Yr2._2_1_1_1_1" hidden="1">{"ISP1Y2",#N/A,TRUE,"Template";"ISP2Y2",#N/A,TRUE,"Template";"BSY2",#N/A,TRUE,"Template";"ICFY2",#N/A,TRUE,"Template";"TPY2",#N/A,TRUE,"Template";"CtrlY2",#N/A,TRUE,"Template"}</definedName>
    <definedName name="wrn.Monthly_Yr2._2_1_1_2" hidden="1">{"ISP1Y2",#N/A,TRUE,"Template";"ISP2Y2",#N/A,TRUE,"Template";"BSY2",#N/A,TRUE,"Template";"ICFY2",#N/A,TRUE,"Template";"TPY2",#N/A,TRUE,"Template";"CtrlY2",#N/A,TRUE,"Template"}</definedName>
    <definedName name="wrn.Monthly_Yr2._2_1_2" hidden="1">{"ISP1Y2",#N/A,TRUE,"Template";"ISP2Y2",#N/A,TRUE,"Template";"BSY2",#N/A,TRUE,"Template";"ICFY2",#N/A,TRUE,"Template";"TPY2",#N/A,TRUE,"Template";"CtrlY2",#N/A,TRUE,"Template"}</definedName>
    <definedName name="wrn.Monthly_Yr2._2_1_2_1" hidden="1">{"ISP1Y2",#N/A,TRUE,"Template";"ISP2Y2",#N/A,TRUE,"Template";"BSY2",#N/A,TRUE,"Template";"ICFY2",#N/A,TRUE,"Template";"TPY2",#N/A,TRUE,"Template";"CtrlY2",#N/A,TRUE,"Template"}</definedName>
    <definedName name="wrn.Monthly_Yr2._2_1_3" hidden="1">{"ISP1Y2",#N/A,TRUE,"Template";"ISP2Y2",#N/A,TRUE,"Template";"BSY2",#N/A,TRUE,"Template";"ICFY2",#N/A,TRUE,"Template";"TPY2",#N/A,TRUE,"Template";"CtrlY2",#N/A,TRUE,"Template"}</definedName>
    <definedName name="wrn.Monthly_Yr2._2_2" hidden="1">{"ISP1Y2",#N/A,TRUE,"Template";"ISP2Y2",#N/A,TRUE,"Template";"BSY2",#N/A,TRUE,"Template";"ICFY2",#N/A,TRUE,"Template";"TPY2",#N/A,TRUE,"Template";"CtrlY2",#N/A,TRUE,"Template"}</definedName>
    <definedName name="wrn.Monthly_Yr2._2_2_1" hidden="1">{"ISP1Y2",#N/A,TRUE,"Template";"ISP2Y2",#N/A,TRUE,"Template";"BSY2",#N/A,TRUE,"Template";"ICFY2",#N/A,TRUE,"Template";"TPY2",#N/A,TRUE,"Template";"CtrlY2",#N/A,TRUE,"Template"}</definedName>
    <definedName name="wrn.Monthly_Yr2._2_3" hidden="1">{"ISP1Y2",#N/A,TRUE,"Template";"ISP2Y2",#N/A,TRUE,"Template";"BSY2",#N/A,TRUE,"Template";"ICFY2",#N/A,TRUE,"Template";"TPY2",#N/A,TRUE,"Template";"CtrlY2",#N/A,TRUE,"Template"}</definedName>
    <definedName name="wrn.Monthly_Yr2._2_4" hidden="1">{"ISP1Y2",#N/A,TRUE,"Template";"ISP2Y2",#N/A,TRUE,"Template";"BSY2",#N/A,TRUE,"Template";"ICFY2",#N/A,TRUE,"Template";"TPY2",#N/A,TRUE,"Template";"CtrlY2",#N/A,TRUE,"Template"}</definedName>
    <definedName name="wrn.Monthly_Yr2._3" hidden="1">{"ISP1Y2",#N/A,TRUE,"Template";"ISP2Y2",#N/A,TRUE,"Template";"BSY2",#N/A,TRUE,"Template";"ICFY2",#N/A,TRUE,"Template";"TPY2",#N/A,TRUE,"Template";"CtrlY2",#N/A,TRUE,"Template"}</definedName>
    <definedName name="wrn.Monthly_Yr2._3_1" hidden="1">{"ISP1Y2",#N/A,TRUE,"Template";"ISP2Y2",#N/A,TRUE,"Template";"BSY2",#N/A,TRUE,"Template";"ICFY2",#N/A,TRUE,"Template";"TPY2",#N/A,TRUE,"Template";"CtrlY2",#N/A,TRUE,"Template"}</definedName>
    <definedName name="wrn.Monthly_Yr2._3_1_1" hidden="1">{"ISP1Y2",#N/A,TRUE,"Template";"ISP2Y2",#N/A,TRUE,"Template";"BSY2",#N/A,TRUE,"Template";"ICFY2",#N/A,TRUE,"Template";"TPY2",#N/A,TRUE,"Template";"CtrlY2",#N/A,TRUE,"Template"}</definedName>
    <definedName name="wrn.Monthly_Yr2._3_1_1_1" hidden="1">{"ISP1Y2",#N/A,TRUE,"Template";"ISP2Y2",#N/A,TRUE,"Template";"BSY2",#N/A,TRUE,"Template";"ICFY2",#N/A,TRUE,"Template";"TPY2",#N/A,TRUE,"Template";"CtrlY2",#N/A,TRUE,"Template"}</definedName>
    <definedName name="wrn.Monthly_Yr2._3_1_1_1_1" hidden="1">{"ISP1Y2",#N/A,TRUE,"Template";"ISP2Y2",#N/A,TRUE,"Template";"BSY2",#N/A,TRUE,"Template";"ICFY2",#N/A,TRUE,"Template";"TPY2",#N/A,TRUE,"Template";"CtrlY2",#N/A,TRUE,"Template"}</definedName>
    <definedName name="wrn.Monthly_Yr2._3_1_1_2" hidden="1">{"ISP1Y2",#N/A,TRUE,"Template";"ISP2Y2",#N/A,TRUE,"Template";"BSY2",#N/A,TRUE,"Template";"ICFY2",#N/A,TRUE,"Template";"TPY2",#N/A,TRUE,"Template";"CtrlY2",#N/A,TRUE,"Template"}</definedName>
    <definedName name="wrn.Monthly_Yr2._3_1_2" hidden="1">{"ISP1Y2",#N/A,TRUE,"Template";"ISP2Y2",#N/A,TRUE,"Template";"BSY2",#N/A,TRUE,"Template";"ICFY2",#N/A,TRUE,"Template";"TPY2",#N/A,TRUE,"Template";"CtrlY2",#N/A,TRUE,"Template"}</definedName>
    <definedName name="wrn.Monthly_Yr2._3_1_2_1" hidden="1">{"ISP1Y2",#N/A,TRUE,"Template";"ISP2Y2",#N/A,TRUE,"Template";"BSY2",#N/A,TRUE,"Template";"ICFY2",#N/A,TRUE,"Template";"TPY2",#N/A,TRUE,"Template";"CtrlY2",#N/A,TRUE,"Template"}</definedName>
    <definedName name="wrn.Monthly_Yr2._3_1_3" hidden="1">{"ISP1Y2",#N/A,TRUE,"Template";"ISP2Y2",#N/A,TRUE,"Template";"BSY2",#N/A,TRUE,"Template";"ICFY2",#N/A,TRUE,"Template";"TPY2",#N/A,TRUE,"Template";"CtrlY2",#N/A,TRUE,"Template"}</definedName>
    <definedName name="wrn.Monthly_Yr2._3_2" hidden="1">{"ISP1Y2",#N/A,TRUE,"Template";"ISP2Y2",#N/A,TRUE,"Template";"BSY2",#N/A,TRUE,"Template";"ICFY2",#N/A,TRUE,"Template";"TPY2",#N/A,TRUE,"Template";"CtrlY2",#N/A,TRUE,"Template"}</definedName>
    <definedName name="wrn.Monthly_Yr2._3_2_1" hidden="1">{"ISP1Y2",#N/A,TRUE,"Template";"ISP2Y2",#N/A,TRUE,"Template";"BSY2",#N/A,TRUE,"Template";"ICFY2",#N/A,TRUE,"Template";"TPY2",#N/A,TRUE,"Template";"CtrlY2",#N/A,TRUE,"Template"}</definedName>
    <definedName name="wrn.Monthly_Yr2._3_3" hidden="1">{"ISP1Y2",#N/A,TRUE,"Template";"ISP2Y2",#N/A,TRUE,"Template";"BSY2",#N/A,TRUE,"Template";"ICFY2",#N/A,TRUE,"Template";"TPY2",#N/A,TRUE,"Template";"CtrlY2",#N/A,TRUE,"Template"}</definedName>
    <definedName name="wrn.Monthly_Yr2._3_4" hidden="1">{"ISP1Y2",#N/A,TRUE,"Template";"ISP2Y2",#N/A,TRUE,"Template";"BSY2",#N/A,TRUE,"Template";"ICFY2",#N/A,TRUE,"Template";"TPY2",#N/A,TRUE,"Template";"CtrlY2",#N/A,TRUE,"Template"}</definedName>
    <definedName name="wrn.Monthly_Yr2._4" hidden="1">{"ISP1Y2",#N/A,TRUE,"Template";"ISP2Y2",#N/A,TRUE,"Template";"BSY2",#N/A,TRUE,"Template";"ICFY2",#N/A,TRUE,"Template";"TPY2",#N/A,TRUE,"Template";"CtrlY2",#N/A,TRUE,"Template"}</definedName>
    <definedName name="wrn.Monthly_Yr2._4_1" hidden="1">{"ISP1Y2",#N/A,TRUE,"Template";"ISP2Y2",#N/A,TRUE,"Template";"BSY2",#N/A,TRUE,"Template";"ICFY2",#N/A,TRUE,"Template";"TPY2",#N/A,TRUE,"Template";"CtrlY2",#N/A,TRUE,"Template"}</definedName>
    <definedName name="wrn.Monthly_Yr2._4_1_1" hidden="1">{"ISP1Y2",#N/A,TRUE,"Template";"ISP2Y2",#N/A,TRUE,"Template";"BSY2",#N/A,TRUE,"Template";"ICFY2",#N/A,TRUE,"Template";"TPY2",#N/A,TRUE,"Template";"CtrlY2",#N/A,TRUE,"Template"}</definedName>
    <definedName name="wrn.Monthly_Yr2._4_1_1_1" hidden="1">{"ISP1Y2",#N/A,TRUE,"Template";"ISP2Y2",#N/A,TRUE,"Template";"BSY2",#N/A,TRUE,"Template";"ICFY2",#N/A,TRUE,"Template";"TPY2",#N/A,TRUE,"Template";"CtrlY2",#N/A,TRUE,"Template"}</definedName>
    <definedName name="wrn.Monthly_Yr2._4_1_2" hidden="1">{"ISP1Y2",#N/A,TRUE,"Template";"ISP2Y2",#N/A,TRUE,"Template";"BSY2",#N/A,TRUE,"Template";"ICFY2",#N/A,TRUE,"Template";"TPY2",#N/A,TRUE,"Template";"CtrlY2",#N/A,TRUE,"Template"}</definedName>
    <definedName name="wrn.Monthly_Yr2._4_2" hidden="1">{"ISP1Y2",#N/A,TRUE,"Template";"ISP2Y2",#N/A,TRUE,"Template";"BSY2",#N/A,TRUE,"Template";"ICFY2",#N/A,TRUE,"Template";"TPY2",#N/A,TRUE,"Template";"CtrlY2",#N/A,TRUE,"Template"}</definedName>
    <definedName name="wrn.Monthly_Yr2._4_2_1" hidden="1">{"ISP1Y2",#N/A,TRUE,"Template";"ISP2Y2",#N/A,TRUE,"Template";"BSY2",#N/A,TRUE,"Template";"ICFY2",#N/A,TRUE,"Template";"TPY2",#N/A,TRUE,"Template";"CtrlY2",#N/A,TRUE,"Template"}</definedName>
    <definedName name="wrn.Monthly_Yr2._4_3" hidden="1">{"ISP1Y2",#N/A,TRUE,"Template";"ISP2Y2",#N/A,TRUE,"Template";"BSY2",#N/A,TRUE,"Template";"ICFY2",#N/A,TRUE,"Template";"TPY2",#N/A,TRUE,"Template";"CtrlY2",#N/A,TRUE,"Template"}</definedName>
    <definedName name="wrn.Monthly_Yr2._5" hidden="1">{"ISP1Y2",#N/A,TRUE,"Template";"ISP2Y2",#N/A,TRUE,"Template";"BSY2",#N/A,TRUE,"Template";"ICFY2",#N/A,TRUE,"Template";"TPY2",#N/A,TRUE,"Template";"CtrlY2",#N/A,TRUE,"Template"}</definedName>
    <definedName name="wrn.Monthly_Yr2._5_1" hidden="1">{"ISP1Y2",#N/A,TRUE,"Template";"ISP2Y2",#N/A,TRUE,"Template";"BSY2",#N/A,TRUE,"Template";"ICFY2",#N/A,TRUE,"Template";"TPY2",#N/A,TRUE,"Template";"CtrlY2",#N/A,TRUE,"Template"}</definedName>
    <definedName name="wrn.Monthly_Yr2._5_1_1" hidden="1">{"ISP1Y2",#N/A,TRUE,"Template";"ISP2Y2",#N/A,TRUE,"Template";"BSY2",#N/A,TRUE,"Template";"ICFY2",#N/A,TRUE,"Template";"TPY2",#N/A,TRUE,"Template";"CtrlY2",#N/A,TRUE,"Template"}</definedName>
    <definedName name="wrn.Monthly_Yr2._5_1_1_1" hidden="1">{"ISP1Y2",#N/A,TRUE,"Template";"ISP2Y2",#N/A,TRUE,"Template";"BSY2",#N/A,TRUE,"Template";"ICFY2",#N/A,TRUE,"Template";"TPY2",#N/A,TRUE,"Template";"CtrlY2",#N/A,TRUE,"Template"}</definedName>
    <definedName name="wrn.Monthly_Yr2._5_1_2" hidden="1">{"ISP1Y2",#N/A,TRUE,"Template";"ISP2Y2",#N/A,TRUE,"Template";"BSY2",#N/A,TRUE,"Template";"ICFY2",#N/A,TRUE,"Template";"TPY2",#N/A,TRUE,"Template";"CtrlY2",#N/A,TRUE,"Template"}</definedName>
    <definedName name="wrn.Monthly_Yr2._5_2" hidden="1">{"ISP1Y2",#N/A,TRUE,"Template";"ISP2Y2",#N/A,TRUE,"Template";"BSY2",#N/A,TRUE,"Template";"ICFY2",#N/A,TRUE,"Template";"TPY2",#N/A,TRUE,"Template";"CtrlY2",#N/A,TRUE,"Template"}</definedName>
    <definedName name="wrn.Monthly_Yr2._5_2_1" hidden="1">{"ISP1Y2",#N/A,TRUE,"Template";"ISP2Y2",#N/A,TRUE,"Template";"BSY2",#N/A,TRUE,"Template";"ICFY2",#N/A,TRUE,"Template";"TPY2",#N/A,TRUE,"Template";"CtrlY2",#N/A,TRUE,"Template"}</definedName>
    <definedName name="wrn.Monthly_Yr2._5_3" hidden="1">{"ISP1Y2",#N/A,TRUE,"Template";"ISP2Y2",#N/A,TRUE,"Template";"BSY2",#N/A,TRUE,"Template";"ICFY2",#N/A,TRUE,"Template";"TPY2",#N/A,TRUE,"Template";"CtrlY2",#N/A,TRUE,"Template"}</definedName>
    <definedName name="wrn.monthly_yr2_1" hidden="1">{"ISP1Y1",#N/A,TRUE,"Template";"ISP2Y1",#N/A,TRUE,"Template";"BSY1",#N/A,TRUE,"Template";"ICFY1",#N/A,TRUE,"Template";"TPY1",#N/A,TRUE,"Template";"CtrlY1",#N/A,TRUE,"Template"}</definedName>
    <definedName name="wrn.monthly_yr2_1_1" hidden="1">{"ISP1Y1",#N/A,TRUE,"Template";"ISP2Y1",#N/A,TRUE,"Template";"BSY1",#N/A,TRUE,"Template";"ICFY1",#N/A,TRUE,"Template";"TPY1",#N/A,TRUE,"Template";"CtrlY1",#N/A,TRUE,"Template"}</definedName>
    <definedName name="wrn.monthly_yr2_1_1_1" hidden="1">{"ISP1Y1",#N/A,TRUE,"Template";"ISP2Y1",#N/A,TRUE,"Template";"BSY1",#N/A,TRUE,"Template";"ICFY1",#N/A,TRUE,"Template";"TPY1",#N/A,TRUE,"Template";"CtrlY1",#N/A,TRUE,"Template"}</definedName>
    <definedName name="wrn.monthly_yr2_1_1_1_1" hidden="1">{"ISP1Y1",#N/A,TRUE,"Template";"ISP2Y1",#N/A,TRUE,"Template";"BSY1",#N/A,TRUE,"Template";"ICFY1",#N/A,TRUE,"Template";"TPY1",#N/A,TRUE,"Template";"CtrlY1",#N/A,TRUE,"Template"}</definedName>
    <definedName name="wrn.monthly_yr2_1_1_1_1_1" hidden="1">{"ISP1Y1",#N/A,TRUE,"Template";"ISP2Y1",#N/A,TRUE,"Template";"BSY1",#N/A,TRUE,"Template";"ICFY1",#N/A,TRUE,"Template";"TPY1",#N/A,TRUE,"Template";"CtrlY1",#N/A,TRUE,"Template"}</definedName>
    <definedName name="wrn.monthly_yr2_1_1_1_2" hidden="1">{"ISP1Y1",#N/A,TRUE,"Template";"ISP2Y1",#N/A,TRUE,"Template";"BSY1",#N/A,TRUE,"Template";"ICFY1",#N/A,TRUE,"Template";"TPY1",#N/A,TRUE,"Template";"CtrlY1",#N/A,TRUE,"Template"}</definedName>
    <definedName name="wrn.monthly_yr2_1_1_2" hidden="1">{"ISP1Y1",#N/A,TRUE,"Template";"ISP2Y1",#N/A,TRUE,"Template";"BSY1",#N/A,TRUE,"Template";"ICFY1",#N/A,TRUE,"Template";"TPY1",#N/A,TRUE,"Template";"CtrlY1",#N/A,TRUE,"Template"}</definedName>
    <definedName name="wrn.monthly_yr2_1_1_2_1" hidden="1">{"ISP1Y1",#N/A,TRUE,"Template";"ISP2Y1",#N/A,TRUE,"Template";"BSY1",#N/A,TRUE,"Template";"ICFY1",#N/A,TRUE,"Template";"TPY1",#N/A,TRUE,"Template";"CtrlY1",#N/A,TRUE,"Template"}</definedName>
    <definedName name="wrn.monthly_yr2_1_1_3" hidden="1">{"ISP1Y1",#N/A,TRUE,"Template";"ISP2Y1",#N/A,TRUE,"Template";"BSY1",#N/A,TRUE,"Template";"ICFY1",#N/A,TRUE,"Template";"TPY1",#N/A,TRUE,"Template";"CtrlY1",#N/A,TRUE,"Template"}</definedName>
    <definedName name="wrn.monthly_yr2_1_2" hidden="1">{"ISP1Y1",#N/A,TRUE,"Template";"ISP2Y1",#N/A,TRUE,"Template";"BSY1",#N/A,TRUE,"Template";"ICFY1",#N/A,TRUE,"Template";"TPY1",#N/A,TRUE,"Template";"CtrlY1",#N/A,TRUE,"Template"}</definedName>
    <definedName name="wrn.monthly_yr2_1_2_1" hidden="1">{"ISP1Y1",#N/A,TRUE,"Template";"ISP2Y1",#N/A,TRUE,"Template";"BSY1",#N/A,TRUE,"Template";"ICFY1",#N/A,TRUE,"Template";"TPY1",#N/A,TRUE,"Template";"CtrlY1",#N/A,TRUE,"Template"}</definedName>
    <definedName name="wrn.monthly_yr2_1_3" hidden="1">{"ISP1Y1",#N/A,TRUE,"Template";"ISP2Y1",#N/A,TRUE,"Template";"BSY1",#N/A,TRUE,"Template";"ICFY1",#N/A,TRUE,"Template";"TPY1",#N/A,TRUE,"Template";"CtrlY1",#N/A,TRUE,"Template"}</definedName>
    <definedName name="wrn.monthly_yr2_1_4" hidden="1">{"ISP1Y1",#N/A,TRUE,"Template";"ISP2Y1",#N/A,TRUE,"Template";"BSY1",#N/A,TRUE,"Template";"ICFY1",#N/A,TRUE,"Template";"TPY1",#N/A,TRUE,"Template";"CtrlY1",#N/A,TRUE,"Template"}</definedName>
    <definedName name="wrn.monthly_yr2_2" hidden="1">{"ISP1Y1",#N/A,TRUE,"Template";"ISP2Y1",#N/A,TRUE,"Template";"BSY1",#N/A,TRUE,"Template";"ICFY1",#N/A,TRUE,"Template";"TPY1",#N/A,TRUE,"Template";"CtrlY1",#N/A,TRUE,"Template"}</definedName>
    <definedName name="wrn.monthly_yr2_2_1" hidden="1">{"ISP1Y1",#N/A,TRUE,"Template";"ISP2Y1",#N/A,TRUE,"Template";"BSY1",#N/A,TRUE,"Template";"ICFY1",#N/A,TRUE,"Template";"TPY1",#N/A,TRUE,"Template";"CtrlY1",#N/A,TRUE,"Template"}</definedName>
    <definedName name="wrn.monthly_yr2_2_1_1" hidden="1">{"ISP1Y1",#N/A,TRUE,"Template";"ISP2Y1",#N/A,TRUE,"Template";"BSY1",#N/A,TRUE,"Template";"ICFY1",#N/A,TRUE,"Template";"TPY1",#N/A,TRUE,"Template";"CtrlY1",#N/A,TRUE,"Template"}</definedName>
    <definedName name="wrn.monthly_yr2_2_1_1_1" hidden="1">{"ISP1Y1",#N/A,TRUE,"Template";"ISP2Y1",#N/A,TRUE,"Template";"BSY1",#N/A,TRUE,"Template";"ICFY1",#N/A,TRUE,"Template";"TPY1",#N/A,TRUE,"Template";"CtrlY1",#N/A,TRUE,"Template"}</definedName>
    <definedName name="wrn.monthly_yr2_2_1_1_1_1" hidden="1">{"ISP1Y1",#N/A,TRUE,"Template";"ISP2Y1",#N/A,TRUE,"Template";"BSY1",#N/A,TRUE,"Template";"ICFY1",#N/A,TRUE,"Template";"TPY1",#N/A,TRUE,"Template";"CtrlY1",#N/A,TRUE,"Template"}</definedName>
    <definedName name="wrn.monthly_yr2_2_1_1_2" hidden="1">{"ISP1Y1",#N/A,TRUE,"Template";"ISP2Y1",#N/A,TRUE,"Template";"BSY1",#N/A,TRUE,"Template";"ICFY1",#N/A,TRUE,"Template";"TPY1",#N/A,TRUE,"Template";"CtrlY1",#N/A,TRUE,"Template"}</definedName>
    <definedName name="wrn.monthly_yr2_2_1_2" hidden="1">{"ISP1Y1",#N/A,TRUE,"Template";"ISP2Y1",#N/A,TRUE,"Template";"BSY1",#N/A,TRUE,"Template";"ICFY1",#N/A,TRUE,"Template";"TPY1",#N/A,TRUE,"Template";"CtrlY1",#N/A,TRUE,"Template"}</definedName>
    <definedName name="wrn.monthly_yr2_2_1_2_1" hidden="1">{"ISP1Y1",#N/A,TRUE,"Template";"ISP2Y1",#N/A,TRUE,"Template";"BSY1",#N/A,TRUE,"Template";"ICFY1",#N/A,TRUE,"Template";"TPY1",#N/A,TRUE,"Template";"CtrlY1",#N/A,TRUE,"Template"}</definedName>
    <definedName name="wrn.monthly_yr2_2_1_3" hidden="1">{"ISP1Y1",#N/A,TRUE,"Template";"ISP2Y1",#N/A,TRUE,"Template";"BSY1",#N/A,TRUE,"Template";"ICFY1",#N/A,TRUE,"Template";"TPY1",#N/A,TRUE,"Template";"CtrlY1",#N/A,TRUE,"Template"}</definedName>
    <definedName name="wrn.monthly_yr2_2_2" hidden="1">{"ISP1Y1",#N/A,TRUE,"Template";"ISP2Y1",#N/A,TRUE,"Template";"BSY1",#N/A,TRUE,"Template";"ICFY1",#N/A,TRUE,"Template";"TPY1",#N/A,TRUE,"Template";"CtrlY1",#N/A,TRUE,"Template"}</definedName>
    <definedName name="wrn.monthly_yr2_2_2_1" hidden="1">{"ISP1Y1",#N/A,TRUE,"Template";"ISP2Y1",#N/A,TRUE,"Template";"BSY1",#N/A,TRUE,"Template";"ICFY1",#N/A,TRUE,"Template";"TPY1",#N/A,TRUE,"Template";"CtrlY1",#N/A,TRUE,"Template"}</definedName>
    <definedName name="wrn.monthly_yr2_2_3" hidden="1">{"ISP1Y1",#N/A,TRUE,"Template";"ISP2Y1",#N/A,TRUE,"Template";"BSY1",#N/A,TRUE,"Template";"ICFY1",#N/A,TRUE,"Template";"TPY1",#N/A,TRUE,"Template";"CtrlY1",#N/A,TRUE,"Template"}</definedName>
    <definedName name="wrn.monthly_yr2_2_4" hidden="1">{"ISP1Y1",#N/A,TRUE,"Template";"ISP2Y1",#N/A,TRUE,"Template";"BSY1",#N/A,TRUE,"Template";"ICFY1",#N/A,TRUE,"Template";"TPY1",#N/A,TRUE,"Template";"CtrlY1",#N/A,TRUE,"Template"}</definedName>
    <definedName name="wrn.monthly_yr2_3" hidden="1">{"ISP1Y1",#N/A,TRUE,"Template";"ISP2Y1",#N/A,TRUE,"Template";"BSY1",#N/A,TRUE,"Template";"ICFY1",#N/A,TRUE,"Template";"TPY1",#N/A,TRUE,"Template";"CtrlY1",#N/A,TRUE,"Template"}</definedName>
    <definedName name="wrn.monthly_yr2_3_1" hidden="1">{"ISP1Y1",#N/A,TRUE,"Template";"ISP2Y1",#N/A,TRUE,"Template";"BSY1",#N/A,TRUE,"Template";"ICFY1",#N/A,TRUE,"Template";"TPY1",#N/A,TRUE,"Template";"CtrlY1",#N/A,TRUE,"Template"}</definedName>
    <definedName name="wrn.monthly_yr2_3_1_1" hidden="1">{"ISP1Y1",#N/A,TRUE,"Template";"ISP2Y1",#N/A,TRUE,"Template";"BSY1",#N/A,TRUE,"Template";"ICFY1",#N/A,TRUE,"Template";"TPY1",#N/A,TRUE,"Template";"CtrlY1",#N/A,TRUE,"Template"}</definedName>
    <definedName name="wrn.monthly_yr2_3_1_1_1" hidden="1">{"ISP1Y1",#N/A,TRUE,"Template";"ISP2Y1",#N/A,TRUE,"Template";"BSY1",#N/A,TRUE,"Template";"ICFY1",#N/A,TRUE,"Template";"TPY1",#N/A,TRUE,"Template";"CtrlY1",#N/A,TRUE,"Template"}</definedName>
    <definedName name="wrn.monthly_yr2_3_1_2" hidden="1">{"ISP1Y1",#N/A,TRUE,"Template";"ISP2Y1",#N/A,TRUE,"Template";"BSY1",#N/A,TRUE,"Template";"ICFY1",#N/A,TRUE,"Template";"TPY1",#N/A,TRUE,"Template";"CtrlY1",#N/A,TRUE,"Template"}</definedName>
    <definedName name="wrn.monthly_yr2_3_2" hidden="1">{"ISP1Y1",#N/A,TRUE,"Template";"ISP2Y1",#N/A,TRUE,"Template";"BSY1",#N/A,TRUE,"Template";"ICFY1",#N/A,TRUE,"Template";"TPY1",#N/A,TRUE,"Template";"CtrlY1",#N/A,TRUE,"Template"}</definedName>
    <definedName name="wrn.monthly_yr2_3_2_1" hidden="1">{"ISP1Y1",#N/A,TRUE,"Template";"ISP2Y1",#N/A,TRUE,"Template";"BSY1",#N/A,TRUE,"Template";"ICFY1",#N/A,TRUE,"Template";"TPY1",#N/A,TRUE,"Template";"CtrlY1",#N/A,TRUE,"Template"}</definedName>
    <definedName name="wrn.monthly_yr2_3_3" hidden="1">{"ISP1Y1",#N/A,TRUE,"Template";"ISP2Y1",#N/A,TRUE,"Template";"BSY1",#N/A,TRUE,"Template";"ICFY1",#N/A,TRUE,"Template";"TPY1",#N/A,TRUE,"Template";"CtrlY1",#N/A,TRUE,"Template"}</definedName>
    <definedName name="wrn.monthly_yr2_4" hidden="1">{"ISP1Y1",#N/A,TRUE,"Template";"ISP2Y1",#N/A,TRUE,"Template";"BSY1",#N/A,TRUE,"Template";"ICFY1",#N/A,TRUE,"Template";"TPY1",#N/A,TRUE,"Template";"CtrlY1",#N/A,TRUE,"Template"}</definedName>
    <definedName name="wrn.monthly_yr2_4_1" hidden="1">{"ISP1Y1",#N/A,TRUE,"Template";"ISP2Y1",#N/A,TRUE,"Template";"BSY1",#N/A,TRUE,"Template";"ICFY1",#N/A,TRUE,"Template";"TPY1",#N/A,TRUE,"Template";"CtrlY1",#N/A,TRUE,"Template"}</definedName>
    <definedName name="wrn.monthly_yr2_4_1_1" hidden="1">{"ISP1Y1",#N/A,TRUE,"Template";"ISP2Y1",#N/A,TRUE,"Template";"BSY1",#N/A,TRUE,"Template";"ICFY1",#N/A,TRUE,"Template";"TPY1",#N/A,TRUE,"Template";"CtrlY1",#N/A,TRUE,"Template"}</definedName>
    <definedName name="wrn.monthly_yr2_4_1_1_1" hidden="1">{"ISP1Y1",#N/A,TRUE,"Template";"ISP2Y1",#N/A,TRUE,"Template";"BSY1",#N/A,TRUE,"Template";"ICFY1",#N/A,TRUE,"Template";"TPY1",#N/A,TRUE,"Template";"CtrlY1",#N/A,TRUE,"Template"}</definedName>
    <definedName name="wrn.monthly_yr2_4_1_2" hidden="1">{"ISP1Y1",#N/A,TRUE,"Template";"ISP2Y1",#N/A,TRUE,"Template";"BSY1",#N/A,TRUE,"Template";"ICFY1",#N/A,TRUE,"Template";"TPY1",#N/A,TRUE,"Template";"CtrlY1",#N/A,TRUE,"Template"}</definedName>
    <definedName name="wrn.monthly_yr2_4_2" hidden="1">{"ISP1Y1",#N/A,TRUE,"Template";"ISP2Y1",#N/A,TRUE,"Template";"BSY1",#N/A,TRUE,"Template";"ICFY1",#N/A,TRUE,"Template";"TPY1",#N/A,TRUE,"Template";"CtrlY1",#N/A,TRUE,"Template"}</definedName>
    <definedName name="wrn.monthly_yr2_4_2_1" hidden="1">{"ISP1Y1",#N/A,TRUE,"Template";"ISP2Y1",#N/A,TRUE,"Template";"BSY1",#N/A,TRUE,"Template";"ICFY1",#N/A,TRUE,"Template";"TPY1",#N/A,TRUE,"Template";"CtrlY1",#N/A,TRUE,"Template"}</definedName>
    <definedName name="wrn.monthly_yr2_4_3" hidden="1">{"ISP1Y1",#N/A,TRUE,"Template";"ISP2Y1",#N/A,TRUE,"Template";"BSY1",#N/A,TRUE,"Template";"ICFY1",#N/A,TRUE,"Template";"TPY1",#N/A,TRUE,"Template";"CtrlY1",#N/A,TRUE,"Template"}</definedName>
    <definedName name="wrn.monthly_yr2_5" hidden="1">{"ISP1Y1",#N/A,TRUE,"Template";"ISP2Y1",#N/A,TRUE,"Template";"BSY1",#N/A,TRUE,"Template";"ICFY1",#N/A,TRUE,"Template";"TPY1",#N/A,TRUE,"Template";"CtrlY1",#N/A,TRUE,"Template"}</definedName>
    <definedName name="wrn.monthly_yr2_5_1" hidden="1">{"ISP1Y1",#N/A,TRUE,"Template";"ISP2Y1",#N/A,TRUE,"Template";"BSY1",#N/A,TRUE,"Template";"ICFY1",#N/A,TRUE,"Template";"TPY1",#N/A,TRUE,"Template";"CtrlY1",#N/A,TRUE,"Template"}</definedName>
    <definedName name="wrn.monthly_yr2_5_1_1" hidden="1">{"ISP1Y1",#N/A,TRUE,"Template";"ISP2Y1",#N/A,TRUE,"Template";"BSY1",#N/A,TRUE,"Template";"ICFY1",#N/A,TRUE,"Template";"TPY1",#N/A,TRUE,"Template";"CtrlY1",#N/A,TRUE,"Template"}</definedName>
    <definedName name="wrn.monthly_yr2_5_1_1_1" hidden="1">{"ISP1Y1",#N/A,TRUE,"Template";"ISP2Y1",#N/A,TRUE,"Template";"BSY1",#N/A,TRUE,"Template";"ICFY1",#N/A,TRUE,"Template";"TPY1",#N/A,TRUE,"Template";"CtrlY1",#N/A,TRUE,"Template"}</definedName>
    <definedName name="wrn.monthly_yr2_5_1_2" hidden="1">{"ISP1Y1",#N/A,TRUE,"Template";"ISP2Y1",#N/A,TRUE,"Template";"BSY1",#N/A,TRUE,"Template";"ICFY1",#N/A,TRUE,"Template";"TPY1",#N/A,TRUE,"Template";"CtrlY1",#N/A,TRUE,"Template"}</definedName>
    <definedName name="wrn.monthly_yr2_5_2" hidden="1">{"ISP1Y1",#N/A,TRUE,"Template";"ISP2Y1",#N/A,TRUE,"Template";"BSY1",#N/A,TRUE,"Template";"ICFY1",#N/A,TRUE,"Template";"TPY1",#N/A,TRUE,"Template";"CtrlY1",#N/A,TRUE,"Template"}</definedName>
    <definedName name="wrn.monthly_yr2_5_2_1" hidden="1">{"ISP1Y1",#N/A,TRUE,"Template";"ISP2Y1",#N/A,TRUE,"Template";"BSY1",#N/A,TRUE,"Template";"ICFY1",#N/A,TRUE,"Template";"TPY1",#N/A,TRUE,"Template";"CtrlY1",#N/A,TRUE,"Template"}</definedName>
    <definedName name="wrn.monthly_yr2_5_3" hidden="1">{"ISP1Y1",#N/A,TRUE,"Template";"ISP2Y1",#N/A,TRUE,"Template";"BSY1",#N/A,TRUE,"Template";"ICFY1",#N/A,TRUE,"Template";"TPY1",#N/A,TRUE,"Template";"CtrlY1",#N/A,TRUE,"Template"}</definedName>
    <definedName name="wrn.Months._.1999." hidden="1">{"Monthly 1999 Stats",#N/A,FALSE,"Months";"Monthly 1999 IS",#N/A,FALSE,"Months"}</definedName>
    <definedName name="wrn.Months._.2000." hidden="1">{"Monthly 2000 Stats",#N/A,FALSE,"Months";"Monthly 2000 IS",#N/A,FALSE,"Months"}</definedName>
    <definedName name="wrn.Months._.2001." hidden="1">{"Monthly 2001 Stats",#N/A,FALSE,"Months";"Monthly 2001 IS",#N/A,FALSE,"Months"}</definedName>
    <definedName name="wrn.Months._.2002." hidden="1">{"Monthly 2002 Stats",#N/A,FALSE,"Months";"Monthly 2002 IS",#N/A,FALSE,"Months"}</definedName>
    <definedName name="wrn.Months._.2003." hidden="1">{"Monthly 2003 Stats",#N/A,FALSE,"Months";"Monthly 2003 IS",#N/A,FALSE,"Months"}</definedName>
    <definedName name="wrn.MOS4." hidden="1">{"MOS4",#N/A,FALSE,"Sorted by database"}</definedName>
    <definedName name="wrn.MTD._.Cashflow." hidden="1">{"mtd_cshflo",#N/A,FALSE,"IFE";"mtd_cshflo",#N/A,FALSE,"SER";"mtd_cshflo",#N/A,FALSE,"PTC";"mtd_cshflo",#N/A,FALSE,"DEL";"mtd_cshflo",#N/A,FALSE,"NORD";"mtd_cshflo",#N/A,FALSE,"ACRX";"mtd_cshflo",#N/A,FALSE,"INV";"mtd_cshflo",#N/A,FALSE,"TVS";"mtd_cshflo",#N/A,FALSE,"FEEL";"mtd_cshflo",#N/A,FALSE,"CORP";"mtd_cshflo",#N/A,FALSE,"CONS"}</definedName>
    <definedName name="wrn.MTD._.Income." hidden="1">{"mtd_income",#N/A,FALSE,"IFE";"mtd_income",#N/A,FALSE,"SER";"mtd_income",#N/A,FALSE,"PTC";"mtd_income",#N/A,FALSE,"DEL";"mtd_income",#N/A,FALSE,"NORD";"mtd_income",#N/A,FALSE,"ACRX";"mtd_income",#N/A,FALSE,"INV";"mtd_income",#N/A,FALSE,"TVS";"mtd_income",#N/A,FALSE,"FEEL";"mtd_income",#N/A,FALSE,"CORP";"mtd_income",#N/A,FALSE,"CONS"}</definedName>
    <definedName name="wrn.MTD._.Income._.Summary." hidden="1">{"MTD Income Summary",#N/A,FALSE,"Actual"}</definedName>
    <definedName name="wrn.Mthly._.Financial._.Dist." hidden="1">{#N/A,#N/A,FALSE,"Cover-pg ";#N/A,#N/A,FALSE,"Contents";#N/A,#N/A,FALSE,"Balance Sht-Exh A";#N/A,#N/A,FALSE,"Income Stmt-Exh B";#N/A,#N/A,FALSE,"Capital Funds-Exh C";#N/A,#N/A,FALSE,"Cash &amp; Inv-Exh D";#N/A,#N/A,FALSE,"Def Exps &amp; Acct Rec-Exh E";#N/A,#N/A,FALSE,"Accts Payable-Exh F";#N/A,#N/A,FALSE,"Analy. Inv Income-Exh G";#N/A,#N/A,FALSE,"Analy. Operat'g Exps-Exh H";#N/A,#N/A,FALSE,"Sch UW Income YTD 2003 Sch I";#N/A,#N/A,FALSE,"Sch UW Income ITD 2003 I-1";#N/A,#N/A,FALSE,"Inc Stmt Current Period-Exh J"}</definedName>
    <definedName name="wrn.Mthly._.Financial._.Dist._1" hidden="1">{#N/A,#N/A,FALSE,"Cover-pg ";#N/A,#N/A,FALSE,"Contents";#N/A,#N/A,FALSE,"Balance Sht-Exh A";#N/A,#N/A,FALSE,"Income Stmt-Exh B";#N/A,#N/A,FALSE,"Capital Funds-Exh C";#N/A,#N/A,FALSE,"Cash &amp; Inv-Exh D";#N/A,#N/A,FALSE,"Def Exps &amp; Acct Rec-Exh E";#N/A,#N/A,FALSE,"Accts Payable-Exh F";#N/A,#N/A,FALSE,"Analy. Inv Income-Exh G";#N/A,#N/A,FALSE,"Analy. Operat'g Exps-Exh H";#N/A,#N/A,FALSE,"Sch UW Income YTD 2003 Sch I";#N/A,#N/A,FALSE,"Sch UW Income ITD 2003 I-1";#N/A,#N/A,FALSE,"Inc Stmt Current Period-Exh J"}</definedName>
    <definedName name="wrn.Mthly._.Financial._.Dist._2" hidden="1">{#N/A,#N/A,FALSE,"Cover-pg ";#N/A,#N/A,FALSE,"Contents";#N/A,#N/A,FALSE,"Balance Sht-Exh A";#N/A,#N/A,FALSE,"Income Stmt-Exh B";#N/A,#N/A,FALSE,"Capital Funds-Exh C";#N/A,#N/A,FALSE,"Cash &amp; Inv-Exh D";#N/A,#N/A,FALSE,"Def Exps &amp; Acct Rec-Exh E";#N/A,#N/A,FALSE,"Accts Payable-Exh F";#N/A,#N/A,FALSE,"Analy. Inv Income-Exh G";#N/A,#N/A,FALSE,"Analy. Operat'g Exps-Exh H";#N/A,#N/A,FALSE,"Sch UW Income YTD 2003 Sch I";#N/A,#N/A,FALSE,"Sch UW Income ITD 2003 I-1";#N/A,#N/A,FALSE,"Inc Stmt Current Period-Exh J"}</definedName>
    <definedName name="wrn.MTHLYGP." hidden="1">{"TXO2N2_GP",#N/A,FALSE,"MTHLYGP";"TXH2_GP",#N/A,FALSE,"MTHLYGP";"LOUIS_GP",#N/A,FALSE,"MTHLYGP";"H2_GP",#N/A,FALSE,"MTHLYGP";"O2N2_GP",#N/A,FALSE,"MTHLYGP";"PACKAGE_GP",#N/A,FALSE,"MTHLYGP";"OTHER_GP",#N/A,FALSE,"MTHLYGP"}</definedName>
    <definedName name="wrn.MTHLYSLES." hidden="1">{"TXO2N2_SLS",#N/A,FALSE,"MTHLYSLES";"TXH2_SLS",#N/A,FALSE,"MTHLYSLES";"LOUIS_SLS",#N/A,FALSE,"MTHLYSLES";"H2_SLS",#N/A,FALSE,"MTHLYSLES";"O2N2_SLS",#N/A,FALSE,"MTHLYSLES";"PACKAGE_SLS",#N/A,FALSE,"MTHLYSLES"}</definedName>
    <definedName name="wrn.MTHYLYVOL." hidden="1">{"TEXO2N2_VOL",#N/A,FALSE,"MTHLYVOL";"TEXH2_VOL",#N/A,FALSE,"MTHLYVOL";"LOUIS_VOL",#N/A,FALSE,"MTHLYVOL";"H2_VOL",#N/A,FALSE,"MTHLYVOL";"O2N2_VOL",#N/A,FALSE,"MTHLYVOL";"PACKAGE_VOL",#N/A,FALSE,"MTHLYVOL"}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sell." hidden="1">{#N/A,#N/A,FALSE,"Index";#N/A,#N/A,FALSE,"IncStmt";#N/A,#N/A,FALSE,"Ratios";#N/A,#N/A,FALSE,"CashFlows";#N/A,#N/A,FALSE,"Ins1";#N/A,#N/A,FALSE,"Ins2";#N/A,#N/A,FALSE,"SelfFund";#N/A,#N/A,FALSE,"SGA";#N/A,#N/A,FALSE,"Recon";#N/A,#N/A,FALSE,"Earnings";#N/A,#N/A,FALSE,"Earnings (2)";#N/A,#N/A,FALSE,"Stock";#N/A,#N/A,FALSE,"Stock (2)";#N/A,#N/A,FALSE,"PeerRatios";#N/A,#N/A,FALSE,"PeerRanks"}</definedName>
    <definedName name="wrn.N.O.L.." hidden="1">{#N/A,#N/A,FALSE,"91NOLCB";#N/A,#N/A,FALSE,"92NOLCB";#N/A,#N/A,FALSE,"93NOLCB"}</definedName>
    <definedName name="wrn.NA." hidden="1">{#N/A,#N/A,FALSE,"NA"}</definedName>
    <definedName name="wrn.NA._.Model._.T._.and._.B." hidden="1">{"NA Top",#N/A,FALSE,"NA Model";"NA Bottom",#N/A,FALSE,"NA Model"}</definedName>
    <definedName name="wrn.NA_ULV._.Tand._.B." hidden="1">{"NA Top",#N/A,FALSE,"NA-ULV";"NA Bottom",#N/A,FALSE,"NA-ULV"}</definedName>
    <definedName name="wrn.NAVYICASH." hidden="1">{"NAVYICASH",#N/A,FALSE,"NAVYI"}</definedName>
    <definedName name="wrn.NAVYITAX." hidden="1">{"NAVYITAX",#N/A,FALSE,"NAVYI"}</definedName>
    <definedName name="wrn.NetWorth." hidden="1">{"NW",#N/A,FALSE,"STMT"}</definedName>
    <definedName name="wrn.NetWorth._1" hidden="1">{"NW",#N/A,FALSE,"STMT"}</definedName>
    <definedName name="wrn.NetWorth._1_1" hidden="1">{"NW",#N/A,FALSE,"STMT"}</definedName>
    <definedName name="wrn.NetWorth._1_1_1" hidden="1">{"NW",#N/A,FALSE,"STMT"}</definedName>
    <definedName name="wrn.NetWorth._1_1_1_1" hidden="1">{"NW",#N/A,FALSE,"STMT"}</definedName>
    <definedName name="wrn.NetWorth._1_1_1_1_1" hidden="1">{"NW",#N/A,FALSE,"STMT"}</definedName>
    <definedName name="wrn.NetWorth._1_1_1_2" hidden="1">{"NW",#N/A,FALSE,"STMT"}</definedName>
    <definedName name="wrn.NetWorth._1_1_2" hidden="1">{"NW",#N/A,FALSE,"STMT"}</definedName>
    <definedName name="wrn.NetWorth._1_1_2_1" hidden="1">{"NW",#N/A,FALSE,"STMT"}</definedName>
    <definedName name="wrn.NetWorth._1_1_3" hidden="1">{"NW",#N/A,FALSE,"STMT"}</definedName>
    <definedName name="wrn.NetWorth._1_2" hidden="1">{"NW",#N/A,FALSE,"STMT"}</definedName>
    <definedName name="wrn.NetWorth._1_2_1" hidden="1">{"NW",#N/A,FALSE,"STMT"}</definedName>
    <definedName name="wrn.NetWorth._1_3" hidden="1">{"NW",#N/A,FALSE,"STMT"}</definedName>
    <definedName name="wrn.NetWorth._1_4" hidden="1">{"NW",#N/A,FALSE,"STMT"}</definedName>
    <definedName name="wrn.NetWorth._2" hidden="1">{"NW",#N/A,FALSE,"STMT"}</definedName>
    <definedName name="wrn.NetWorth._2_1" hidden="1">{"NW",#N/A,FALSE,"STMT"}</definedName>
    <definedName name="wrn.NetWorth._2_1_1" hidden="1">{"NW",#N/A,FALSE,"STMT"}</definedName>
    <definedName name="wrn.NetWorth._2_1_1_1" hidden="1">{"NW",#N/A,FALSE,"STMT"}</definedName>
    <definedName name="wrn.NetWorth._2_1_1_1_1" hidden="1">{"NW",#N/A,FALSE,"STMT"}</definedName>
    <definedName name="wrn.NetWorth._2_1_1_2" hidden="1">{"NW",#N/A,FALSE,"STMT"}</definedName>
    <definedName name="wrn.NetWorth._2_1_2" hidden="1">{"NW",#N/A,FALSE,"STMT"}</definedName>
    <definedName name="wrn.NetWorth._2_1_2_1" hidden="1">{"NW",#N/A,FALSE,"STMT"}</definedName>
    <definedName name="wrn.NetWorth._2_1_3" hidden="1">{"NW",#N/A,FALSE,"STMT"}</definedName>
    <definedName name="wrn.NetWorth._2_2" hidden="1">{"NW",#N/A,FALSE,"STMT"}</definedName>
    <definedName name="wrn.NetWorth._2_2_1" hidden="1">{"NW",#N/A,FALSE,"STMT"}</definedName>
    <definedName name="wrn.NetWorth._2_3" hidden="1">{"NW",#N/A,FALSE,"STMT"}</definedName>
    <definedName name="wrn.NetWorth._2_4" hidden="1">{"NW",#N/A,FALSE,"STMT"}</definedName>
    <definedName name="wrn.NetWorth._3" hidden="1">{"NW",#N/A,FALSE,"STMT"}</definedName>
    <definedName name="wrn.NetWorth._3_1" hidden="1">{"NW",#N/A,FALSE,"STMT"}</definedName>
    <definedName name="wrn.NetWorth._3_1_1" hidden="1">{"NW",#N/A,FALSE,"STMT"}</definedName>
    <definedName name="wrn.NetWorth._3_1_1_1" hidden="1">{"NW",#N/A,FALSE,"STMT"}</definedName>
    <definedName name="wrn.NetWorth._3_1_2" hidden="1">{"NW",#N/A,FALSE,"STMT"}</definedName>
    <definedName name="wrn.NetWorth._3_2" hidden="1">{"NW",#N/A,FALSE,"STMT"}</definedName>
    <definedName name="wrn.NetWorth._3_2_1" hidden="1">{"NW",#N/A,FALSE,"STMT"}</definedName>
    <definedName name="wrn.NetWorth._3_3" hidden="1">{"NW",#N/A,FALSE,"STMT"}</definedName>
    <definedName name="wrn.NetWorth._4" hidden="1">{"NW",#N/A,FALSE,"STMT"}</definedName>
    <definedName name="wrn.NetWorth._4_1" hidden="1">{"NW",#N/A,FALSE,"STMT"}</definedName>
    <definedName name="wrn.NetWorth._4_1_1" hidden="1">{"NW",#N/A,FALSE,"STMT"}</definedName>
    <definedName name="wrn.NetWorth._4_1_1_1" hidden="1">{"NW",#N/A,FALSE,"STMT"}</definedName>
    <definedName name="wrn.NetWorth._4_1_2" hidden="1">{"NW",#N/A,FALSE,"STMT"}</definedName>
    <definedName name="wrn.NetWorth._4_2" hidden="1">{"NW",#N/A,FALSE,"STMT"}</definedName>
    <definedName name="wrn.NetWorth._4_2_1" hidden="1">{"NW",#N/A,FALSE,"STMT"}</definedName>
    <definedName name="wrn.NetWorth._4_3" hidden="1">{"NW",#N/A,FALSE,"STMT"}</definedName>
    <definedName name="wrn.NetWorth._5" hidden="1">{"NW",#N/A,FALSE,"STMT"}</definedName>
    <definedName name="wrn.NetWorth._5_1" hidden="1">{"NW",#N/A,FALSE,"STMT"}</definedName>
    <definedName name="wrn.NetWorth._5_1_1" hidden="1">{"NW",#N/A,FALSE,"STMT"}</definedName>
    <definedName name="wrn.NetWorth._5_1_1_1" hidden="1">{"NW",#N/A,FALSE,"STMT"}</definedName>
    <definedName name="wrn.NetWorth._5_1_2" hidden="1">{"NW",#N/A,FALSE,"STMT"}</definedName>
    <definedName name="wrn.NetWorth._5_2" hidden="1">{"NW",#N/A,FALSE,"STMT"}</definedName>
    <definedName name="wrn.NetWorth._5_2_1" hidden="1">{"NW",#N/A,FALSE,"STMT"}</definedName>
    <definedName name="wrn.NetWorth._5_3" hidden="1">{"NW",#N/A,FALSE,"STMT"}</definedName>
    <definedName name="wrn.Neurocrine._.1995._.Dept.._.Budgets." hidden="1">{#N/A,#N/A,TRUE,"Consolidated";#N/A,#N/A,TRUE,"Consolidating";#N/A,#N/A,TRUE,"Corp. Admin";#N/A,#N/A,TRUE,"R&amp;D Admin.";#N/A,#N/A,TRUE,"Immunology";#N/A,#N/A,TRUE,"Neuroscience";#N/A,#N/A,TRUE,"Molec. Bio.";#N/A,#N/A,TRUE,"Peptide Chem.";#N/A,#N/A,TRUE,"Med. Chem.";#N/A,#N/A,TRUE,"Development"}</definedName>
    <definedName name="wrn.NEW." hidden="1">{"Total P&amp;L",#N/A,FALSE,"P&amp;LTECH";"SUMPIPELINE",#N/A,FALSE,"P&amp;LTECH";"REVENUE",#N/A,FALSE,"P&amp;LTECH";"r&amp;d",#N/A,FALSE,"P&amp;LTECH"}</definedName>
    <definedName name="wrn.New._.business." hidden="1">{#N/A,#N/A,FALSE,"Pg 1";#N/A,#N/A,FALSE,"Pg 2";#N/A,#N/A,FALSE,"Pg 3N";#N/A,#N/A,FALSE,"AR MIS";#N/A,#N/A,FALSE,"AR con";#N/A,#N/A,FALSE,"AR sum";#N/A,#N/A,FALSE,"AR Inelig";#N/A,#N/A,FALSE,"AR dil";#N/A,#N/A,FALSE,"AR CM";#N/A,#N/A,FALSE,"AR ship";#N/A,#N/A,FALSE,"AR ver";#N/A,#N/A,FALSE,"AR CM";#N/A,#N/A,FALSE,"AR ship";#N/A,#N/A,FALSE,"AR ver";#N/A,#N/A,FALSE,"AR miscel";#N/A,#N/A,FALSE,"AR rec";#N/A,#N/A,FALSE,"Inv sum";#N/A,#N/A,FALSE,"Inv NP";#N/A,#N/A,FALSE,"Inv MIS";#N/A,#N/A,FALSE,"Inv con";#N/A,#N/A,FALSE,"Inv cnt";#N/A,#N/A,FALSE,"Inv cst";#N/A,#N/A,FALSE,"Inv Sell thru";#N/A,#N/A,FALSE,"AP";#N/A,#N/A,FALSE,"APactivity";#N/A,#N/A,FALSE,"NPLease";#N/A,#N/A,FALSE,"FA Ins";#N/A,#N/A,FALSE,"Cash";#N/A,#N/A,FALSE,"Taxes";#N/A,#N/A,FALSE,"Trend";#N/A,#N/A,FALSE,"Fin stmt";#N/A,#N/A,FALSE,"BS detail";#N/A,#N/A,FALSE,"Reports"}</definedName>
    <definedName name="wrn.newest." hidden="1">{#N/A,#N/A,TRUE,"TS";#N/A,#N/A,TRUE,"Combo";#N/A,#N/A,TRUE,"FAIR";#N/A,#N/A,TRUE,"RBC";#N/A,#N/A,TRUE,"xxxx"}</definedName>
    <definedName name="wrn.NewRept.xls." hidden="1">{#N/A,#N/A,TRUE,"Sheet1";#N/A,#N/A,TRUE,"Sheet2";#N/A,#N/A,TRUE,"Sheet3";#N/A,#N/A,TRUE,"Sheet4";#N/A,#N/A,TRUE,"Sheet5";#N/A,#N/A,TRUE,"Sheet6";#N/A,#N/A,TRUE,"Sheet7"}</definedName>
    <definedName name="wrn.Nico." hidden="1">{#N/A,#N/A,TRUE,"Cover";#N/A,#N/A,TRUE,"Transaction Summary";#N/A,#N/A,TRUE,"Earnings Impact";#N/A,#N/A,TRUE,"accretion dilution"}</definedName>
    <definedName name="wrn.NIIC._.Financials._.AIG." hidden="1">{#N/A,#N/A,FALSE,"Cover";#N/A,#N/A,FALSE,"CONTENTS";#N/A,#N/A,FALSE,"BS";#N/A,#N/A,FALSE,"IS";#N/A,#N/A,FALSE,"EX D";#N/A,#N/A,FALSE,"EX E";#N/A,#N/A,FALSE,"EX F";#N/A,#N/A,FALSE,"EX G";#N/A,#N/A,FALSE,"EX H";#N/A,#N/A,FALSE,"EX I";#N/A,#N/A,FALSE,"EX J";#N/A,#N/A,FALSE,"Ex K YTD";#N/A,#N/A,FALSE,"Ex K Cumul";#N/A,#N/A,FALSE,"Check"}</definedName>
    <definedName name="wrn.NIIC._.Financials._.AIG._1" hidden="1">{#N/A,#N/A,FALSE,"Cover";#N/A,#N/A,FALSE,"CONTENTS";#N/A,#N/A,FALSE,"BS";#N/A,#N/A,FALSE,"IS";#N/A,#N/A,FALSE,"EX D";#N/A,#N/A,FALSE,"EX E";#N/A,#N/A,FALSE,"EX F";#N/A,#N/A,FALSE,"EX G";#N/A,#N/A,FALSE,"EX H";#N/A,#N/A,FALSE,"EX I";#N/A,#N/A,FALSE,"EX J";#N/A,#N/A,FALSE,"Ex K YTD";#N/A,#N/A,FALSE,"Ex K Cumul";#N/A,#N/A,FALSE,"Check"}</definedName>
    <definedName name="wrn.NIIC._.Financials._.AIG._2" hidden="1">{#N/A,#N/A,FALSE,"Cover";#N/A,#N/A,FALSE,"CONTENTS";#N/A,#N/A,FALSE,"BS";#N/A,#N/A,FALSE,"IS";#N/A,#N/A,FALSE,"EX D";#N/A,#N/A,FALSE,"EX E";#N/A,#N/A,FALSE,"EX F";#N/A,#N/A,FALSE,"EX G";#N/A,#N/A,FALSE,"EX H";#N/A,#N/A,FALSE,"EX I";#N/A,#N/A,FALSE,"EX J";#N/A,#N/A,FALSE,"Ex K YTD";#N/A,#N/A,FALSE,"Ex K Cumul";#N/A,#N/A,FALSE,"Check"}</definedName>
    <definedName name="wrn.NIIC._.Financials._.Client." hidden="1">{#N/A,#N/A,FALSE,"Fax Cover";#N/A,#N/A,FALSE,"Cover";#N/A,#N/A,FALSE,"CONTENTS";#N/A,#N/A,FALSE,"BS";#N/A,#N/A,FALSE,"IS";#N/A,#N/A,FALSE,"EX D";#N/A,#N/A,FALSE,"EX E";#N/A,#N/A,FALSE,"EX F";#N/A,#N/A,FALSE,"EX G";#N/A,#N/A,FALSE,"EX H";#N/A,#N/A,FALSE,"EX I";#N/A,#N/A,FALSE,"Ex J";#N/A,#N/A,FALSE,"Ex K YTD";#N/A,#N/A,FALSE,"Ex K Cumul"}</definedName>
    <definedName name="wrn.NIIC._.Financials._.Client._1" hidden="1">{#N/A,#N/A,FALSE,"Fax Cover";#N/A,#N/A,FALSE,"Cover";#N/A,#N/A,FALSE,"CONTENTS";#N/A,#N/A,FALSE,"BS";#N/A,#N/A,FALSE,"IS";#N/A,#N/A,FALSE,"EX D";#N/A,#N/A,FALSE,"EX E";#N/A,#N/A,FALSE,"EX F";#N/A,#N/A,FALSE,"EX G";#N/A,#N/A,FALSE,"EX H";#N/A,#N/A,FALSE,"EX I";#N/A,#N/A,FALSE,"Ex J";#N/A,#N/A,FALSE,"Ex K YTD";#N/A,#N/A,FALSE,"Ex K Cumul"}</definedName>
    <definedName name="wrn.NIIC._.Financials._.Client._2" hidden="1">{#N/A,#N/A,FALSE,"Fax Cover";#N/A,#N/A,FALSE,"Cover";#N/A,#N/A,FALSE,"CONTENTS";#N/A,#N/A,FALSE,"BS";#N/A,#N/A,FALSE,"IS";#N/A,#N/A,FALSE,"EX D";#N/A,#N/A,FALSE,"EX E";#N/A,#N/A,FALSE,"EX F";#N/A,#N/A,FALSE,"EX G";#N/A,#N/A,FALSE,"EX H";#N/A,#N/A,FALSE,"EX I";#N/A,#N/A,FALSE,"Ex J";#N/A,#N/A,FALSE,"Ex K YTD";#N/A,#N/A,FALSE,"Ex K Cumul"}</definedName>
    <definedName name="wrn.NJ." hidden="1">{"Volume",#N/A,FALSE,"Nanjing";"capacity",#N/A,FALSE,"Nanjing"}</definedName>
    <definedName name="wrn.NON." hidden="1">{#N/A,#N/A,FALSE,"Sheet1"}</definedName>
    <definedName name="wrn.Non._.Div._.Balance._.Sheet." hidden="1">{#N/A,"NONDV",FALSE,"BSHIST.XLS"}</definedName>
    <definedName name="wrn.North._.America." hidden="1">{"PnL",#N/A,FALSE,"Gas NA P&amp;L";"Responsibility",#N/A,FALSE,"Gas NA P&amp;L";"Cost Control",#N/A,FALSE,"Gas NA P&amp;L";"Program List",#N/A,FALSE,"Gas NA P&amp;L"}</definedName>
    <definedName name="wrn.North._.America._.Set." hidden="1">{"NA Is w Ratios",#N/A,FALSE,"North America";"PF CFlow NA",#N/A,FALSE,"North America";"NA DCF Matrix",#N/A,FALSE,"North America"}</definedName>
    <definedName name="wrn.NPV._.Matrix." hidden="1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  <definedName name="wrn.ntfinance." hidden="1">{"Rate",#N/A,TRUE,"SUMMARY";"Ratios",#N/A,TRUE,"Ratios";"BUDGETREVENUE",#N/A,TRUE,"Revenue";"TOTALS",#N/A,TRUE,"DETAIL"}</definedName>
    <definedName name="wrn.nytaann." hidden="1">{"nytacash",#N/A,FALSE,"GLOBEINC";"nytainc",#N/A,FALSE,"GLOBEINC";"nytanyt",#N/A,FALSE,"GLOBEINC";"nytareg",#N/A,FALSE,"GLOBEINC";"nytaglobe",#N/A,FALSE,"GLOBEINC";"nytapprttl",#N/A,FALSE,"GLOBEINC"}</definedName>
    <definedName name="wrn.oct_res_comm." hidden="1">{"oct_res_comm",#N/A,FALSE,"VarToBud"}</definedName>
    <definedName name="wrn.Ofcr._.Comp._.Stmt._.4." hidden="1">{"Ofcr Comp Stmt 4",#N/A,FALSE,"Ofcr Comp"}</definedName>
    <definedName name="wrn.Ofcr._.Comp._.WP." hidden="1">{"Ofcr Comp WP",#N/A,FALSE,"Ofcr Comp"}</definedName>
    <definedName name="wrn.Officers._.Letter." hidden="1">{#N/A,#N/A,FALSE,"ROFFLTR"}</definedName>
    <definedName name="wrn.Offices." hidden="1">{"Offices",#N/A,FALSE,"Sorted by database"}</definedName>
    <definedName name="wrn.Old._.Plan." hidden="1">{#N/A,#N/A,FALSE,"IS-Case #2";#N/A,#N/A,FALSE,"BS-Case #2";#N/A,#N/A,FALSE,"CF-Case #2"}</definedName>
    <definedName name="wrn.Olk._.by._.Qtr." hidden="1">{"Olk by Qtr Full",#N/A,FALSE,"Tot PalmPalm";"Olk by Qtr Full",#N/A,FALSE,"Tot Device";"Olk by Qtr Full",#N/A,FALSE,"Platform";"Olk by Qtr Full",#N/A,FALSE,"Palm.Net";"Olk by Qtr Full",#N/A,FALSE,"Elim"}</definedName>
    <definedName name="wrn.Oncogene._.Tracking._.Report." hidden="1">{#N/A,#N/A,FALSE,"Oncogene"}</definedName>
    <definedName name="wrn.Oncology." hidden="1">{#N/A,#N/A,FALSE,"Onco";#N/A,#N/A,FALSE,"Taxol";#N/A,#N/A,FALSE,"UFT";#N/A,#N/A,FALSE,"Carb"}</definedName>
    <definedName name="wrn.Oncology._1" hidden="1">{#N/A,#N/A,FALSE,"Onco";#N/A,#N/A,FALSE,"Taxol";#N/A,#N/A,FALSE,"UFT";#N/A,#N/A,FALSE,"Carb"}</definedName>
    <definedName name="wrn.Oncology._2" hidden="1">{#N/A,#N/A,FALSE,"Onco";#N/A,#N/A,FALSE,"Taxol";#N/A,#N/A,FALSE,"UFT";#N/A,#N/A,FALSE,"Carb"}</definedName>
    <definedName name="wrn.Oncology._3" hidden="1">{#N/A,#N/A,FALSE,"Onco";#N/A,#N/A,FALSE,"Taxol";#N/A,#N/A,FALSE,"UFT";#N/A,#N/A,FALSE,"Carb"}</definedName>
    <definedName name="wrn.Oncology._4" hidden="1">{#N/A,#N/A,FALSE,"Onco";#N/A,#N/A,FALSE,"Taxol";#N/A,#N/A,FALSE,"UFT";#N/A,#N/A,FALSE,"Carb"}</definedName>
    <definedName name="wrn.one." hidden="1">{"page1",#N/A,FALSE,"A";"page2",#N/A,FALSE,"A"}</definedName>
    <definedName name="wrn.one._.case." hidden="1">{"pro forma financials",#N/A,FALSE,"pf parent";"pro forma credit",#N/A,FALSE,"pf parent";"pro forma financials",#N/A,FALSE,"pro forma";"pro forma credit",#N/A,FALSE,"pro forma";"avp",#N/A,FALSE,"AVP"}</definedName>
    <definedName name="wrn.ONTK." hidden="1">{#N/A,#N/A,FALSE,"Title Page";#N/A,#N/A,FALSE,"Summary Sheet";#N/A,#N/A,FALSE,"Quarterly Income Statement";#N/A,#N/A,FALSE,"Proforma QTR Income Statement";#N/A,#N/A,FALSE,"Fiscal Year Income Statement";#N/A,#N/A,FALSE,"Valuation Summary";#N/A,#N/A,FALSE,"Comps Without";#N/A,#N/A,FALSE,"Comps With"}</definedName>
    <definedName name="wrn.Opportunity._.Assessment." hidden="1">{#N/A,#N/A,TRUE,"Summary";#N/A,#N/A,TRUE,"Assumptions";#N/A,#N/A,TRUE,"Comparison";#N/A,#N/A,TRUE,"Financials";#N/A,#N/A,TRUE,"Plan v. Act"}</definedName>
    <definedName name="wrn.ops._.costs." hidden="1">{"page1",#N/A,FALSE,"APCI Operations Detail  ";"page2",#N/A,FALSE,"APCI Operations Detail  ";"page3",#N/A,FALSE,"APCI Operations Detail  ";"page4",#N/A,FALSE,"APCI Operations Detail  "}</definedName>
    <definedName name="wrn.Ordered._.packet." hidden="1">{"PnL",#N/A,FALSE,"Total P&amp;L";"PnL",#N/A,FALSE,"Gas NA P&amp;L";"PnL",#N/A,FALSE,"Gas Eur P&amp;L";"PnL",#N/A,FALSE,"Gas Asia P&amp;L";"PnL",#N/A,FALSE,"Gas LA SA P&amp;L";"PnL",#N/A,FALSE,"Equip P&amp;L";"PnL",#N/A,FALSE,"Chem P&amp;L";"Responsibility",#N/A,FALSE,"Gas NA P&amp;L";"Responsibility",#N/A,FALSE,"Gas Eur P&amp;L";"Responsibility",#N/A,FALSE,"Gas Asia P&amp;L";"Responsibility",#N/A,FALSE,"Gas LA SA P&amp;L";"Responsibility",#N/A,FALSE,"Equip P&amp;L";"Responsibility",#N/A,FALSE,"Chem P&amp;L";"Cost Control",#N/A,FALSE,"Total P&amp;L";"Cost Control",#N/A,FALSE,"Gas NA P&amp;L";"Cost Control",#N/A,FALSE,"Gas Eur P&amp;L";"Cost Control",#N/A,FALSE,"Gas Asia P&amp;L";"Cost Control",#N/A,FALSE,"Gas LA SA P&amp;L";"Cost Control",#N/A,FALSE,"Equip P&amp;L";"Cost Control",#N/A,FALSE,"Chem P&amp;L"}</definedName>
    <definedName name="wrn.OTC._.Market._.Report." hidden="1">{#N/A,#N/A,FALSE,"Sales Graph";#N/A,#N/A,FALSE,"BUC Graph";#N/A,#N/A,FALSE,"P&amp;L - YTD"}</definedName>
    <definedName name="wrn.OTC._.Market._.Report._1" hidden="1">{#N/A,#N/A,FALSE,"Sales Graph";#N/A,#N/A,FALSE,"BUC Graph";#N/A,#N/A,FALSE,"P&amp;L - YTD"}</definedName>
    <definedName name="wrn.OTC._.Market._.Report._2" hidden="1">{#N/A,#N/A,FALSE,"Sales Graph";#N/A,#N/A,FALSE,"BUC Graph";#N/A,#N/A,FALSE,"P&amp;L - YTD"}</definedName>
    <definedName name="wrn.OTC._.Market._.Report._3" hidden="1">{#N/A,#N/A,FALSE,"Sales Graph";#N/A,#N/A,FALSE,"BUC Graph";#N/A,#N/A,FALSE,"P&amp;L - YTD"}</definedName>
    <definedName name="wrn.OTC._.Market._.Report._4" hidden="1">{#N/A,#N/A,FALSE,"Sales Graph";#N/A,#N/A,FALSE,"BUC Graph";#N/A,#N/A,FALSE,"P&amp;L - YTD"}</definedName>
    <definedName name="wrn.OTHER._.ADMIN._.COSTS." hidden="1">{"OTHER ADMIN COSTS",#N/A,FALSE,"C.CENTRE"}</definedName>
    <definedName name="wrn.Other._.Pharm." hidden="1">{#N/A,#N/A,FALSE,"Other";#N/A,#N/A,FALSE,"Ace";#N/A,#N/A,FALSE,"Derm"}</definedName>
    <definedName name="wrn.Other._.Pharm._1" hidden="1">{#N/A,#N/A,FALSE,"Other";#N/A,#N/A,FALSE,"Ace";#N/A,#N/A,FALSE,"Derm"}</definedName>
    <definedName name="wrn.Other._.Pharm._2" hidden="1">{#N/A,#N/A,FALSE,"Other";#N/A,#N/A,FALSE,"Ace";#N/A,#N/A,FALSE,"Derm"}</definedName>
    <definedName name="wrn.Other._.Pharm._3" hidden="1">{#N/A,#N/A,FALSE,"Other";#N/A,#N/A,FALSE,"Ace";#N/A,#N/A,FALSE,"Derm"}</definedName>
    <definedName name="wrn.Other._.Pharm._4" hidden="1">{#N/A,#N/A,FALSE,"Other";#N/A,#N/A,FALSE,"Ace";#N/A,#N/A,FALSE,"Derm"}</definedName>
    <definedName name="wrn.OTHER._.REVENUE." hidden="1">{"OTHER REVENUE",#N/A,FALSE,"OTHERS"}</definedName>
    <definedName name="wrn.Others." hidden="1">{#N/A,#N/A,FALSE,"PAYROLL BREAKDOWN";#N/A,#N/A,FALSE,"PRODUCTION SUMMARY";#N/A,#N/A,FALSE,"PROD ACTUAL TO BUDGET";#N/A,#N/A,FALSE,"WET END BREAKDOWN";#N/A,#N/A,FALSE,"WASTE";#N/A,#N/A,FALSE,"FISH DIST.";#N/A,#N/A,FALSE,"SARD ANALYSIS ";#N/A,#N/A,FALSE,"SNACK ANALYSIS";#N/A,#N/A,FALSE,"RD FISH TO CANNERY";#N/A,#N/A,FALSE,"SALMON FOOD &amp; BAIT";#N/A,#N/A,FALSE,"COLD STORAGE";#N/A,#N/A,FALSE,"LABELLING";#N/A,#N/A,FALSE,"WA SW";#N/A,#N/A,FALSE,"WA OIL";#N/A,#N/A,FALSE,"MUST SPRATS";#N/A,#N/A,FALSE,"DEEP CAN KLS";#N/A,#N/A,FALSE,"REG OVALS";#N/A,#N/A,FALSE,"REG SNACKS";#N/A,#N/A,FALSE,"A TO B SUMMARY"}</definedName>
    <definedName name="wrn.OUTPUT." hidden="1">{"DCF","UPSIDE CASE",FALSE,"Sheet1";"DCF","BASE CASE",FALSE,"Sheet1";"DCF","DOWNSIDE CASE",FALSE,"Sheet1"}</definedName>
    <definedName name="wrn.OVD." hidden="1">{#N/A,#N/A,FALSE,"OVD Cover";#N/A,#N/A,FALSE,"OVD Summary";#N/A,#N/A,FALSE,"OVD Summ by Region";#N/A,#N/A,FALSE,"OVD Sales &amp; Mgn by region";#N/A,#N/A,FALSE,"OVD Sales &amp; ASP by Region";#N/A,#N/A,FALSE,"OVD Sales &amp; Mgn Trends";#N/A,#N/A,FALSE,"OVD Sales $ Trends";#N/A,#N/A,FALSE,"OVD Sales Unit Trends";#N/A,#N/A,FALSE,"OVD Key Ctry NPR Comp";#N/A,#N/A,FALSE,"OVD Key Ctry NPR trends "}</definedName>
    <definedName name="wrn.Overview._.Reports." hidden="1">{#N/A,#N/A,FALSE,"DCF Values";#N/A,#N/A,FALSE,"Overview";#N/A,#N/A,FALSE,"Earnings";#N/A,#N/A,FALSE,"StockMarketValues";#N/A,#N/A,FALSE,"Asset Values";#N/A,#N/A,FALSE,"Accretion EPS";#N/A,#N/A,FALSE,"Accretion CFPS";#N/A,#N/A,FALSE,"santafe";#N/A,#N/A,FALSE,"noble";#N/A,#N/A,FALSE,"Combined Results"}</definedName>
    <definedName name="wrn.p" hidden="1">{#N/A,#N/A,FALSE,"1";#N/A,#N/A,FALSE,"2";#N/A,#N/A,FALSE,"16 - 17";#N/A,#N/A,FALSE,"18 - 19";#N/A,#N/A,FALSE,"26";#N/A,#N/A,FALSE,"27";#N/A,#N/A,FALSE,"28"}</definedName>
    <definedName name="wrn.p._.450._.spending._.rpt." hidden="1">{"P450 spd rpt",#N/A,FALSE,"NIH P450"}</definedName>
    <definedName name="wrn.p._.and._.l." hidden="1">{"bcII p and l",#N/A,FALSE,"Big Cajun II"}</definedName>
    <definedName name="wrn.p_1" hidden="1">{#N/A,#N/A,FALSE,"1";#N/A,#N/A,FALSE,"2";#N/A,#N/A,FALSE,"16 - 17";#N/A,#N/A,FALSE,"18 - 19";#N/A,#N/A,FALSE,"26";#N/A,#N/A,FALSE,"27";#N/A,#N/A,FALSE,"28"}</definedName>
    <definedName name="wrn.p_2" hidden="1">{#N/A,#N/A,FALSE,"1";#N/A,#N/A,FALSE,"2";#N/A,#N/A,FALSE,"16 - 17";#N/A,#N/A,FALSE,"18 - 19";#N/A,#N/A,FALSE,"26";#N/A,#N/A,FALSE,"27";#N/A,#N/A,FALSE,"28"}</definedName>
    <definedName name="wrn.p_3" hidden="1">{#N/A,#N/A,FALSE,"1";#N/A,#N/A,FALSE,"2";#N/A,#N/A,FALSE,"16 - 17";#N/A,#N/A,FALSE,"18 - 19";#N/A,#N/A,FALSE,"26";#N/A,#N/A,FALSE,"27";#N/A,#N/A,FALSE,"28"}</definedName>
    <definedName name="wrn.p_4" hidden="1">{#N/A,#N/A,FALSE,"1";#N/A,#N/A,FALSE,"2";#N/A,#N/A,FALSE,"16 - 17";#N/A,#N/A,FALSE,"18 - 19";#N/A,#N/A,FALSE,"26";#N/A,#N/A,FALSE,"27";#N/A,#N/A,FALSE,"28"}</definedName>
    <definedName name="wrn.P450._.Monthly._.Variance." hidden="1">{"P450 Monthly Variance",#N/A,FALSE,"NIH P450"}</definedName>
    <definedName name="wrn.Package.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2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er._.1." hidden="1">{#N/A,#N/A,FALSE,"gopher summary";#N/A,#N/A,FALSE,"GOPH-Comp Co. Mult";#N/A,#N/A,FALSE,"GOPH-Acq. Mult ";#N/A,#N/A,FALSE,"gopher dcf";#N/A,#N/A,FALSE,"goph-dividend";#N/A,#N/A,FALSE,"GOPHER WACC";#N/A,#N/A,FALSE,"Contribution";#N/A,#N/A,FALSE,"contr.anal.";#N/A,#N/A,FALSE,"acc_dil";#N/A,#N/A,FALSE,"GOPHER";#N/A,#N/A,FALSE,"pro forma";#N/A,#N/A,FALSE,"PACK-Comp Co. Mult";#N/A,#N/A,FALSE,"packer dcf ";#N/A,#N/A,FALSE,"PACK WACC ";#N/A,#N/A,FALSE,"PACKER";#N/A,#N/A,FALSE,"PurchPriMult"}</definedName>
    <definedName name="wrn.Page._.B00._.blank._.page." hidden="1">{#N/A,#N/A,FALSE,"Check-Figure Variances"}</definedName>
    <definedName name="wrn.Page._.B01." hidden="1">{#N/A,#N/A,FALSE,"BWO_LLC+REPORT"}</definedName>
    <definedName name="wrn.Page._.B02." hidden="1">{#N/A,#N/A,FALSE,"BWO_LLC+Rep_12m"}</definedName>
    <definedName name="wrn.Page._.B04." hidden="1">{#N/A,#N/A,FALSE,"NSL00MST+NSL Refy Income"}</definedName>
    <definedName name="wrn.Page._.B06." hidden="1">{#N/A,#N/A,FALSE,"NSL00MST+NSL Refy 12 M"}</definedName>
    <definedName name="wrn.Page._.B12." hidden="1">{#N/A,#N/A,FALSE,"RetMMM00+Report"}</definedName>
    <definedName name="wrn.Page._.B13." hidden="1">{#N/A,#N/A,FALSE,"RET00mst+Total"}</definedName>
    <definedName name="wrn.Page._.B14." hidden="1">{#N/A,#N/A,FALSE,"Ret12Frd+Total"}</definedName>
    <definedName name="wrn.Page._.B16." hidden="1">{#N/A,#N/A,FALSE,"Admin";#N/A,#N/A,FALSE,"Boise";#N/A,#N/A,FALSE,"Brigham";#N/A,#N/A,FALSE,"Chubbuck";#N/A,#N/A,FALSE,"Draper";#N/A,#N/A,FALSE,"Harrisville";#N/A,#N/A,FALSE,"Idaho Falls";#N/A,#N/A,FALSE,"Layton";#N/A,#N/A,FALSE,"Logan";#N/A,#N/A,FALSE,"Ogden Wall"}</definedName>
    <definedName name="wrn.Page._.B26." hidden="1">{#N/A,#N/A,FALSE,"Wholesale+W Inc"}</definedName>
    <definedName name="wrn.Page._.B28." hidden="1">{#N/A,#N/A,FALSE,"Wholesale+W Inc 12m"}</definedName>
    <definedName name="wrn.Page._.B29._.blank._.page." hidden="1">{#N/A,#N/A,FALSE,"Check-Figure Variances"}</definedName>
    <definedName name="wrn.Page._.B30." hidden="1">{#N/A,#N/A,FALSE,"SUP00mst+SUMMARY"}</definedName>
    <definedName name="wrn.Page._.B31." hidden="1">{#N/A,#N/A,FALSE,"SUP00mst+TWELVE"}</definedName>
    <definedName name="wrn.Page._.B32._.blank._.page." hidden="1">{#N/A,#N/A,FALSE,"Check-Figure Variances"}</definedName>
    <definedName name="wrn.Page._.B33." hidden="1">{#N/A,#N/A,FALSE,"TRK00MST1+Tran PL"}</definedName>
    <definedName name="wrn.Page._.B34." hidden="1">{#N/A,#N/A,FALSE,"TRK00MST+Tran PL 12 M"}</definedName>
    <definedName name="wrn.Page._.B35._.blank._.page." hidden="1">{#N/A,#N/A,FALSE,"Check-Figure Variances"}</definedName>
    <definedName name="wrn.Page._.B36." hidden="1">{#N/A,#N/A,FALSE,"TRK00MST1+Tran PL"}</definedName>
    <definedName name="wrn.Page._.B37." hidden="1">{#N/A,#N/A,FALSE,"TRK00MST1+Tran PL 12 M"}</definedName>
    <definedName name="wrn.Page._.B38._.blank._.page." hidden="1">{#N/A,#N/A,FALSE,"Check-Figure Variances"}</definedName>
    <definedName name="wrn.Page._.B39." hidden="1">{#N/A,#N/A,FALSE,"Support+Current"}</definedName>
    <definedName name="wrn.Page._.B40." hidden="1">{#N/A,#N/A,FALSE,"Support+12month"}</definedName>
    <definedName name="wrn.Page._.B41._.blank._.page." hidden="1">{#N/A,#N/A,FALSE,"Check-Figure Variances"}</definedName>
    <definedName name="wrn.Page._.B42." hidden="1">{#N/A,#N/A,FALSE,"Admin2+Current"}</definedName>
    <definedName name="wrn.Page._.B43." hidden="1">{#N/A,#N/A,FALSE,"Admin2+12month"}</definedName>
    <definedName name="wrn.Page._.B45." hidden="1">{#N/A,#N/A,FALSE,"BWOabMST+Rep_12m"}</definedName>
    <definedName name="wrn.Page._.B47." hidden="1">{#N/A,#N/A,FALSE,"NSL00MST+CrtBdg"}</definedName>
    <definedName name="wrn.Page._.B53." hidden="1">{#N/A,#N/A,FALSE,"Rab12frd+Total";#N/A,#N/A,FALSE,"Rab12frd+Admin";#N/A,#N/A,FALSE,"Rab12frd+Boise";#N/A,#N/A,FALSE,"Rab12frd+Brigham";#N/A,#N/A,FALSE,"Rab12frd+Chubbuck";#N/A,#N/A,FALSE,"Rab12frd+Draper";#N/A,#N/A,FALSE,"Rab12frd+Harrisville";#N/A,#N/A,FALSE,"Rab12frd+Idaho Falls";#N/A,#N/A,FALSE,"Rab12frd+Layton";#N/A,#N/A,FALSE,"Rab12frd+Logan";#N/A,#N/A,FALSE,"Rab12frd+Ogden Wall"}</definedName>
    <definedName name="wrn.Page._.B75." hidden="1">{#N/A,#N/A,FALSE,"Wholesale+whole"}</definedName>
    <definedName name="wrn.Page._.B77." hidden="1">{#N/A,#N/A,FALSE,"SUP00mst+ActBud"}</definedName>
    <definedName name="wrn.Page._.B79." hidden="1">{#N/A,#N/A,FALSE,"Trkabmst+Tran PL 12 M"}</definedName>
    <definedName name="wrn.Page._.B81." hidden="1">{#N/A,#N/A,FALSE,"Support+Forecasted"}</definedName>
    <definedName name="wrn.Page._.B83." hidden="1">{#N/A,#N/A,FALSE,"Admin2+Forecasted"}</definedName>
    <definedName name="wrn.Page._.B85." hidden="1">{#N/A,#N/A,FALSE,"BuzzTrk+Summary"}</definedName>
    <definedName name="wrn.Page._.B86." hidden="1">{#N/A,#N/A,FALSE,"BuzzTrk+Rev_Mile"}</definedName>
    <definedName name="wrn.Paging._.Compco." hidden="1">{"financials",#N/A,TRUE,"6_30_96";"footnotes",#N/A,TRUE,"6_30_96";"valuation",#N/A,TRUE,"6_30_96"}</definedName>
    <definedName name="wrn.PandLs." hidden="1">{"Plants",#N/A,FALSE,"Plants";"Summary",#N/A,FALSE,"Summary";"Calvert",#N/A,FALSE,"Calvert City";"City",#N/A,FALSE,"City of Industry";"Cleveland",#N/A,FALSE,"Cleveland";"Elkton",#N/A,FALSE,"Elkton";"Langley",#N/A,FALSE,"Langley";"Piedmont",#N/A,FALSE,"Piedmont";"Sbruns",#N/A,FALSE,"South Brunswick";"Nonplant",#N/A,FALSE,"NonPlant Purchases";"Notes",#N/A,FALSE,"Notes to Workbook"}</definedName>
    <definedName name="wrn.PartialFncls." hidden="1">{#N/A,#N/A,FALSE,"Income Statement";#N/A,#N/A,FALSE,"Balance Sheet";#N/A,#N/A,FALSE,"Cash Flows";#N/A,#N/A,FALSE,"Ratios"}</definedName>
    <definedName name="wrn.PARTNERS._.CAPITAL._.STMT." hidden="1">{"PARTNERS CAPITAL STMT",#N/A,FALSE,"Partners Capital"}</definedName>
    <definedName name="wrn.PBIT_DEV." hidden="1">{"QTR_ACT",#N/A,FALSE,"PROP_PBIT_DEV_Q3";"QTR_BUD",#N/A,FALSE,"PROP_PBIT_DEV_Q3";"YTD_BUD",#N/A,FALSE,"PROP_PBIT_DEV_Q3";"YTD_ACT",#N/A,FALSE,"PROP_PBIT_DEV_Q3";"FY95 SNAP3",#N/A,FALSE,"PROP_PBIT_DEV_Q3";"FY95_BUD",#N/A,FALSE,"PROP_PBIT_DEV_Q3";"FY96_BUD",#N/A,FALSE,"PROP_PBIT_DEV_Q3"}</definedName>
    <definedName name="wrn.pcldebud1." hidden="1">{#N/A,#N/A,FALSE,"SLSBUD"}</definedName>
    <definedName name="wrn.PERCENTAGE._.RENT." hidden="1">{"PERCENTAGE RENT",#N/A,TRUE,"SCHEDULE B"}</definedName>
    <definedName name="wrn.Performance." hidden="1">{"Performance Details",#N/A,FALSE,"Current Yr";"Performance Details",#N/A,FALSE,"Budget";"Performance Details",#N/A,FALSE,"Prior Year"}</definedName>
    <definedName name="wrn.perimeter._.comp." hidden="1">{#N/A,#N/A,TRUE,"comp";#N/A,#N/A,TRUE,"notes"}</definedName>
    <definedName name="wrn.Period._.And._.YTD." hidden="1">{#N/A,#N/A,FALSE,"SLM - REGION - YTD";#N/A,#N/A,FALSE,"SLM - REGION - PERIOD";#N/A,#N/A,FALSE,"TUNA - REGION - YTD";#N/A,#N/A,FALSE,"TUNA - REGION - PERIOD";#N/A,#N/A,FALSE,"S&amp;H - REGION - YTD";#N/A,#N/A,FALSE,"S&amp;H - REGION - PERIOD";#N/A,#N/A,FALSE,"SPECIALTIES";#N/A,#N/A,FALSE,"TL SEAFOOD";#N/A,#N/A,FALSE,"Ret Price"}</definedName>
    <definedName name="wrn.PF._.Analysis." hidden="1">{"PF Analysis",#N/A,FALSE,"Merger Plan"}</definedName>
    <definedName name="wrn.Pfd." hidden="1">{"Pfd",#N/A,FALSE,"Pfd"}</definedName>
    <definedName name="wrn.Pfd._1" hidden="1">{"Pfd",#N/A,FALSE,"Pfd"}</definedName>
    <definedName name="wrn.Pfd._1_1" hidden="1">{"Pfd",#N/A,FALSE,"Pfd"}</definedName>
    <definedName name="wrn.Pfd._1_1_1" hidden="1">{"Pfd",#N/A,FALSE,"Pfd"}</definedName>
    <definedName name="wrn.Pfd._1_1_1_1" hidden="1">{"Pfd",#N/A,FALSE,"Pfd"}</definedName>
    <definedName name="wrn.Pfd._1_1_1_1_1" hidden="1">{"Pfd",#N/A,FALSE,"Pfd"}</definedName>
    <definedName name="wrn.Pfd._1_1_1_2" hidden="1">{"Pfd",#N/A,FALSE,"Pfd"}</definedName>
    <definedName name="wrn.Pfd._1_1_2" hidden="1">{"Pfd",#N/A,FALSE,"Pfd"}</definedName>
    <definedName name="wrn.Pfd._1_1_2_1" hidden="1">{"Pfd",#N/A,FALSE,"Pfd"}</definedName>
    <definedName name="wrn.Pfd._1_1_3" hidden="1">{"Pfd",#N/A,FALSE,"Pfd"}</definedName>
    <definedName name="wrn.Pfd._1_2" hidden="1">{"Pfd",#N/A,FALSE,"Pfd"}</definedName>
    <definedName name="wrn.Pfd._1_2_1" hidden="1">{"Pfd",#N/A,FALSE,"Pfd"}</definedName>
    <definedName name="wrn.Pfd._1_3" hidden="1">{"Pfd",#N/A,FALSE,"Pfd"}</definedName>
    <definedName name="wrn.Pfd._1_4" hidden="1">{"Pfd",#N/A,FALSE,"Pfd"}</definedName>
    <definedName name="wrn.Pfd._2" hidden="1">{"Pfd",#N/A,FALSE,"Pfd"}</definedName>
    <definedName name="wrn.Pfd._2_1" hidden="1">{"Pfd",#N/A,FALSE,"Pfd"}</definedName>
    <definedName name="wrn.Pfd._2_1_1" hidden="1">{"Pfd",#N/A,FALSE,"Pfd"}</definedName>
    <definedName name="wrn.Pfd._2_1_1_1" hidden="1">{"Pfd",#N/A,FALSE,"Pfd"}</definedName>
    <definedName name="wrn.Pfd._2_1_1_1_1" hidden="1">{"Pfd",#N/A,FALSE,"Pfd"}</definedName>
    <definedName name="wrn.Pfd._2_1_1_2" hidden="1">{"Pfd",#N/A,FALSE,"Pfd"}</definedName>
    <definedName name="wrn.Pfd._2_1_2" hidden="1">{"Pfd",#N/A,FALSE,"Pfd"}</definedName>
    <definedName name="wrn.Pfd._2_1_2_1" hidden="1">{"Pfd",#N/A,FALSE,"Pfd"}</definedName>
    <definedName name="wrn.Pfd._2_1_3" hidden="1">{"Pfd",#N/A,FALSE,"Pfd"}</definedName>
    <definedName name="wrn.Pfd._2_2" hidden="1">{"Pfd",#N/A,FALSE,"Pfd"}</definedName>
    <definedName name="wrn.Pfd._2_2_1" hidden="1">{"Pfd",#N/A,FALSE,"Pfd"}</definedName>
    <definedName name="wrn.Pfd._2_3" hidden="1">{"Pfd",#N/A,FALSE,"Pfd"}</definedName>
    <definedName name="wrn.Pfd._2_4" hidden="1">{"Pfd",#N/A,FALSE,"Pfd"}</definedName>
    <definedName name="wrn.Pfd._3" hidden="1">{"Pfd",#N/A,FALSE,"Pfd"}</definedName>
    <definedName name="wrn.Pfd._3_1" hidden="1">{"Pfd",#N/A,FALSE,"Pfd"}</definedName>
    <definedName name="wrn.Pfd._3_1_1" hidden="1">{"Pfd",#N/A,FALSE,"Pfd"}</definedName>
    <definedName name="wrn.Pfd._3_1_1_1" hidden="1">{"Pfd",#N/A,FALSE,"Pfd"}</definedName>
    <definedName name="wrn.Pfd._3_1_2" hidden="1">{"Pfd",#N/A,FALSE,"Pfd"}</definedName>
    <definedName name="wrn.Pfd._3_2" hidden="1">{"Pfd",#N/A,FALSE,"Pfd"}</definedName>
    <definedName name="wrn.Pfd._3_2_1" hidden="1">{"Pfd",#N/A,FALSE,"Pfd"}</definedName>
    <definedName name="wrn.Pfd._3_3" hidden="1">{"Pfd",#N/A,FALSE,"Pfd"}</definedName>
    <definedName name="wrn.Pfd._4" hidden="1">{"Pfd",#N/A,FALSE,"Pfd"}</definedName>
    <definedName name="wrn.Pfd._4_1" hidden="1">{"Pfd",#N/A,FALSE,"Pfd"}</definedName>
    <definedName name="wrn.Pfd._4_1_1" hidden="1">{"Pfd",#N/A,FALSE,"Pfd"}</definedName>
    <definedName name="wrn.Pfd._4_1_1_1" hidden="1">{"Pfd",#N/A,FALSE,"Pfd"}</definedName>
    <definedName name="wrn.Pfd._4_1_2" hidden="1">{"Pfd",#N/A,FALSE,"Pfd"}</definedName>
    <definedName name="wrn.Pfd._4_2" hidden="1">{"Pfd",#N/A,FALSE,"Pfd"}</definedName>
    <definedName name="wrn.Pfd._4_2_1" hidden="1">{"Pfd",#N/A,FALSE,"Pfd"}</definedName>
    <definedName name="wrn.Pfd._4_3" hidden="1">{"Pfd",#N/A,FALSE,"Pfd"}</definedName>
    <definedName name="wrn.Pfd._5" hidden="1">{"Pfd",#N/A,FALSE,"Pfd"}</definedName>
    <definedName name="wrn.Pfd._5_1" hidden="1">{"Pfd",#N/A,FALSE,"Pfd"}</definedName>
    <definedName name="wrn.Pfd._5_1_1" hidden="1">{"Pfd",#N/A,FALSE,"Pfd"}</definedName>
    <definedName name="wrn.Pfd._5_1_1_1" hidden="1">{"Pfd",#N/A,FALSE,"Pfd"}</definedName>
    <definedName name="wrn.Pfd._5_1_2" hidden="1">{"Pfd",#N/A,FALSE,"Pfd"}</definedName>
    <definedName name="wrn.Pfd._5_2" hidden="1">{"Pfd",#N/A,FALSE,"Pfd"}</definedName>
    <definedName name="wrn.Pfd._5_2_1" hidden="1">{"Pfd",#N/A,FALSE,"Pfd"}</definedName>
    <definedName name="wrn.Pfd._5_3" hidden="1">{"Pfd",#N/A,FALSE,"Pfd"}</definedName>
    <definedName name="wrn.PFDBalance._.Sheet." hidden="1">{#N/A,"PURPER",FALSE,"BSHIST.XLS";#N/A,"PURADD",FALSE,"BSHIST.XLS";#N/A,"PURSPP",FALSE,"BSHIST.XLS";#N/A,"CTGIND",FALSE,"BSHIST.XLS";#N/A,"ANCHOR",FALSE,"BSHIST.XLS";#N/A,"SPADD",FALSE,"BSHIST.XLS"}</definedName>
    <definedName name="wrn.Phaco." hidden="1">{#N/A,#N/A,FALSE,"Phaco Cover";#N/A,#N/A,FALSE,"Phaco Summary";#N/A,#N/A,FALSE,"Phaco Summ by Region";#N/A,#N/A,FALSE,"Phaco Sales &amp; Mgn by region";#N/A,#N/A,FALSE,"Phaco Sales &amp; ASP by Region";#N/A,#N/A,FALSE,"Phaco Sales &amp; Mgn Trends";#N/A,#N/A,FALSE,"Phaco Sales $ Trends";#N/A,#N/A,FALSE,"Phaco Sales Unit Trends";#N/A,#N/A,FALSE,"Phaco placements";#N/A,#N/A,FALSE,"Phaco Key Ctry NPR Comp";#N/A,#N/A,FALSE,"Phaco Key Ctry NPR trends ";#N/A,#N/A,FALSE,"Phaco Sales Detail"}</definedName>
    <definedName name="wrn.Pharm._.Market._.Report." hidden="1">{#N/A,#N/A,FALSE,"Sales Graph";#N/A,#N/A,FALSE,"PSBM";#N/A,#N/A,FALSE,"BUC Graph";#N/A,#N/A,FALSE,"P&amp;L - YTD"}</definedName>
    <definedName name="wrn.Pharm._.Market._.Report._1" hidden="1">{#N/A,#N/A,FALSE,"Sales Graph";#N/A,#N/A,FALSE,"PSBM";#N/A,#N/A,FALSE,"BUC Graph";#N/A,#N/A,FALSE,"P&amp;L - YTD"}</definedName>
    <definedName name="wrn.Pharm._.Market._.Report._2" hidden="1">{#N/A,#N/A,FALSE,"Sales Graph";#N/A,#N/A,FALSE,"PSBM";#N/A,#N/A,FALSE,"BUC Graph";#N/A,#N/A,FALSE,"P&amp;L - YTD"}</definedName>
    <definedName name="wrn.Pharm._.Market._.Report._3" hidden="1">{#N/A,#N/A,FALSE,"Sales Graph";#N/A,#N/A,FALSE,"PSBM";#N/A,#N/A,FALSE,"BUC Graph";#N/A,#N/A,FALSE,"P&amp;L - YTD"}</definedName>
    <definedName name="wrn.Pharm._.Market._.Report._4" hidden="1">{#N/A,#N/A,FALSE,"Sales Graph";#N/A,#N/A,FALSE,"PSBM";#N/A,#N/A,FALSE,"BUC Graph";#N/A,#N/A,FALSE,"P&amp;L - YTD"}</definedName>
    <definedName name="wrn.Pharmaceuticals.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wrn.Pharmaceuticals._1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wrn.Pharmaceuticals._2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wrn.Pharmaceuticals._3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wrn.Pharmaceuticals._4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wrn.Phase._.in." hidden="1">{"Phase in summary",#N/A,FALSE,"P&amp;L Phased"}</definedName>
    <definedName name="wrn.Pianocomp." hidden="1">{"page_1",#N/A,TRUE,"Sheet1";"page_2",#N/A,TRUE,"Sheet1";"page_notes",#N/A,TRUE,"Sheet1"}</definedName>
    <definedName name="wrn.PL." hidden="1">{"20 Years",#N/A,FALSE,"P&amp;Ls";"2001",#N/A,FALSE,"P&amp;Ls"}</definedName>
    <definedName name="wrn.PL._.and._.99._.forecast." hidden="1">{#N/A,#N/A,FALSE,"1999 forecast";#N/A,#N/A,FALSE,"Output"}</definedName>
    <definedName name="wrn.PL._.Detail." hidden="1">{#N/A,#N/A,FALSE,"P&amp;L Detail";#N/A,#N/A,FALSE,"P&amp;L Detail";#N/A,#N/A,FALSE,"P&amp;L Detail"}</definedName>
    <definedName name="wrn.PL1._.print." hidden="1">{"PL11",#N/A,FALSE,"input"}</definedName>
    <definedName name="wrn.PLAN." hidden="1">{"AZO Inter BS",#N/A,FALSE,"Sheet1";"AZO Mexico BS",#N/A,FALSE,"Sheet1";"AZO PR BS",#N/A,FALSE,"Sheet1"}</definedName>
    <definedName name="wrn.PLX." hidden="1">{"cred comp",#N/A,FALSE,"Comparable Credit Analysis";"IS",#N/A,FALSE,"IS";"Sensitivity",#N/A,FALSE,"Sensitivity";"BS",#N/A,FALSE,"BS";"Bond Summary",#N/A,FALSE,"B Summary";"AD",#N/A,FALSE,"Accretion";"NAV",#N/A,FALSE,"NAV";"SU",#N/A,FALSE,"S&amp;U";"acq. study",#N/A,FALSE,"Acq. Study";"F Charges",#N/A,FALSE,"Fixed Charges"}</definedName>
    <definedName name="wrn.PMW._.Gruppe._.00_99." hidden="1">{#N/A,#N/A,FALSE,"PMW Gruppe 00_99";#N/A,#N/A,FALSE,"PMW KG 00_99";#N/A,#N/A,FALSE,"PMW Inc. 00_99";#N/A,#N/A,FALSE,"PMW VTECH 00_99";#N/A,#N/A,FALSE,"PMW Thail. 00_99";#N/A,#N/A,FALSE,"PMW Canada 00_99";#N/A,#N/A,FALSE,"Währungsabw. 00_99"}</definedName>
    <definedName name="wrn.PMW._.Gruppe._.99_98n." hidden="1">{#N/A,#N/A,FALSE,"PMW Gruppe 99_98";#N/A,#N/A,FALSE,"PMW KG 98_99";#N/A,#N/A,FALSE,"PMW Inc. 99_98";#N/A,#N/A,FALSE,"PMW VTECH 99_98";#N/A,#N/A,FALSE,"PMW Thail. 99_98";#N/A,#N/A,FALSE,"PMW Canada 99_98";#N/A,#N/A,FALSE,"Währungsabw. 99_98"}</definedName>
    <definedName name="wrn.Polymers." hidden="1">{"Polymers Details",#N/A,FALSE,"Current Yr";"Polymer Details",#N/A,FALSE,"Budget";"Polymer Details",#N/A,FALSE,"Prior Year"}</definedName>
    <definedName name="wrn.Polymers._.Balance._.Sheet." hidden="1">{#N/A,"POLY",FALSE,"BSHIST.XLS";#N/A,"EMUL",FALSE,"BSHIST.XLS";#N/A,"PVOH",FALSE,"BSHIST.XLS";#N/A,"ACET",FALSE,"BSHIST.XLS"}</definedName>
    <definedName name="wrn.PPJOURNAL._.ENTRY." hidden="1">{"PPDEFERREDBAL",#N/A,FALSE,"PRIOR PERIOD ADJMT";#N/A,#N/A,FALSE,"PRIOR PERIOD ADJMT";"PPJOURNALENTRY",#N/A,FALSE,"PRIOR PERIOD ADJMT"}</definedName>
    <definedName name="wrn.ppp" hidden="1">{#N/A,#N/A,FALSE,"1";#N/A,#N/A,FALSE,"2";#N/A,#N/A,FALSE,"16 - 17";#N/A,#N/A,FALSE,"18 - 19";#N/A,#N/A,FALSE,"26";#N/A,#N/A,FALSE,"27";#N/A,#N/A,FALSE,"28"}</definedName>
    <definedName name="wrn.ppp_1" hidden="1">{#N/A,#N/A,FALSE,"1";#N/A,#N/A,FALSE,"2";#N/A,#N/A,FALSE,"16 - 17";#N/A,#N/A,FALSE,"18 - 19";#N/A,#N/A,FALSE,"26";#N/A,#N/A,FALSE,"27";#N/A,#N/A,FALSE,"28"}</definedName>
    <definedName name="wrn.ppp_2" hidden="1">{#N/A,#N/A,FALSE,"1";#N/A,#N/A,FALSE,"2";#N/A,#N/A,FALSE,"16 - 17";#N/A,#N/A,FALSE,"18 - 19";#N/A,#N/A,FALSE,"26";#N/A,#N/A,FALSE,"27";#N/A,#N/A,FALSE,"28"}</definedName>
    <definedName name="wrn.ppp_3" hidden="1">{#N/A,#N/A,FALSE,"1";#N/A,#N/A,FALSE,"2";#N/A,#N/A,FALSE,"16 - 17";#N/A,#N/A,FALSE,"18 - 19";#N/A,#N/A,FALSE,"26";#N/A,#N/A,FALSE,"27";#N/A,#N/A,FALSE,"28"}</definedName>
    <definedName name="wrn.ppp_4" hidden="1">{#N/A,#N/A,FALSE,"1";#N/A,#N/A,FALSE,"2";#N/A,#N/A,FALSE,"16 - 17";#N/A,#N/A,FALSE,"18 - 19";#N/A,#N/A,FALSE,"26";#N/A,#N/A,FALSE,"27";#N/A,#N/A,FALSE,"28"}</definedName>
    <definedName name="wrn.practice." hidden="1">{"practice",#N/A,FALSE,"COSOALL"}</definedName>
    <definedName name="wrn.Practices." hidden="1">{"Practices",#N/A,FALSE,"Sorted by database"}</definedName>
    <definedName name="wrn.prcntrent" hidden="1">{"PERCENTAGE RENT",#N/A,TRUE,"SCHEDULE B"}</definedName>
    <definedName name="wrn.Premiums." hidden="1">{#N/A,#N/A,FALSE,"Earned Premium Reasonableness";#N/A,#N/A,FALSE,"995 Premiums Earned";#N/A,#N/A,FALSE,"PREM BOOKED";#N/A,#N/A,FALSE,"SURP BOOKED ";#N/A,#N/A,FALSE,"Cession Rec";#N/A,#N/A,FALSE,"PREM GL ENTRIES";#N/A,#N/A,FALSE,"PREM_REC"}</definedName>
    <definedName name="wrn.Premiums._1" hidden="1">{#N/A,#N/A,FALSE,"Earned Premium Reasonableness";#N/A,#N/A,FALSE,"995 Premiums Earned";#N/A,#N/A,FALSE,"PREM BOOKED";#N/A,#N/A,FALSE,"SURP BOOKED ";#N/A,#N/A,FALSE,"Cession Rec";#N/A,#N/A,FALSE,"PREM GL ENTRIES";#N/A,#N/A,FALSE,"PREM_REC"}</definedName>
    <definedName name="wrn.Premiums._2" hidden="1">{#N/A,#N/A,FALSE,"Earned Premium Reasonableness";#N/A,#N/A,FALSE,"995 Premiums Earned";#N/A,#N/A,FALSE,"PREM BOOKED";#N/A,#N/A,FALSE,"SURP BOOKED ";#N/A,#N/A,FALSE,"Cession Rec";#N/A,#N/A,FALSE,"PREM GL ENTRIES";#N/A,#N/A,FALSE,"PREM_REC"}</definedName>
    <definedName name="wrn.premiums2." hidden="1">{#N/A,#N/A,FALSE,"Earned Premium Reasonableness";#N/A,#N/A,FALSE,"995 Premiums Earned";#N/A,#N/A,FALSE,"PREM BOOKED";#N/A,#N/A,FALSE,"SURP BOOKED ";#N/A,#N/A,FALSE,"Cession Rec";#N/A,#N/A,FALSE,"PREM GL ENTRIES";#N/A,#N/A,FALSE,"PREM_REC"}</definedName>
    <definedName name="wrn.premiums2._1" hidden="1">{#N/A,#N/A,FALSE,"Earned Premium Reasonableness";#N/A,#N/A,FALSE,"995 Premiums Earned";#N/A,#N/A,FALSE,"PREM BOOKED";#N/A,#N/A,FALSE,"SURP BOOKED ";#N/A,#N/A,FALSE,"Cession Rec";#N/A,#N/A,FALSE,"PREM GL ENTRIES";#N/A,#N/A,FALSE,"PREM_REC"}</definedName>
    <definedName name="wrn.premiums2._2" hidden="1">{#N/A,#N/A,FALSE,"Earned Premium Reasonableness";#N/A,#N/A,FALSE,"995 Premiums Earned";#N/A,#N/A,FALSE,"PREM BOOKED";#N/A,#N/A,FALSE,"SURP BOOKED ";#N/A,#N/A,FALSE,"Cession Rec";#N/A,#N/A,FALSE,"PREM GL ENTRIES";#N/A,#N/A,FALSE,"PREM_REC"}</definedName>
    <definedName name="wrn.PRES_OUT." hidden="1">{"page1",#N/A,FALSE,"PRESENTATION";"page2",#N/A,FALSE,"PRESENTATION";#N/A,#N/A,FALSE,"Valuation Summary"}</definedName>
    <definedName name="wrn.PRES_OUT2" hidden="1">{"page1",#N/A,FALSE,"PRESENTATION";"page2",#N/A,FALSE,"PRESENTATION";#N/A,#N/A,FALSE,"Valuation Summary"}</definedName>
    <definedName name="wrn.Pres_OUT3" hidden="1">{"page1",#N/A,FALSE,"PRESENTATION";"page2",#N/A,FALSE,"PRESENTATION";#N/A,#N/A,FALSE,"Valuation Summary"}</definedName>
    <definedName name="wrn.PRES_OUT4" hidden="1">{"page1",#N/A,FALSE,"PRESENTATION";"page2",#N/A,FALSE,"PRESENTATION";#N/A,#N/A,FALSE,"Valuation Summary"}</definedName>
    <definedName name="wrn.PRES_OUT5" hidden="1">{"page1",#N/A,FALSE,"PRESENTATION";"page2",#N/A,FALSE,"PRESENTATION";#N/A,#N/A,FALSE,"Valuation Summary"}</definedName>
    <definedName name="wrn.PRES_OUT6" hidden="1">{"page1",#N/A,FALSE,"PRESENTATION";"page2",#N/A,FALSE,"PRESENTATION";#N/A,#N/A,FALSE,"Valuation Summary"}</definedName>
    <definedName name="wrn.PRES_OUT8" hidden="1">{"page1",#N/A,FALSE,"PRESENTATION";"page2",#N/A,FALSE,"PRESENTATION";#N/A,#N/A,FALSE,"Valuation Summary"}</definedName>
    <definedName name="wrn.Presentation." hidden="1">{"Cover",#N/A,FALSE,"Cover";"Key Issues",#N/A,FALSE,"Key Issues";"External Trends",#N/A,FALSE,"External Trends";"Internal Trends",#N/A,FALSE,"Internal Trends";"Scorecard",#N/A,FALSE,"Scorecard V2";"Action Plans 1",#N/A,FALSE,"Action Plan Summary";"Action Plans 2",#N/A,FALSE,"Action Plan Summary";"FullPL",#N/A,FALSE,"Profit &amp; Loss Statement";"splitpl",#N/A,FALSE,"Profit &amp; Loss Statement";"Summary Capex",#N/A,FALSE,"summary capex";"Capex Detail",#N/A,FALSE,"capex detail";"Riskopps",#N/A,FALSE,"Risks&amp;Opps";"Major Factors",#N/A,FALSE,"Major Factors (2)"}</definedName>
    <definedName name="wrn.Presentation._.Version._.but._.No._.WC._.Slide." hidden="1">{"Presentation View",#N/A,TRUE,"Cover";"Presentation View",#N/A,TRUE,"Hilight_YTD";"Presentation View",#N/A,TRUE,"BridgeP";"Presentation View",#N/A,TRUE,"Bridge00";"Presentation View",#N/A,TRUE,"cnsoled_IS";"Presentation View",#N/A,TRUE,"cnsol_incYTD v plan";"Presentation View",#N/A,TRUE,"cnsol_incYTD v PY";"Presentation View",#N/A,TRUE,"Fcst1 qtrly";"Presentation View",#N/A,TRUE,"Fcst1 Qtrly Earnings";"Presentation View",#N/A,TRUE,"AR";"Presentation View",#N/A,TRUE,"INV";"Presentation View",#N/A,TRUE,"Inc Trend";"Presentation View",#N/A,TRUE,"cnsol_inc v p";"Presentation View",#N/A,TRUE,"cnsol_inc v PY";"Presentation View",#N/A,TRUE,"F1 BS";"Presentation View2",#N/A,TRUE,"cash flow";"Presentation View",#N/A,TRUE,"TITLE PF";"Presentation View",#N/A,TRUE,"cnsol_incYTDpf v PYpf";"Presentation View",#N/A,TRUE,"cnsol_inc v PYpf";"Presentation View",#N/A,TRUE,"CapExPF";"Presentation View",#N/A,TRUE,"Major Projects";"Presentation View",#N/A,TRUE,"MAR"}</definedName>
    <definedName name="wrn.presentation1" hidden="1">{"Cover",#N/A,FALSE,"Cover";"Key Issues",#N/A,FALSE,"Key Issues";"External Trends",#N/A,FALSE,"External Trends";"Internal Trends",#N/A,FALSE,"Internal Trends";"Scorecard",#N/A,FALSE,"Scorecard V2";"Action Plans 1",#N/A,FALSE,"Action Plan Summary";"Action Plans 2",#N/A,FALSE,"Action Plan Summary";"FullPL",#N/A,FALSE,"Profit &amp; Loss Statement";"splitpl",#N/A,FALSE,"Profit &amp; Loss Statement";"Summary Capex",#N/A,FALSE,"summary capex";"Capex Detail",#N/A,FALSE,"capex detail";"Riskopps",#N/A,FALSE,"Risks&amp;Opps";"Major Factors",#N/A,FALSE,"Major Factors (2)"}</definedName>
    <definedName name="wrn.Price_Effect." hidden="1">{"Comp_of_Price_Effect",#N/A,FALSE,"QTRDPVAR"}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meCo." hidden="1">{"print 1",#N/A,FALSE,"PrimeCo PCS";"print 2",#N/A,FALSE,"PrimeCo PCS";"valuation",#N/A,FALSE,"PrimeCo PCS"}</definedName>
    <definedName name="wrn.prin2._.all." hidden="1">{#N/A,#N/A,FALSE,"Pharm";#N/A,#N/A,FALSE,"WWCM"}</definedName>
    <definedName name="wrn.prin2._.all._1" hidden="1">{#N/A,#N/A,FALSE,"Pharm";#N/A,#N/A,FALSE,"WWCM"}</definedName>
    <definedName name="wrn.prin2._.all._2" hidden="1">{#N/A,#N/A,FALSE,"Pharm";#N/A,#N/A,FALSE,"WWCM"}</definedName>
    <definedName name="wrn.prin2._.all._3" hidden="1">{#N/A,#N/A,FALSE,"Pharm";#N/A,#N/A,FALSE,"WWCM"}</definedName>
    <definedName name="wrn.prin2._.all._4" hidden="1">{#N/A,#N/A,FALSE,"Pharm";#N/A,#N/A,FALSE,"WWCM"}</definedName>
    <definedName name="wrn.prin3" hidden="1">{#N/A,#N/A,FALSE,"Pharm";#N/A,#N/A,FALSE,"WWCM"}</definedName>
    <definedName name="wrn.prin3_1" hidden="1">{#N/A,#N/A,FALSE,"Pharm";#N/A,#N/A,FALSE,"WWCM"}</definedName>
    <definedName name="wrn.prin3_2" hidden="1">{#N/A,#N/A,FALSE,"Pharm";#N/A,#N/A,FALSE,"WWCM"}</definedName>
    <definedName name="wrn.prin3_3" hidden="1">{#N/A,#N/A,FALSE,"Pharm";#N/A,#N/A,FALSE,"WWCM"}</definedName>
    <definedName name="wrn.prin3_4" hidden="1">{#N/A,#N/A,FALSE,"Pharm";#N/A,#N/A,FALSE,"WWCM"}</definedName>
    <definedName name="wrn.print" hidden="1">{#N/A,#N/A,FALSE,"Pharm";#N/A,#N/A,FALSE,"WWCM"}</definedName>
    <definedName name="wrn.print." hidden="1">{#N/A,#N/A,FALSE,"FCF Corporate Services";#N/A,#N/A,FALSE,"FCF Assum Corporate Services";#N/A,#N/A,FALSE,"DCF Corp. Services Sensitivity";#N/A,#N/A,FALSE,"AVP Corporate Services";"FCF in percent",#N/A,FALSE,"FCF Corporate Services"}</definedName>
    <definedName name="wrn.PRINT._.ALL." hidden="1">{#N/A,#N/A,FALSE,"Pharm";#N/A,#N/A,FALSE,"WWCM"}</definedName>
    <definedName name="wrn.Print._.All._.Dist._.Letters." hidden="1">{#N/A,#N/A,FALSE,"Applesauce";#N/A,#N/A,FALSE,"Apricots";#N/A,#N/A,FALSE,"Cherries";#N/A,#N/A,FALSE,"Cocktail";#N/A,#N/A,FALSE,"YC Peach";#N/A,#N/A,FALSE,"Spiced Peach";#N/A,#N/A,FALSE,"Freestones";#N/A,#N/A,FALSE,"Pears";#N/A,#N/A,FALSE,"Plums";#N/A,#N/A,FALSE,"Prunes";#N/A,#N/A,FALSE,"Grapes";#N/A,#N/A,FALSE,"Cups"}</definedName>
    <definedName name="wrn.Print._.All._.Exhibits." hidden="1">{"Inc Stmt Dollar",#N/A,FALSE,"IS";"Inc Stmt CS",#N/A,FALSE,"IS";"BS Dollar",#N/A,FALSE,"BS";"BS CS",#N/A,FALSE,"BS";"CF Dollar",#N/A,FALSE,"CF";"Ratio No.1",#N/A,FALSE,"Ratio";"Ratio No.2",#N/A,FALSE,"Ratio"}</definedName>
    <definedName name="wrn.Print._.All._.Output." hidden="1">{"Public Market Overview",#N/A,TRUE,"PMO";"Transaction assumptions",#N/A,TRUE,"Transaction Inputs";"Pro forma I/S and S/CF",#N/A,TRUE,"IS and CF";"Goodwill calculations",#N/A,TRUE,"Asset Write-up";"Pro forma acc-dil",#N/A,TRUE,"ACC-DIL";"Public Market Overview",#N/A,TRUE,"PMO";"Trading comparables",#N/A,TRUE,"Public Market Stats";"Pro forma Credit Statistics",#N/A,TRUE,"Credit Stats";"At Various Prices (AVP)",#N/A,TRUE,"AVP";"Contribution Analysis",#N/A,TRUE,"Contribution";"Value creation",#N/A,TRUE,"Value Creation";"Trading comparables",#N/A,TRUE,"Peer Comparables Analysis"}</definedName>
    <definedName name="wrn.Print._.All._.Pages.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sheets." hidden="1">{"summary1",#N/A,FALSE,"Summary of Values";"developed valuation",#N/A,FALSE,"Valuation Analysis";"inprocess valuation",#N/A,FALSE,"Valuation Analysis";"trademark1",#N/A,FALSE,"Trademark(s) and Trade Name(s)";"developed income statement",#N/A,FALSE,"Abbreviated Income Statement";"inprocess income statement",#N/A,FALSE,"Abbreviated Income Statement";"revenue detail 1",#N/A,FALSE,"Revenue Detail";"revenue detail 2",#N/A,FALSE,"Revenue Detail";"revenue detail 3",#N/A,FALSE,"Revenue Detail";"revenue detail 4",#N/A,FALSE,"Revenue Detail";"contributory1",#N/A,FALSE,"Contributory Assets Detail";"contributory2",#N/A,FALSE,"Contributory Assets Detail";"weighted average returns",#N/A,FALSE,"WACC and WARA";"fixed asset detail",#N/A,FALSE,"Fixed Asset Detail";"customer base",#N/A,FALSE,"customer_base";"customer base perf estimates",#N/A,FALSE,"customer_base"}</definedName>
    <definedName name="wrn.Print._.All._.Valuation." hidden="1">{#N/A,#N/A,FALSE,"Clyd. Comps";#N/A,#N/A,FALSE,"Sum of Parts";#N/A,#N/A,FALSE,"York. Comps";#N/A,#N/A,FALSE,"North. Comps";#N/A,#N/A,FALSE,"NIB Comps";#N/A,#N/A,FALSE,"Clyd. DCF";#N/A,#N/A,FALSE,"York. DCF";#N/A,#N/A,FALSE,"North. DCF";#N/A,#N/A,FALSE,"NIB DCF";#N/A,#N/A,FALSE,"Clyd. DTPF";#N/A,#N/A,FALSE,"York. DTPF";#N/A,#N/A,FALSE,"North. DTPF";#N/A,#N/A,FALSE,"NIB DTPF"}</definedName>
    <definedName name="wrn.PRINT._.ALL._1" hidden="1">{#N/A,#N/A,FALSE,"Pharm";#N/A,#N/A,FALSE,"WWCM"}</definedName>
    <definedName name="wrn.PRINT._.ALL._2" hidden="1">{#N/A,#N/A,FALSE,"Pharm";#N/A,#N/A,FALSE,"WWCM"}</definedName>
    <definedName name="wrn.PRINT._.ALL._3" hidden="1">{#N/A,#N/A,FALSE,"Pharm";#N/A,#N/A,FALSE,"WWCM"}</definedName>
    <definedName name="wrn.PRINT._.ALL._4" hidden="1">{#N/A,#N/A,FALSE,"Pharm";#N/A,#N/A,FALSE,"WWCM"}</definedName>
    <definedName name="wrn.PRINT._.ALL.2" hidden="1">{#N/A,#N/A,FALSE,"Pharm";#N/A,#N/A,FALSE,"WWCM"}</definedName>
    <definedName name="wrn.PRINT._.ALL.2_1" hidden="1">{#N/A,#N/A,FALSE,"Pharm";#N/A,#N/A,FALSE,"WWCM"}</definedName>
    <definedName name="wrn.PRINT._.ALL.2_2" hidden="1">{#N/A,#N/A,FALSE,"Pharm";#N/A,#N/A,FALSE,"WWCM"}</definedName>
    <definedName name="wrn.PRINT._.ALL.2_3" hidden="1">{#N/A,#N/A,FALSE,"Pharm";#N/A,#N/A,FALSE,"WWCM"}</definedName>
    <definedName name="wrn.PRINT._.ALL.2_4" hidden="1">{#N/A,#N/A,FALSE,"Pharm";#N/A,#N/A,FALSE,"WWCM"}</definedName>
    <definedName name="wrn.print._.all2" hidden="1">{#N/A,#N/A,FALSE,"Pharm";#N/A,#N/A,FALSE,"WWCM"}</definedName>
    <definedName name="wrn.print._.all2_1" hidden="1">{#N/A,#N/A,FALSE,"Pharm";#N/A,#N/A,FALSE,"WWCM"}</definedName>
    <definedName name="wrn.print._.all2_2" hidden="1">{#N/A,#N/A,FALSE,"Pharm";#N/A,#N/A,FALSE,"WWCM"}</definedName>
    <definedName name="wrn.print._.all2_3" hidden="1">{#N/A,#N/A,FALSE,"Pharm";#N/A,#N/A,FALSE,"WWCM"}</definedName>
    <definedName name="wrn.print._.all2_4" hidden="1">{#N/A,#N/A,FALSE,"Pharm";#N/A,#N/A,FALSE,"WWCM"}</definedName>
    <definedName name="wrn.Print._.BS._.Exhibits." hidden="1">{"BS Dollar",#N/A,FALSE,"BS";"BS CS",#N/A,FALSE,"BS"}</definedName>
    <definedName name="wrn.Print._.CF._.Exhibit." hidden="1">{"CF Dollar",#N/A,FALSE,"CF"}</definedName>
    <definedName name="wrn.Print._.Document._.Pages." hidden="1">{#N/A,#N/A,FALSE,"Assumptions";#N/A,#N/A,FALSE,"Switches";#N/A,#N/A,FALSE,"Bidder P&amp;L";#N/A,#N/A,FALSE,"Bidder BS";#N/A,#N/A,FALSE,"Target P&amp;L";#N/A,#N/A,FALSE,"Target BS";#N/A,#N/A,FALSE,"Target Options";#N/A,#N/A,FALSE,"Comb P&amp;L Acq Yr";#N/A,#N/A,FALSE,"Comb P&amp;L Acq Yr + 1";#N/A,#N/A,FALSE,"Comb P&amp;L Acq Yr + 2";#N/A,#N/A,FALSE,"Comb P&amp;L Acq Yr + 3";#N/A,#N/A,FALSE,"Comb P&amp;L Acq Yr + 4";#N/A,#N/A,FALSE,"Comb P&amp;L Acq Yr + 5";#N/A,#N/A,FALSE,"Comb BS";#N/A,#N/A,FALSE,"Consid Mix"}</definedName>
    <definedName name="wrn.Print._.Europe._.TandB." hidden="1">{"Print Top",#N/A,FALSE,"Europe Model";"Print Bottom",#N/A,FALSE,"Europe Model"}</definedName>
    <definedName name="wrn.Print._.FE._.T._.and._.B." hidden="1">{"Far East Top",#N/A,FALSE,"FE Model";"Far East Bottom",#N/A,FALSE,"FE Model"}</definedName>
    <definedName name="wrn.Print._.Full._.Format." hidden="1">{#N/A,#N/A,FALSE,"Assumptions";"Model",#N/A,FALSE,"MDU";#N/A,#N/A,FALSE,"Notes"}</definedName>
    <definedName name="wrn.print._.graphs." hidden="1">{"cap_structure",#N/A,FALSE,"Graph-Mkt Cap";"price",#N/A,FALSE,"Graph-Price";"ebit",#N/A,FALSE,"Graph-EBITDA";"ebitda",#N/A,FALSE,"Graph-EBITDA"}</definedName>
    <definedName name="wrn.Print._.IS._.Exhibits." hidden="1">{"Inc Stmt Dollar",#N/A,FALSE,"IS";"Inc Stmt CS",#N/A,FALSE,"IS"}</definedName>
    <definedName name="wrn.Print._.Macro._.2." hidden="1">{#N/A,#N/A,FALSE,"Summ";"Sens2",#N/A,FALSE,"PF";"PF Page1",#N/A,FALSE,"PF";"PF Page2",#N/A,FALSE,"PF";"PF Page3",#N/A,FALSE,"PF";"Sens1",#N/A,FALSE,"PF"}</definedName>
    <definedName name="wrn.Print._.Out.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Print._.Pages." hidden="1">{#N/A,#N/A,FALSE,"Page 1";#N/A,#N/A,FALSE,"Page 2";#N/A,#N/A,FALSE,"Page 3";#N/A,#N/A,FALSE,"Page 4";#N/A,#N/A,FALSE,"Page 5"}</definedName>
    <definedName name="wrn.print._.parent._.cases." hidden="1">{"scenario summary",#N/A,FALSE,"pf parent";"pro forma financials","low price low cash",FALSE,"pf parent";"pro forma credit","low price low cash",FALSE,"pf parent";"pro forma financials","low price med cash",FALSE,"pf parent";"pro forma credit","low price med cash",FALSE,"pf parent";"pro forma financials","low price high cash",FALSE,"pf parent";"pro forma credit","low price high cash",FALSE,"pf parent";"pro forma financials","high price low cash",FALSE,"pf parent";"pro forma credit","high price low cash",FALSE,"pf parent";"pro forma financials","high price med cash",FALSE,"pf parent";"pro forma credit","high price med cash",FALSE,"pf parent";"pro forma financials","high price high cash",FALSE,"pf parent";"pro forma credit","high price high cash",FALSE,"pf parent"}</definedName>
    <definedName name="wrn.Print._.PNL._.Download." hidden="1">{"PNLProjDL",#N/A,FALSE,"PROJCO";"PNLParDL",#N/A,FALSE,"Parent"}</definedName>
    <definedName name="wrn.Print._.Ratio._.Exhibits." hidden="1">{"Ratio No.1",#N/A,FALSE,"Ratio";"Ratio No.2",#N/A,FALSE,"Ratio"}</definedName>
    <definedName name="wrn.print._.raw._.data._.entry." hidden="1">{"inputs raw data",#N/A,TRUE,"INPUT"}</definedName>
    <definedName name="wrn.print._.standalone." hidden="1">{"standalone1",#N/A,FALSE,"DCFBase";"standalone2",#N/A,FALSE,"DCFBase"}</definedName>
    <definedName name="wrn.print._.standalone.2" hidden="1">{"standalone1",#N/A,FALSE,"DCFBase";"standalone2",#N/A,FALSE,"DCFBase"}</definedName>
    <definedName name="wrn.print._.summary._.sheets." hidden="1">{"summary1",#N/A,TRUE,"Comps";"summary2",#N/A,TRUE,"Comps";"summary3",#N/A,TRUE,"Comps"}</definedName>
    <definedName name="wrn.print._.summary._.sheets.2" hidden="1">{"summary1",#N/A,TRUE,"Comps";"summary2",#N/A,TRUE,"Comps";"summary3",#N/A,TRUE,"Comps"}</definedName>
    <definedName name="wrn.Print._.the._.lot." hidden="1">{"First Page",#N/A,FALSE,"Surfactants LBO";"Second Page",#N/A,FALSE,"Surfactants LBO"}</definedName>
    <definedName name="wrn.print._.ulster._.cases." hidden="1">{"scenario summary",#N/A,FALSE,"pro forma";"pro forma financials","low price low cash",FALSE,"pro forma";"pro forma credit","low price low cash",FALSE,"pro forma";"pro forma financials","low price med cash",FALSE,"pro forma";"pro forma credit","low price med cash",FALSE,"pro forma";"pro forma financials","low price high cash",FALSE,"pro forma";"pro forma credit","low price high cash",FALSE,"pro forma";"pro forma financials","high price low cash",FALSE,"pro forma";"pro forma credit","high price low cash",FALSE,"pro forma";"pro forma financials","high price med cash",FALSE,"pro forma";"pro forma credit","high price med cash",FALSE,"pro forma";"pro forma financials","high price high cash",FALSE,"pro forma";"pro forma credit","high price high cash",FALSE,"pro forma"}</definedName>
    <definedName name="wrn.Print._.Underlying._.Figures." hidden="1">{#N/A,#N/A,FALSE,"Clyd. Income";#N/A,#N/A,FALSE,"York. Income";#N/A,#N/A,FALSE,"North. Income";#N/A,#N/A,FALSE,"NIB Income";#N/A,#N/A,FALSE,"NAB UK Total"}</definedName>
    <definedName name="wrn.PRINT._.WHOLE._.LOT." hidden="1">{"35ECN INPUT SHEET",#N/A,FALSE,"35ECN";"35ECN OUTPUT SHEET",#N/A,FALSE,"35ECN";"16ECN INPUT SHEET",#N/A,FALSE,"16ECN ";"16ECN OUTPUT SHEET",#N/A,FALSE,"16ECN ";"OTHER ECN SHEET",#N/A,FALSE,"Other ECN";"SPU ECN INPUT SHEET",#N/A,FALSE,"ECN SPU";"SPU ECN OUTPUT SHEET",#N/A,FALSE,"ECN SPU";"SPU ECP INPUT SHEET",#N/A,FALSE,"ECP SPU";"SPU ECP OUTPUT SHEET",#N/A,FALSE,"ECP SPU";"SPU DISTRIBUTION INPUT SHEET",#N/A,FALSE,"Dist Prod SPU";"SPU DISTRIBUTION OUTPUT SHEET",#N/A,FALSE,"Dist Prod SPU"}</definedName>
    <definedName name="wrn.print._all1." hidden="1">{#N/A,#N/A,FALSE,"Pharm";#N/A,#N/A,FALSE,"WWCM"}</definedName>
    <definedName name="wrn.print._all1._1" hidden="1">{#N/A,#N/A,FALSE,"Pharm";#N/A,#N/A,FALSE,"WWCM"}</definedName>
    <definedName name="wrn.print._all1._2" hidden="1">{#N/A,#N/A,FALSE,"Pharm";#N/A,#N/A,FALSE,"WWCM"}</definedName>
    <definedName name="wrn.print._all1._3" hidden="1">{#N/A,#N/A,FALSE,"Pharm";#N/A,#N/A,FALSE,"WWCM"}</definedName>
    <definedName name="wrn.print._all1._4" hidden="1">{#N/A,#N/A,FALSE,"Pharm";#N/A,#N/A,FALSE,"WWCM"}</definedName>
    <definedName name="wrn.print.1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_1" hidden="1">{#N/A,#N/A,FALSE,"Pharm";#N/A,#N/A,FALSE,"WWCM"}</definedName>
    <definedName name="wrn.print_2" hidden="1">{#N/A,#N/A,FALSE,"Pharm";#N/A,#N/A,FALSE,"WWCM"}</definedName>
    <definedName name="wrn.print_3" hidden="1">{#N/A,#N/A,FALSE,"Pharm";#N/A,#N/A,FALSE,"WWCM"}</definedName>
    <definedName name="wrn.print_4" hidden="1">{#N/A,#N/A,FALSE,"Pharm";#N/A,#N/A,FALSE,"WWCM"}</definedName>
    <definedName name="wrn.Print_All." hidden="1">{#N/A,#N/A,FALSE,"Full year analysis - CLIENTCOPY";#N/A,#N/A,FALSE,"Cash flow - CLIENT COPY"}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Comps_Report." hidden="1">{"comps1_1",#N/A,FALSE,"Comps1";"comps1_2",#N/A,FALSE,"Comps1";"comps1_3",#N/A,FALSE,"Comps1";"comps1_4",#N/A,FALSE,"Comps1";"comps1_5",#N/A,FALSE,"Comps1";"comps2_1",#N/A,FALSE,"Comps2";"comps2_2",#N/A,FALSE,"Comps2";"comps2_3",#N/A,FALSE,"Comps2";"comps2_4",#N/A,FALSE,"Comps2";"comps2_5",#N/A,FALSE,"Comps2"}</definedName>
    <definedName name="wrn.Print_CSC." hidden="1">{"CSC_1",#N/A,FALSE,"CSC Outputs";"CSC_2",#N/A,FALSE,"CSC Outputs"}</definedName>
    <definedName name="wrn.Print_CSC.2" hidden="1">{"CSC_1",#N/A,FALSE,"CSC Outputs";"CSC_2",#N/A,FALSE,"CSC Outputs"}</definedName>
    <definedName name="wrn.Print_CSC2" hidden="1">{"CSC_1",#N/A,FALSE,"CSC Outputs";"CSC_2",#N/A,FALSE,"CSC Outputs"}</definedName>
    <definedName name="wrn.PRINT_CURRENT._.PAGE." hidden="1">{"CURRENT",#N/A,FALSE,"REGISTER"}</definedName>
    <definedName name="wrn.Print_Earnings_template." hidden="1">{"by_month",#N/A,TRUE,"template";"destec_month",#N/A,TRUE,"template";"by_quarter",#N/A,TRUE,"template";"destec_quarter",#N/A,TRUE,"template";"by_year",#N/A,TRUE,"template";"destec_annual",#N/A,TRUE,"template"}</definedName>
    <definedName name="wrn.PRINT_HISTORY." hidden="1">{"HISTORY",#N/A,FALSE,"REGISTER"}</definedName>
    <definedName name="wrn.Print_Inputs." hidden="1">{"Inputs_1",#N/A,FALSE,"Inputs";"Inputs_2",#N/A,FALSE,"Inputs";"Inputs_3",#N/A,FALSE,"Inputs";"Inputs_4",#N/A,FALSE,"Inputs"}</definedName>
    <definedName name="wrn.Print_Macro." hidden="1">{"Inputs",#N/A,TRUE,"Inputs";"Rockies",#N/A,TRUE,"Rockies";"Southern",#N/A,TRUE,"Southern";"Cascades",#N/A,TRUE,"Cascades";"Land_Sales",#N/A,TRUE,"LandSales";"Lumber_NW",#N/A,TRUE,"Lumber NW";"Plywood",#N/A,TRUE,"Plywood";"MDF",#N/A,TRUE,"MDF";"Chips",#N/A,TRUE,"Chips";"Lumber_South",#N/A,TRUE,"Lumber South";"Plywood_South",#N/A,TRUE,"Plywood South";"Consol",#N/A,TRUE,"Consol"}</definedName>
    <definedName name="wrn.Print_model.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Var_page." hidden="1">{"var_page",#N/A,FALSE,"template"}</definedName>
    <definedName name="wrn.print_variance." hidden="1">{"var_report",#N/A,FALSE,"template"}</definedName>
    <definedName name="wrn.Print_Variance_Page." hidden="1">{"variance_page",#N/A,FALSE,"template"}</definedName>
    <definedName name="wrn.Print1.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print1.3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print2" hidden="1">{#N/A,#N/A,FALSE,"Pharm";#N/A,#N/A,FALSE,"WWCM"}</definedName>
    <definedName name="wrn.Print2." hidden="1">{"Intermediate_Calc",#N/A,FALSE,"Branches";"Loan_Deposit_Assum",#N/A,FALSE,"Branches";"Projected_Fin",#N/A,FALSE,"Branches";"Returns",#N/A,FALSE,"Branches";"Sensitivity_Analysis",#N/A,FALSE,"Branches"}</definedName>
    <definedName name="wrn.print2_1" hidden="1">{#N/A,#N/A,FALSE,"Pharm";#N/A,#N/A,FALSE,"WWCM"}</definedName>
    <definedName name="wrn.print2_2" hidden="1">{#N/A,#N/A,FALSE,"Pharm";#N/A,#N/A,FALSE,"WWCM"}</definedName>
    <definedName name="wrn.print2_3" hidden="1">{#N/A,#N/A,FALSE,"Pharm";#N/A,#N/A,FALSE,"WWCM"}</definedName>
    <definedName name="wrn.print2_4" hidden="1">{#N/A,#N/A,FALSE,"Pharm";#N/A,#N/A,FALSE,"WWCM"}</definedName>
    <definedName name="wrn.printall." hidden="1">{"output","fiftysix",FALSE,"mergerplans";"inputs",#N/A,FALSE,"mergerplans";"output","sixtyfive",FALSE,"mergerplans";"output","seventy",FALSE,"mergerplans"}</definedName>
    <definedName name="wrn.PrintAll._1" hidden="1">{"PA1",#N/A,TRUE,"BORDMW";"pa2",#N/A,TRUE,"BORDMW";"PA3",#N/A,TRUE,"BORDMW";"PA4",#N/A,TRUE,"BORDMW"}</definedName>
    <definedName name="wrn.PrintAll._2" hidden="1">{"PA1",#N/A,TRUE,"BORDMW";"pa2",#N/A,TRUE,"BORDMW";"PA3",#N/A,TRUE,"BORDMW";"PA4",#N/A,TRUE,"BORDMW"}</definedName>
    <definedName name="wrn.PrintAll._3" hidden="1">{"PA1",#N/A,TRUE,"BORDMW";"pa2",#N/A,TRUE,"BORDMW";"PA3",#N/A,TRUE,"BORDMW";"PA4",#N/A,TRUE,"BORDMW"}</definedName>
    <definedName name="wrn.PrintAll._4" hidden="1">{"PA1",#N/A,TRUE,"BORDMW";"pa2",#N/A,TRUE,"BORDMW";"PA3",#N/A,TRUE,"BORDMW";"PA4",#N/A,TRUE,"BORDMW"}</definedName>
    <definedName name="wrn.PrintAll._5" hidden="1">{"PA1",#N/A,TRUE,"BORDMW";"pa2",#N/A,TRUE,"BORDMW";"PA3",#N/A,TRUE,"BORDMW";"PA4",#N/A,TRUE,"BORDMW"}</definedName>
    <definedName name="wrn.PrintAll.2" hidden="1">{"PA1",#N/A,TRUE,"BORDMW";"pa2",#N/A,TRUE,"BORDMW";"PA3",#N/A,TRUE,"BORDMW";"PA4",#N/A,TRUE,"BORDMW"}</definedName>
    <definedName name="wrn.PrintHistory.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ing." hidden="1">{#N/A,#N/A,FALSE,"trans"}</definedName>
    <definedName name="wrn.Printing._.Report.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;"Prospective+1",#N/A,FALSE,"Prosp+1"}</definedName>
    <definedName name="wrn.Printing._.the._.transactions._.sheets." hidden="1">{#N/A,#N/A,FALSE,"Eastern";#N/A,#N/A,FALSE,"Western"}</definedName>
    <definedName name="wrn.PrintOther." hidden="1">{#N/A,#N/A,FALSE,"Cover";#N/A,#N/A,FALSE,"ProjectSelector";#N/A,#N/A,FALSE,"ProjectTable";#N/A,#N/A,FALSE,"SanGorgonio";#N/A,#N/A,FALSE,"Tehachapi";#N/A,#N/A,FALSE,"Results";#N/A,#N/A,FALSE,"ReplaceForecast"}</definedName>
    <definedName name="wrn.Printout." hidden="1">{"page1",#N/A,FALSE,"Casual RLE";"page2",#N/A,FALSE,"Casual RLE"}</definedName>
    <definedName name="wrn.printqtr." hidden="1">{"nytasecond",#N/A,FALSE,"NYTQTRS";"nytafirst",#N/A,FALSE,"NYTQTRS";"nytathird",#N/A,FALSE,"NYTQTRS";"nytafourth",#N/A,FALSE,"NYTQTRS";"nytafull",#N/A,FALSE,"NYTQTRS"}</definedName>
    <definedName name="wrn.PRINTREP." hidden="1">{"PRINTREP",#N/A,FALSE,"Sheet1"}</definedName>
    <definedName name="wrn.Prints" hidden="1">{#N/A,#N/A,FALSE,"Traditional COS - 5050";#N/A,#N/A,FALSE,"Traditional Fin. - 5050";#N/A,#N/A,FALSE,"Levelized COS - 5050";#N/A,#N/A,FALSE,"Levelized Fin. - 5050"}</definedName>
    <definedName name="wrn.PrintSheets." hidden="1">{#N/A,#N/A,FALSE,"Traditional COS - 5050";#N/A,#N/A,FALSE,"Traditional Fin. - 5050";#N/A,#N/A,FALSE,"Levelized COS - 5050";#N/A,#N/A,FALSE,"Levelized Fin. - 5050"}</definedName>
    <definedName name="wrn.printsyns." hidden="1">{"dcfsyn",#N/A,FALSE,"DCFSYN";"senssyn",#N/A,FALSE,"DCFSYN"}</definedName>
    <definedName name="wrn.PRIOR._.PERIOD._.ADJMT." hidden="1">{#N/A,#N/A,FALSE,"PRIOR PERIOD ADJMT"}</definedName>
    <definedName name="wrn.Priority._.list." hidden="1">{#N/A,#N/A,FALSE,"DI 2 YEAR MASTER SCHEDULE"}</definedName>
    <definedName name="wrn.Prjcted._.Mnthly._.Qtys." hidden="1">{#N/A,#N/A,FALSE,"PRJCTED MNTHLY QTY's"}</definedName>
    <definedName name="wrn.Prjcted._.Qtrly._.Dollars." hidden="1">{#N/A,#N/A,FALSE,"PRJCTED QTRLY $'s"}</definedName>
    <definedName name="wrn.Prjcted._.Qtrly._.Qtys." hidden="1">{#N/A,#N/A,FALSE,"PRJCTED QTRLY QTY's"}</definedName>
    <definedName name="wrn.Pro._.Forma." hidden="1">{#N/A,#N/A,FALSE,"PF Detail"}</definedName>
    <definedName name="wrn.PRODTABLES." hidden="1">{"GAS1",#N/A,FALSE,"LTSUPDEM";"GAS2",#N/A,FALSE,"LTSUPDEM";"RFG1",#N/A,FALSE,"LTSUPDEM";"RFG2",#N/A,FALSE,"LTSUPDEM";"OXY1",#N/A,FALSE,"LTSUPDEM";"OXY2",#N/A,FALSE,"LTSUPDEM";"OTHERGAS1",#N/A,FALSE,"LTSUPDEM";"OTHERGAS2",#N/A,FALSE,"LTSUPDEM";"JETKERO1",#N/A,FALSE,"LTSUPDEM";"JETKERO2",#N/A,FALSE,"LTSUPDEM";"JETNAPH1",#N/A,FALSE,"LTSUPDEM";"JETNAPH2",#N/A,FALSE,"LTSUPDEM";"DIESEL1",#N/A,FALSE,"LTSUPDEM";"DIESEL2",#N/A,FALSE,"LTSUPDEM";"LSDIESEL1",#N/A,FALSE,"LTSUPDEM";"LSDIESEL2",#N/A,FALSE,"LTSUPDEM";"STDDIESEL1",#N/A,FALSE,"LTSUPDEM";"STDDIESEL2",#N/A,FALSE,"LTSUPDEM";"RESID1",#N/A,FALSE,"LTSUPDEM";"RESID2",#N/A,FALSE,"LTSUPDEM";"AVGAS1",#N/A,FALSE,"LTSUPDEM";"AVGAS2",#N/A,FALSE,"LTSUPDEM";"ASPHALT1",#N/A,FALSE,"LTSUPDEM";"ASPHALT2",#N/A,FALSE,"LTSUPDEM";"COKE1",#N/A,FALSE,"LTSUPDEM";"COKE2",#N/A,FALSE,"LTSUPDEM"}</definedName>
    <definedName name="wrn.PRODUCT._.GROUP." hidden="1">{"PRODUCTGROUP",#N/A,FALSE,"PRODUCT GROUP"}</definedName>
    <definedName name="wrn.Production." hidden="1">{"Production",#N/A,FALSE,"Electric O&amp;M Functionalization"}</definedName>
    <definedName name="wrn.PRODUCTION._.COSTS." hidden="1">{"PRODUCTION COSTS",#N/A,FALSE,"C.CENTRE"}</definedName>
    <definedName name="wrn.Production._.Plan." hidden="1">{#N/A,#N/A,TRUE,"Summary";#N/A,#N/A,TRUE,"Calendar";"Weekly",#N/A,TRUE,"Schedule";"Monthly",#N/A,TRUE,"Schedule"}</definedName>
    <definedName name="wrn.products" hidden="1">{#N/A,#N/A,FALSE,"1";#N/A,#N/A,FALSE,"2";#N/A,#N/A,FALSE,"16 - 17";#N/A,#N/A,FALSE,"18 - 19";#N/A,#N/A,FALSE,"26";#N/A,#N/A,FALSE,"27";#N/A,#N/A,FALSE,"28"}</definedName>
    <definedName name="wrn.Products." hidden="1">{#N/A,#N/A,FALSE,"1";#N/A,#N/A,FALSE,"2";#N/A,#N/A,FALSE,"16 - 17";#N/A,#N/A,FALSE,"18 - 19";#N/A,#N/A,FALSE,"26";#N/A,#N/A,FALSE,"27";#N/A,#N/A,FALSE,"28"}</definedName>
    <definedName name="wrn.Products._1" hidden="1">{#N/A,#N/A,FALSE,"1";#N/A,#N/A,FALSE,"2";#N/A,#N/A,FALSE,"16 - 17";#N/A,#N/A,FALSE,"18 - 19";#N/A,#N/A,FALSE,"26";#N/A,#N/A,FALSE,"27";#N/A,#N/A,FALSE,"28"}</definedName>
    <definedName name="wrn.Products._2" hidden="1">{#N/A,#N/A,FALSE,"1";#N/A,#N/A,FALSE,"2";#N/A,#N/A,FALSE,"16 - 17";#N/A,#N/A,FALSE,"18 - 19";#N/A,#N/A,FALSE,"26";#N/A,#N/A,FALSE,"27";#N/A,#N/A,FALSE,"28"}</definedName>
    <definedName name="wrn.Products._3" hidden="1">{#N/A,#N/A,FALSE,"1";#N/A,#N/A,FALSE,"2";#N/A,#N/A,FALSE,"16 - 17";#N/A,#N/A,FALSE,"18 - 19";#N/A,#N/A,FALSE,"26";#N/A,#N/A,FALSE,"27";#N/A,#N/A,FALSE,"28"}</definedName>
    <definedName name="wrn.Products._4" hidden="1">{#N/A,#N/A,FALSE,"1";#N/A,#N/A,FALSE,"2";#N/A,#N/A,FALSE,"16 - 17";#N/A,#N/A,FALSE,"18 - 19";#N/A,#N/A,FALSE,"26";#N/A,#N/A,FALSE,"27";#N/A,#N/A,FALSE,"28"}</definedName>
    <definedName name="wrn.products_1" hidden="1">{#N/A,#N/A,FALSE,"1";#N/A,#N/A,FALSE,"2";#N/A,#N/A,FALSE,"16 - 17";#N/A,#N/A,FALSE,"18 - 19";#N/A,#N/A,FALSE,"26";#N/A,#N/A,FALSE,"27";#N/A,#N/A,FALSE,"28"}</definedName>
    <definedName name="wrn.products_2" hidden="1">{#N/A,#N/A,FALSE,"1";#N/A,#N/A,FALSE,"2";#N/A,#N/A,FALSE,"16 - 17";#N/A,#N/A,FALSE,"18 - 19";#N/A,#N/A,FALSE,"26";#N/A,#N/A,FALSE,"27";#N/A,#N/A,FALSE,"28"}</definedName>
    <definedName name="wrn.products_3" hidden="1">{#N/A,#N/A,FALSE,"1";#N/A,#N/A,FALSE,"2";#N/A,#N/A,FALSE,"16 - 17";#N/A,#N/A,FALSE,"18 - 19";#N/A,#N/A,FALSE,"26";#N/A,#N/A,FALSE,"27";#N/A,#N/A,FALSE,"28"}</definedName>
    <definedName name="wrn.products_4" hidden="1">{#N/A,#N/A,FALSE,"1";#N/A,#N/A,FALSE,"2";#N/A,#N/A,FALSE,"16 - 17";#N/A,#N/A,FALSE,"18 - 19";#N/A,#N/A,FALSE,"26";#N/A,#N/A,FALSE,"27";#N/A,#N/A,FALSE,"28"}</definedName>
    <definedName name="wrn.Profile." hidden="1">{"Profile",#N/A,FALSE,"BXS"}</definedName>
    <definedName name="wrn.PROFIT._.LOSS._.AC." hidden="1">{"PROFIT LOSS AC",#N/A,FALSE,"P&amp;L FY97"}</definedName>
    <definedName name="wrn.profit._.p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wrn.Profit._.V._.LY.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wrn.Profit._.V._.Prior._.Fcst.." hidden="1">{"profit",#N/A,FALSE,"Aero V prior";"profit",#N/A,FALSE,"Eng V Prior";"profit",#N/A,FALSE,"AES V Prior";"profit",#N/A,FALSE,"ES V Prior";"profit",#N/A,FALSE,"CAS V Prior";"profit",#N/A,FALSE,"ATSC V Prior";"profit",#N/A,FALSE,"FMT V Prior";"profit",#N/A,FALSE,"Aero Other V Prior";"profit",#N/A,FALSE,"Judge V Prior"}</definedName>
    <definedName name="wrn.Profitability._.Indicators." hidden="1">{"ProfPrintArea",#N/A,FALSE,"Prof (c)"}</definedName>
    <definedName name="wrn.Profitability._.Indicators._.Base._.Case." hidden="1">{"ProfPrintArea",#N/A,FALSE,"Prof (c)"}</definedName>
    <definedName name="wrn.Proforma." hidden="1">{"icd","icd",FALSE,"PROFORMA.XLS";"poly","poly",FALSE,"PROFORMA.XLS";"purper","purper",FALSE,"PROFORMA.XLS";"tchem","tchem",FALSE,"PROFORMA.XLS"}</definedName>
    <definedName name="wrn.PROFORMA._.CHECK._.BY._.DIVISION." hidden="1">{"PROFORMA CHECK BY DIVISION",#N/A,FALSE,"BSALLNOW.XLS"}</definedName>
    <definedName name="wrn.Project._.Octane._.Valuation." hidden="1">{#N/A,#N/A,FALSE,"Assump";#N/A,#N/A,FALSE,"DCF Sum";#N/A,#N/A,FALSE,"WestCo Seg Sum";#N/A,#N/A,FALSE,"W-Refining Sum";#N/A,#N/A,FALSE,"W-Refining Compco";#N/A,#N/A,FALSE,"W-Refining Compaq";#N/A,#N/A,FALSE,"W-Marketing Sum";#N/A,#N/A,FALSE,"W-Marketing Compco";#N/A,#N/A,FALSE,"W-Marketing Compaq";#N/A,#N/A,FALSE,"W-Transportation Sum";#N/A,#N/A,FALSE,"W-Transportation Compco";#N/A,#N/A,FALSE,"W-Transportation Compco";#N/A,#N/A,FALSE,"W-Transportation Compaq";#N/A,#N/A,FALSE,"W-Lubricants Sum";#N/A,#N/A,FALSE,"W-Lubricants Compco";#N/A,#N/A,FALSE,"W-Lubricants Compaq";#N/A,#N/A,FALSE,"EastCo Seg Sum";#N/A,#N/A,FALSE,"E-Refining Sum";#N/A,#N/A,FALSE,"E-Refining Compco";#N/A,#N/A,FALSE,"E-Refining Compaq";#N/A,#N/A,FALSE,"E-Marketing Sum";#N/A,#N/A,FALSE,"E-Marketing Compco";#N/A,#N/A,FALSE,"E-Marketing Compaq";#N/A,#N/A,FALSE,"E-Distibution Sum";#N/A,#N/A,FALSE,"E-Distribution Compco";#N/A,#N/A,FALSE,"E-Distribution Compaq"}</definedName>
    <definedName name="wrn.Project._.Summary." hidden="1">{"Summary",#N/A,FALSE,"MICMULT";"Income Statement",#N/A,FALSE,"MICMULT";"Cash Flows",#N/A,FALSE,"MICMULT"}</definedName>
    <definedName name="wrn.projection." hidden="1">{#N/A,#N/A,TRUE,"TOC";#N/A,#N/A,TRUE,"GEN";#N/A,#N/A,TRUE,"FINANCING ";#N/A,#N/A,TRUE,"SYND";#N/A,#N/A,TRUE,"RENT";#N/A,#N/A,TRUE,"RENTUP";#N/A,#N/A,TRUE,"CASH";#N/A,#N/A,TRUE,"LOSS";#N/A,#N/A,TRUE,"BENEFITS";#N/A,#N/A,TRUE,"SOURCE";#N/A,#N/A,TRUE,"FLOW";#N/A,#N/A,TRUE,"TAX CREDIT";#N/A,#N/A,TRUE,"DEPREC";#N/A,#N/A,TRUE,"RESERVES";#N/A,#N/A,TRUE,"AMORT_4";#N/A,#N/A,TRUE,"UT SU ";#N/A,#N/A,TRUE,"UT FLOW";#N/A,#N/A,TRUE,"UT BRIDGE LOAN";#N/A,#N/A,TRUE,"UT LOSS";#N/A,#N/A,TRUE,"UT BENEFITS";#N/A,#N/A,TRUE,"UT FUNDED";#N/A,#N/A,TRUE,"SALES1";#N/A,#N/A,TRUE,"SALES2"}</definedName>
    <definedName name="wrn.pror" hidden="1">{#N/A,#N/A,FALSE,"Pharm";#N/A,#N/A,FALSE,"WWCM"}</definedName>
    <definedName name="wrn.pror_1" hidden="1">{#N/A,#N/A,FALSE,"Pharm";#N/A,#N/A,FALSE,"WWCM"}</definedName>
    <definedName name="wrn.pror_2" hidden="1">{#N/A,#N/A,FALSE,"Pharm";#N/A,#N/A,FALSE,"WWCM"}</definedName>
    <definedName name="wrn.pror_3" hidden="1">{#N/A,#N/A,FALSE,"Pharm";#N/A,#N/A,FALSE,"WWCM"}</definedName>
    <definedName name="wrn.pror_4" hidden="1">{#N/A,#N/A,FALSE,"Pharm";#N/A,#N/A,FALSE,"WWCM"}</definedName>
    <definedName name="wrn.prov98w._.opt." hidden="1">{"provcal",#N/A,FALSE,"99 W Options"}</definedName>
    <definedName name="wrn.provcal99w._.opt." hidden="1">{#N/A,#N/A,FALSE,"99 W Options";"prov99w opt",#N/A,FALSE,"99 W Options"}</definedName>
    <definedName name="wrn.provision." hidden="1">{"a (hldgs)",#N/A,FALSE,"hldgs";#N/A,#N/A,FALSE,"rate rec.";#N/A,#N/A,FALSE,"DTA-state by state cal'n";"a (Tiksoft prov)",#N/A,FALSE,"hldgs"}</definedName>
    <definedName name="wrn.Publications." hidden="1">{"Page 1",#N/A,FALSE;"Page 2",#N/A,FALSE}</definedName>
    <definedName name="wrn.PUCSPADD." hidden="1">{#N/A,"PURCHM",FALSE,"Business Analysis";#N/A,"SPADD",FALSE,"Business Analysis"}</definedName>
    <definedName name="wrn.PUCSPADD.2" hidden="1">{#N/A,"PURCHM",FALSE,"Business Analysis";#N/A,"SPADD",FALSE,"Business Analysis"}</definedName>
    <definedName name="wrn.pucspadd1" hidden="1">{#N/A,"PURCHM",FALSE,"Business Analysis";#N/A,"SPADD",FALSE,"Business Analysis"}</definedName>
    <definedName name="wrn.pucspadd10" hidden="1">{#N/A,"PURCHM",FALSE,"Business Analysis";#N/A,"SPADD",FALSE,"Business Analysis"}</definedName>
    <definedName name="wrn.pucspadd102" hidden="1">{#N/A,"PURCHM",FALSE,"Business Analysis";#N/A,"SPADD",FALSE,"Business Analysis"}</definedName>
    <definedName name="wrn.pucspadd11" hidden="1">{#N/A,"PURCHM",FALSE,"Business Analysis";#N/A,"SPADD",FALSE,"Business Analysis"}</definedName>
    <definedName name="wrn.pucspadd12" hidden="1">{#N/A,"PURCHM",FALSE,"Business Analysis";#N/A,"SPADD",FALSE,"Business Analysis"}</definedName>
    <definedName name="wrn.pucspadd31" hidden="1">{#N/A,"PURCHM",FALSE,"Business Analysis";#N/A,"SPADD",FALSE,"Business Analysis"}</definedName>
    <definedName name="wrn.Pucspadd34" hidden="1">{#N/A,"PURCHM",FALSE,"Business Analysis";#N/A,"SPADD",FALSE,"Business Analysis"}</definedName>
    <definedName name="wrn.PUCSPADD35" hidden="1">{#N/A,"PURCHM",FALSE,"Business Analysis";#N/A,"SPADD",FALSE,"Business Analysis"}</definedName>
    <definedName name="wrn.Pulp." hidden="1">{"Pulp Production",#N/A,FALSE,"Pulp";"Pulp Earnings",#N/A,FALSE,"Pulp"}</definedName>
    <definedName name="wrn.Pump." hidden="1">{#N/A,#N/A,FALSE,"Assump";#N/A,#N/A,FALSE,"Income";#N/A,#N/A,FALSE,"Balance";#N/A,#N/A,FALSE,"DCF Pump";#N/A,#N/A,FALSE,"Trans Assump";#N/A,#N/A,FALSE,"Combined Income";#N/A,#N/A,FALSE,"Combined Balance"}</definedName>
    <definedName name="wrn.purchase._.order." hidden="1">{#N/A,#N/A,FALSE,"Front";#N/A,#N/A,FALSE,"Back"}</definedName>
    <definedName name="wrn.Q_Statistics_NME." hidden="1">{"Q_Statistics_NME",#N/A,FALSE,"NME"}</definedName>
    <definedName name="wrn.Q1." hidden="1">{"Q.1",#N/A,FALSE,"EARNRL";"Q.1",#N/A,FALSE,"tie_out"}</definedName>
    <definedName name="wrn.Q2." hidden="1">{"Q.2",#N/A,FALSE,"EARNRL";"Q.2",#N/A,FALSE,"tie_out"}</definedName>
    <definedName name="wrn.Q3" hidden="1">{"Q.2",#N/A,FALSE,"EARNRL";"Q.2",#N/A,FALSE,"tie_out"}</definedName>
    <definedName name="wrn.Q3." hidden="1">{"Q.3",#N/A,FALSE,"EARNRL";"Q.3",#N/A,FALSE,"tie_out"}</definedName>
    <definedName name="wrn.Q4." hidden="1">{"Q.4",#N/A,FALSE,"EARNRL";"Q.4",#N/A,FALSE,"tie_out"}</definedName>
    <definedName name="wrn.QTD." hidden="1">{"QTD",#N/A,FALSE,"SUM"}</definedName>
    <definedName name="wrn.QTD._.Cashflow." hidden="1">{"qtd_cashflo",#N/A,FALSE,"IFE";"qtd_cashflo",#N/A,FALSE,"SER";"qtd_cashflo",#N/A,FALSE,"PTC";"qtd_cashflo",#N/A,FALSE,"DEL";"qtd_cashflo",#N/A,FALSE,"NORD";"qtd_cashflo",#N/A,FALSE,"ACRX";"qtd_cashflo",#N/A,FALSE,"INV";"qtd_cashflo",#N/A,FALSE,"TVS";"qtd_cashflo",#N/A,FALSE,"FEEL";"qtd_cashflo",#N/A,FALSE,"CORP";"qtd_cashflo",#N/A,FALSE,"CONS"}</definedName>
    <definedName name="wrn.QTD._.Income." hidden="1">{"qtd_income",#N/A,FALSE,"IFE";"qtd_income",#N/A,FALSE,"SER";"qtd_income",#N/A,FALSE,"PTC";"qtd_income",#N/A,FALSE,"DEL";"qtd_income",#N/A,FALSE,"NORD";"qtd_income",#N/A,FALSE,"ACRX";"qtd_income",#N/A,FALSE,"INV";"qtd_income",#N/A,FALSE,"TVS";"qtd_income",#N/A,FALSE,"FEEL";"qtd_income",#N/A,FALSE,"CORP";"qtd_income",#N/A,FALSE,"CONS"}</definedName>
    <definedName name="wrn.QTD._.Income._.Summary." hidden="1">{"QTD Income Summary",#N/A,FALSE,"Actual"}</definedName>
    <definedName name="wrn.QTD_ALL." hidden="1">{"QTD_LPO2N2",#N/A,FALSE,"QTD";"QTD_HYCO",#N/A,FALSE,"QTD";"QTD_LOUISIANA",#N/A,FALSE,"QTD";"QTD_GENERALH2",#N/A,FALSE,"QTD";"QTD_PACKAGE",#N/A,FALSE,"QTD";"QTD_PRS",#N/A,FALSE,"QTD";"QTD_OTHER",#N/A,FALSE,"QTD"}</definedName>
    <definedName name="wrn.QTD_GENERAL._.H2." hidden="1">{"QTD_GENERALH2",#N/A,FALSE,"QTD"}</definedName>
    <definedName name="wrn.QTD_HYCO." hidden="1">{"QTD_HYCO",#N/A,FALSE,"QTD"}</definedName>
    <definedName name="wrn.QTD_LOUISIANA." hidden="1">{"QTD_LOUISIANA",#N/A,FALSE,"QTD"}</definedName>
    <definedName name="wrn.QTD_LPTEO2N2." hidden="1">{"QTD_LPO2N2",#N/A,FALSE,"QTD"}</definedName>
    <definedName name="wrn.QTD_OTHER." hidden="1">{"QTD_OTHER",#N/A,FALSE,"QTD"}</definedName>
    <definedName name="wrn.QTD_PACKAGE." hidden="1">{"QTD_PACKAGE",#N/A,FALSE,"QTD"}</definedName>
    <definedName name="wrn.QTD_PRS." hidden="1">{"QTD_PRS",#N/A,FALSE,"QTD"}</definedName>
    <definedName name="wrn.QTR._.AUDIT." hidden="1">{#N/A,#N/A,FALSE,"Cover";#N/A,#N/A,FALSE,"VECTREN IS";#N/A,#N/A,FALSE,"VUHI MARGIN VARIANCE";#N/A,#N/A,FALSE,"VUHI ELEC MARGIN VARIANCE";#N/A,#N/A,FALSE,"VECTREN EPS";#N/A,#N/A,FALSE,"ENTERPRISES ERNGS";#N/A,#N/A,FALSE,"CORP- OTHER";#N/A,#N/A,FALSE,"VECTREN PROJ EPS ";#N/A,#N/A,FALSE,"OTHER ISSUES";#N/A,#N/A,FALSE,"D&amp;T Summary"}</definedName>
    <definedName name="wrn.Qtr._.Op._.Q1." hidden="1">{"Qtr Op Mgd Q1",#N/A,FALSE,"Qtr-Op (Mng)";"Qtr Op Rpt Q1",#N/A,FALSE,"Qtr-Op (Rpt)";"Operating Vs Reported",#N/A,FALSE,"Rpt-Op Inc"}</definedName>
    <definedName name="wrn.Qtr._.Op._.Q2." hidden="1">{"Qtr Op Mgd Q2",#N/A,FALSE,"Qtr-Op (Mng)";"Qtr Op Rpt Q2",#N/A,FALSE,"Qtr-Op (Rpt)";"Operating Vs Reported",#N/A,FALSE,"Rpt-Op Inc"}</definedName>
    <definedName name="wrn.Qtr._.Op._.Q3." hidden="1">{"Qtr Op Mgd Q3",#N/A,FALSE,"Qtr-Op (Mng)";"Qtr Op Rpt Q3",#N/A,FALSE,"Qtr-Op (Rpt)";"Operating Vs Reported",#N/A,FALSE,"Rpt-Op Inc"}</definedName>
    <definedName name="wrn.Qtr._.Op._.Q4." hidden="1">{"Qtr Op Mgd Q3",#N/A,FALSE,"Qtr-Op (Mng)";"Qtr Op Rpt Q4",#N/A,FALSE,"Qtr-Op (Rpt)";"Operating Vs Reported",#N/A,FALSE,"Rpt-Op Inc"}</definedName>
    <definedName name="wrn.Qtr._.Op._Q2a." hidden="1">{"Qtr Op Mgd Q2",#N/A,FALSE,"Qtr-Op (Mng)";"Qtr Op Rpt Q2",#N/A,FALSE,"Qtr-Op (Rpt)";"Operating Vs Reported",#N/A,FALSE,"Rpt-Op Inc"}</definedName>
    <definedName name="wrn.Qtr_.Op._.Q4." hidden="1">{"Qtr Op Mgd Q3",#N/A,FALSE,"Qtr-Op (Mng)";"Qtr Op Rpt Q4",#N/A,FALSE,"Qtr-Op (Rpt)";"Operating Vs Reported",#N/A,FALSE,"Rpt-Op Inc"}</definedName>
    <definedName name="wrn.Qtrly._.Reports." hidden="1">{#N/A,#N/A,FALSE,"Current Qtr";#N/A,#N/A,FALSE,"YTD Qtr";#N/A,#N/A,FALSE,"Prior Qtr"}</definedName>
    <definedName name="wrn.Quarterly." hidden="1">{"Payroll Qtr 94",#N/A,FALSE,"Personnel Expenses";"Payroll Qtr 95",#N/A,FALSE,"Personnel Expenses";"Payroll Qtr 96",#N/A,FALSE,"Personnel Expenses";"Relo Qtr 95",#N/A,FALSE,"Personnel Expenses";"Relo Qtr 96",#N/A,FALSE,"Personnel Expenses";"Statistics Qtr 94",#N/A,FALSE,"Personnel Expenses";"Statistics Qtr 95",#N/A,FALSE,"Personnel Expenses";"Statistics Qtr 96",#N/A,FALSE,"Personnel Expenses";"Summary Qtr 94",#N/A,FALSE,"Personnel Expenses";"Summary Qtr 95",#N/A,FALSE,"Personnel Expenses";"Summary Qtr 96",#N/A,FALSE,"Personnel Expenses"}</definedName>
    <definedName name="wrn.Quarterly._.Actuals." hidden="1">{"IS Quarterly Actuals",#N/A,FALSE,"QTR IS";"CF Quarterly Actuals",#N/A,FALSE,"QTR CF";"BS Quarterly Actuals",#N/A,FALSE,"QTR BS"}</definedName>
    <definedName name="wrn.Quarterly._.Income._.Statement." hidden="1">{"Quarterly Income Statement",#N/A,FALSE,"P&amp;L Detail"}</definedName>
    <definedName name="wrn.Quarterly_AMI." hidden="1">{"Quarterly_AMI",#N/A,FALSE,"AMI"}</definedName>
    <definedName name="wrn.Quarterly_NME." hidden="1">{"Quarterly_NME",#N/A,FALSE,"NME"}</definedName>
    <definedName name="wrn.Quarterly_THC." hidden="1">{"Quarterly_THC",#N/A,FALSE,"Tenet"}</definedName>
    <definedName name="wrn.QUICK." hidden="1">{"ASSUMPTIONS",#N/A,FALSE,"ASSUMPTIONS";"SOURCE USE",#N/A,FALSE,"SOURCE &amp; USE";"COMPLETION LEASEUP",#N/A,FALSE,"CO's &amp; LEASE-UP";"TAX CREDITS",#N/A,FALSE,"TAX CREDITS";"BASE NOI",#N/A,FALSE,"BASE NOI";"PROJECTED NOI",#N/A,FALSE,"PROJECTED NOI";"AMORTIZATION DEPREC",#N/A,FALSE,"AMORT &amp; DEPREC";"PROJECTED CASHFLOW",#N/A,FALSE,"CASH";"CAPITAL ACCT",#N/A,FALSE,"CAPITAL ACCOUNT";"TAXABLE INCOME",#N/A,FALSE,"TAXABLE";"ANNUAL BENEFITS",#N/A,FALSE,"ANNUAL BENEFITS";"QIRR ONE",#N/A,FALSE,"QIRR";"QIRR TWO",#N/A,FALSE,"QIRR"}</definedName>
    <definedName name="wrn.Quick._.Print." hidden="1">{#N/A,#N/A,FALSE,"Summary";#N/A,#N/A,FALSE,"Data";#N/A,#N/A,FALSE,"Proj Op Inc";#N/A,#N/A,FALSE,"Proj CF";#N/A,#N/A,FALSE,"Proj Val"}</definedName>
    <definedName name="wrn.R_D._.Tax._.Services." hidden="1">{#N/A,#N/A,FALSE,"R&amp;D Quick Calc";#N/A,#N/A,FALSE,"DOE Fee Schedule"}</definedName>
    <definedName name="wrn.Range._.Values." hidden="1">{"page1",#N/A,FALSE,"Range Value - Incl Reclasses";"page2",#N/A,FALSE,"Range Value - Incl Reclasses";"page3",#N/A,FALSE,"Range Value - Incl Reclasses"}</definedName>
    <definedName name="wrn.RAP.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AR." hidden="1">{"RAR Financial Highlights",#N/A,FALSE,"RA Slides";"RAR Income Statement",#N/A,FALSE,"RA IS";"RAR Balance Sheet",#N/A,FALSE,"RA BS";"RAR CF Statement",#N/A,FALSE,"RA CF";"RAR Comps",#N/A,FALSE,"RA Comp"}</definedName>
    <definedName name="wrn.rate." hidden="1">{"RATES",#N/A,FALSE,"RECOVERY RATES";"CONTRIBUTIONS",#N/A,FALSE,"RECOVERY RATES";"GLA CATEGORY SUMMARY",#N/A,FALSE,"RECOVERY RATES"}</definedName>
    <definedName name="wrn.Rate._.Tables." hidden="1">{"RS Table",#N/A,FALSE,"Electric Unbundled";"ORH Table",#N/A,FALSE,"Electric Unbundled";"TD Table",#N/A,FALSE,"Electric Unbundled";"GSFL Table",#N/A,FALSE,"Electric Unbundled";"EH Table",#N/A,FALSE,"Electric Unbundled";"DS Table",#N/A,FALSE,"Electric Unbundled";"DP Table",#N/A,FALSE,"Electric Unbundled";"DM Table",#N/A,FALSE,"Electric Unbundled";"TS Table",#N/A,FALSE,"Electric Unbundled"}</definedName>
    <definedName name="wrn.RATES." hidden="1">{"RATES",#N/A,FALSE,"RECOVERY RATES";"CONTRIBUTIONS",#N/A,FALSE,"RECOVERY RATES";"GLA CATEGORY SUMMARY",#N/A,FALSE,"RECOVERY RATES"}</definedName>
    <definedName name="wrn.ratios._.only." hidden="1">{"ratios2",#N/A,FALSE,"Ratios"}</definedName>
    <definedName name="wrn.RC._.OST._.Plan._.Model." hidden="1">{#N/A,#N/A,FALSE,"Instruction";#N/A,#N/A,FALSE,"Salary";#N/A,#N/A,FALSE,"Budget";#N/A,#N/A,FALSE,"Capital"}</definedName>
    <definedName name="wrn.RC._.OST._.Plan._.Model._1" hidden="1">{#N/A,#N/A,FALSE,"Instruction";#N/A,#N/A,FALSE,"Salary";#N/A,#N/A,FALSE,"Budget";#N/A,#N/A,FALSE,"Capital"}</definedName>
    <definedName name="wrn.Reader." hidden="1">{"Reader",#N/A,FALSE,"Summary";"Reader",#N/A,FALSE,"Buildup";"Reader",#N/A,FALSE,"Financials";"Reader",#N/A,FALSE,"Debt &amp; Other"}</definedName>
    <definedName name="wrn.Receivables." hidden="1">{"summary",#N/A,FALSE,"$ Summary";"humberside",#N/A,FALSE,"Local Currency Detail";"mersyside",#N/A,FALSE,"Local Currency Detail";"south wales",#N/A,FALSE,"Local Currency Detail";"teesside",#N/A,FALSE,"Local Currency Detail";"gent/terneuzen",#N/A,FALSE,"Local Currency Detail";"chalampe",#N/A,FALSE,"Local Currency Detail";"botlek",#N/A,FALSE,"Local Currency Detail";"pernis",#N/A,FALSE,"Local Currency Detail";"asu3/eup",#N/A,FALSE,"Local Currency Detail";"electronics uk/ned",#N/A,FALSE,"Local Currency Detail";"electronics ireland",#N/A,FALSE,"Local Currency Detail";"electronics italy",#N/A,FALSE,"Local Currency Detail";"electronics israel/france",#N/A,FALSE,"Local Currency Detail";"strasbourg/germany",#N/A,FALSE,"Local Currency Detail"}</definedName>
    <definedName name="wrn.red_take." hidden="1">{"red_take_pg1",#N/A,FALSE,"reduced_take";"red_take_pg2",#N/A,FALSE,"reduced_take";"red_take_pg3",#N/A,FALSE,"reduced_take";"red_take_pg4",#N/A,FALSE,"reduced_take";"red_take_pg5",#N/A,FALSE,"reduced_take";"red_take_pg6",#N/A,FALSE,"reduced_take"}</definedName>
    <definedName name="wrn.redo." hidden="1">{"overview",#N/A,FALSE,"summary";"net assets",#N/A,FALSE,"summary";"asset turnover",#N/A,FALSE,"summary";"orona",#N/A,FALSE,"summary"}</definedName>
    <definedName name="wrn.redo._.2." hidden="1">{"sales growth",#N/A,FALSE,"summary";"oper income",#N/A,FALSE,"summary";"oros rank",#N/A,FALSE,"summary";"net assets",#N/A,FALSE,"summary";"asset turnover",#N/A,FALSE,"summary";"orona",#N/A,FALSE,"summary"}</definedName>
    <definedName name="wrn.REFINERY." hidden="1">{"Padd I to III",#N/A,FALSE,"REFINERY";"Padd IV to US",#N/A,FALSE,"REFINERY";"Crude Balance I",#N/A,FALSE,"REFINERY";"Crude Balance II",#N/A,FALSE,"REFINERY"}</definedName>
    <definedName name="wrn.Refractive._.IOLs." hidden="1">{#N/A,#N/A,FALSE,"Refr IOL Cover";#N/A,#N/A,FALSE,"Refr IOL  Summary";#N/A,#N/A,FALSE,"Refr IOL Summ by Region";#N/A,#N/A,FALSE,"Refr IOL Sales &amp; Mgn by region";#N/A,#N/A,FALSE,"Refr IOL Sales &amp; ASP by Region";#N/A,#N/A,FALSE,"Refr IOL Sales &amp; Mgn Trends";#N/A,#N/A,FALSE,"Refr IOL Sales $ Trends";#N/A,#N/A,FALSE,"Refr IOL Sales Unit Trends";#N/A,#N/A,FALSE,"Refr IOL Key Ctry NPR Comp";#N/A,#N/A,FALSE,"Refr IOL Key Ctry NPR trends "}</definedName>
    <definedName name="wrn.region." hidden="1">{"Region",#N/A,FALSE,"CNTRYTYPE"}</definedName>
    <definedName name="wrn.RELEVANTSHEETS." hidden="1">{#N/A,#N/A,FALSE,"AD_Purch";#N/A,#N/A,FALSE,"Projections";#N/A,#N/A,FALSE,"DCF";#N/A,#N/A,FALSE,"Mkt Val"}</definedName>
    <definedName name="wrn.report." hidden="1">{"report",#N/A,FALSE,"dataBase"}</definedName>
    <definedName name="wrn.Report._.Exhibits." hidden="1">{"Inc Stmt Exhibit",#N/A,FALSE,"IS";"BS Exhibit",#N/A,FALSE,"BS";"Ratio No.1",#N/A,FALSE,"Ratio";"Ratio No.2",#N/A,FALSE,"Ratio"}</definedName>
    <definedName name="wrn.REPORT._.FOR._.CCA." hidden="1">{"CCA",#N/A,FALSE,"INPUT";"Pricing","CCA",FALSE,"Pricing";"Rent","CCA",FALSE,"Rent,Exp";"Fund Flow",#N/A,FALSE,"Fund Flow"}</definedName>
    <definedName name="wrn.REPORT._.FOR._.FA." hidden="1">{"Report for FA","FA",FALSE,"Benefits"}</definedName>
    <definedName name="wrn.REPORT._.FOR._.LUS." hidden="1">{#N/A,#N/A,FALSE,"LeaseData";"Rent",#N/A,FALSE,"Rent,Exp"}</definedName>
    <definedName name="wrn.report.xls." hidden="1">{#N/A,#N/A,FALSE,"30000,30100,30110";#N/A,#N/A,FALSE,"30130,30600,30730";#N/A,#N/A,FALSE,"30921,40100,40101";#N/A,#N/A,FALSE,"40200,40400,40700";#N/A,#N/A,FALSE,"40701,40800,41021";#N/A,#N/A,FALSE,"43200,43210,43220";#N/A,#N/A,FALSE,"43230,43240,43300";#N/A,#N/A,FALSE,"43320,43430,43440";#N/A,#N/A,FALSE,"43470,43560,43570";#N/A,#N/A,FALSE,"43630,43721,43761";#N/A,#N/A,FALSE,"43780,43800,43810";#N/A,#N/A,FALSE,"43960,43970,44200";#N/A,#N/A,FALSE,"44270,44340,44360";#N/A,#N/A,FALSE,"44430,44440,44480";#N/A,#N/A,FALSE,"44520,44530,44550";#N/A,#N/A,FALSE,"44803,44833,44987"}</definedName>
    <definedName name="wrn.Report_Page." hidden="1">{"Annual_Income",#N/A,FALSE,"Report Page";"Balance_Cash_Flow",#N/A,FALSE,"Report Page";"Quarterly_Income",#N/A,FALSE,"Report Page"}</definedName>
    <definedName name="wrn.report1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REPORT1." hidden="1">{#N/A,#N/A,TRUE,"SUMMARY";#N/A,#N/A,TRUE,"Calendar";#N/A,#N/A,TRUE,"PRODUCTION PLAN"}</definedName>
    <definedName name="wrn.Reports._.to._.EBITDARM." hidden="1">{"Q&amp;A Dollars to EBITDARM",#N/A,FALSE,"Fin STMT";"Q&amp;A Stats",#N/A,FALSE,"Fin STMT";"Monthly IS 1999 to EBITDARM",#N/A,FALSE,"Months";"Monthly 1999 Stats",#N/A,FALSE,"Months";"Monthly IS 2000 to EBITDARM",#N/A,FALSE,"Months";"Monthly 2000 Stats",#N/A,FALSE,"Months";"Monthly IS 2001 to EBITDAR",#N/A,FALSE,"Months";"Monthly 2001 Stats",#N/A,FALSE,"Months";"Monthly IS 2002 to EBITDARM",#N/A,FALSE,"Months";"Monthly 2002 Stats",#N/A,FALSE,"Months";"Monthly IS 2003 to EBITDARM",#N/A,FALSE,"Months";"Monthly 2003 Stats",#N/A,FALSE,"Months"}</definedName>
    <definedName name="wrn.Reports2." hidden="1">{"NI2",#N/A,FALSE,"Sum - Exp";"Revenue2",#N/A,FALSE,"Sum - Exp";"Headcount2",#N/A,FALSE,"Sum - Exp";"Pipeline2",#N/A,FALSE,"Sum - Exp";"expenses",#N/A,FALSE,"Sum - Exp"}</definedName>
    <definedName name="wrn.Restricted._.Rpts." hidden="1">{"RptRY",#N/A,FALSE,"CDGy";"RptRQ",#N/A,FALSE,"CDGq";"RptRM",#N/A,FALSE,"CDGm"}</definedName>
    <definedName name="wrn.Rev._.Alloc." hidden="1">{#N/A,#N/A,FALSE,"RRQ inputs ";#N/A,#N/A,FALSE,"FERC Rev @ PR";#N/A,#N/A,FALSE,"Distribution Revenue Allocation";#N/A,#N/A,FALSE,"Nonallocated Revenues";#N/A,#N/A,FALSE,"MC Revenues-03 sales, 96 MC's";#N/A,#N/A,FALSE,"FTA"}</definedName>
    <definedName name="wrn.Revenue." hidden="1">{#N/A,#N/A,FALSE,"3 Year Plan";#N/A,#N/A,FALSE,"3 Year Plan"}</definedName>
    <definedName name="wrn.revenue._.detail." hidden="1">{"revenue detail 1",#N/A,FALSE,"Revenue Detail";"revenue detail 2",#N/A,FALSE,"Revenue Detail";"revenue detail 3",#N/A,FALSE,"Revenue Detail";"revenue detail 4",#N/A,FALSE,"Revenue Detail"}</definedName>
    <definedName name="wrn.revenue._.graph." hidden="1">{"revenue graph",#N/A,FALSE,"Revenue Graph"}</definedName>
    <definedName name="wrn.RevenueTracking._.Summary." hidden="1">{"Tracking Revenue",#N/A,FALSE,"(NU)Tracking Summary"}</definedName>
    <definedName name="wrn.review." hidden="1">{#N/A,#N/A,FALSE,"FRONTPG";#N/A,#N/A,FALSE,"STATUSREC";#N/A,#N/A,FALSE,"INELIG";#N/A,#N/A,FALSE,"ARACTIV";#N/A,#N/A,FALSE,"ARANAL";#N/A,#N/A,FALSE,"INVANAL";#N/A,#N/A,FALSE,"BALSHT";#N/A,#N/A,FALSE,"INCSTMT";#N/A,#N/A,FALSE,"CASHFLOW";#N/A,#N/A,FALSE,"TREND";#N/A,#N/A,FALSE,"LIAB"}</definedName>
    <definedName name="wrn.Review._.all." hidden="1">{#N/A,#N/A,FALSE,"Pg 1";#N/A,#N/A,FALSE,"Pg 2";#N/A,#N/A,FALSE,"Pg 3R";#N/A,#N/A,FALSE,"AR MIS";#N/A,#N/A,FALSE,"AR con";#N/A,#N/A,FALSE,"AR sum";#N/A,#N/A,FALSE,"AR Inelig";#N/A,#N/A,FALSE,"AR dil";#N/A,#N/A,FALSE,"AR CM";#N/A,#N/A,FALSE,"AR ship";#N/A,#N/A,FALSE,"AR ver";#N/A,#N/A,FALSE,"AR miscel";#N/A,#N/A,FALSE,"AR rec";#N/A,#N/A,FALSE,"Inv sum";#N/A,#N/A,FALSE,"Inv NP";#N/A,#N/A,FALSE,"Inv MIS";#N/A,#N/A,FALSE,"Inv con";#N/A,#N/A,FALSE,"Inv cnt";#N/A,#N/A,FALSE,"Inv cst";#N/A,#N/A,FALSE,"Inv Sell thru";#N/A,#N/A,FALSE,"AP";#N/A,#N/A,FALSE,"APactivity";#N/A,#N/A,FALSE,"NPLease";#N/A,#N/A,FALSE,"FA Ins";#N/A,#N/A,FALSE,"Cash";#N/A,#N/A,FALSE,"Taxes";#N/A,#N/A,FALSE,"Trend";#N/A,#N/A,FALSE,"Fin stmt";#N/A,#N/A,FALSE,"BS detail"}</definedName>
    <definedName name="wrn.revised._.CEC._.slides." hidden="1">{#N/A,#N/A,FALSE,"Revised cover";#N/A,#N/A,FALSE,"Trends";"main view",#N/A,FALSE,"As Reported";#N/A,#N/A,FALSE,"delegations";#N/A,#N/A,FALSE,"(un) Commited"}</definedName>
    <definedName name="wrn.Rewetters." hidden="1">{#N/A,#N/A,FALSE,"EC Rewetters Cover";#N/A,#N/A,FALSE,"EC Rewetters Summary";#N/A,#N/A,FALSE,"EC Rewetters Summ by Region";#N/A,#N/A,FALSE,"EC Rewett Sales &amp; Mgn by region";#N/A,#N/A,FALSE,"EC Rewett Sales &amp; ASP by Region";#N/A,#N/A,FALSE,"EC Rewetters Sales &amp; Mgn Trends";#N/A,#N/A,FALSE,"EC Rewetters Sales $ Trends";#N/A,#N/A,FALSE,"EC Rewetters Sales Unit Trends";#N/A,#N/A,FALSE,"EC Rewetter Key Ctry Sales Comp";#N/A,#N/A,FALSE,"EC Rewet Key Ctry sales trends "}</definedName>
    <definedName name="wrn.RMD._.Overview._.Report." hidden="1">{#N/A,#N/A,TRUE,"BudgetHighlights";#N/A,#N/A,TRUE,"RegionComparison";#N/A,#N/A,TRUE,"Line of Business"}</definedName>
    <definedName name="wrn.Roll._.Up._.Fields." hidden="1">{"Total",#N/A,FALSE,"Six Fields";"PDP",#N/A,FALSE,"Six Fields";"PNP",#N/A,FALSE,"Six Fields";"PUD",#N/A,FALSE,"Six Fields";"Prob",#N/A,FALSE,"Six Fields"}</definedName>
    <definedName name="wrn.rollup." hidden="1">{"page1",#N/A,FALSE,"rollup"}</definedName>
    <definedName name="wrn.RR._.book." hidden="1">{"DCF1",#N/A,TRUE,"CC";"DCF2",#N/A,TRUE,"CC";"DCF3",#N/A,TRUE,"CC";#N/A,#N/A,TRUE,"LBO Analysis";"CC_overview",#N/A,TRUE,"CC";"RR_summary",#N/A,TRUE,"RR";"Contribution",#N/A,TRUE,"Contribution CC-RR";"CPE_merger_plan",#N/A,TRUE,"CC Merger Plan (CP&amp;E)";#N/A,#N/A,TRUE,"Break-Up";#N/A,#N/A,TRUE,"CC Merger Plan"}</definedName>
    <definedName name="wrn.RRPROJECT." hidden="1">{"MT1",#N/A,FALSE,"RA_SL";"MT2",#N/A,FALSE,"RA_SL";"MT3",#N/A,FALSE,"RA_SL";"MT4",#N/A,FALSE,"RA_SL";"MT5",#N/A,FALSE,"RA_SL";"MT7",#N/A,FALSE,"RA_SL";"MT16",#N/A,FALSE,"RA_SL";"MT17",#N/A,FALSE,"RA_SL";"MT18",#N/A,FALSE,"RA_SL";"MT19",#N/A,FALSE,"RA_SL";"MT20",#N/A,FALSE,"RA_SL";"MT21",#N/A,FALSE,"RA_SL";"MT22",#N/A,FALSE,"RA_SL";"MT23",#N/A,FALSE,"RA_SL";"MT24",#N/A,FALSE,"RA_SL";"MT25",#N/A,FALSE,"RA_SL";"MT26",#N/A,FALSE,"RA_SL";"MT27",#N/A,FALSE,"RA_SL";"MT28",#N/A,FALSE,"RA_SL";"MT29",#N/A,FALSE,"RA_SL"}</definedName>
    <definedName name="wrn.RRSUMMARY." hidden="1">{"RRSUMMARY",#N/A,FALSE,"RA_SL"}</definedName>
    <definedName name="wrn.SALARIOS._.PRESUPUESTO." hidden="1">{"SALARIOS",#N/A,FALSE,"Hoja3";"SUELDOS EMPLEADOS",#N/A,FALSE,"Hoja4";"SUELDOS EJECUTIVOS",#N/A,FALSE,"Hoja5"}</definedName>
    <definedName name="wrn.sales." hidden="1">{"sales",#N/A,FALSE,"Sales";"sales existing",#N/A,FALSE,"Sales";"sales rd1",#N/A,FALSE,"Sales";"sales rd2",#N/A,FALSE,"Sales"}</definedName>
    <definedName name="wrn.sales._1" hidden="1">{"sales",#N/A,FALSE,"Sales";"sales existing",#N/A,FALSE,"Sales";"sales rd1",#N/A,FALSE,"Sales";"sales rd2",#N/A,FALSE,"Sales"}</definedName>
    <definedName name="wrn.sales._2" hidden="1">{"sales",#N/A,FALSE,"Sales";"sales existing",#N/A,FALSE,"Sales";"sales rd1",#N/A,FALSE,"Sales";"sales rd2",#N/A,FALSE,"Sales"}</definedName>
    <definedName name="wrn.sales._3" hidden="1">{"sales",#N/A,FALSE,"Sales";"sales existing",#N/A,FALSE,"Sales";"sales rd1",#N/A,FALSE,"Sales";"sales rd2",#N/A,FALSE,"Sales"}</definedName>
    <definedName name="wrn.sales._4" hidden="1">{"sales",#N/A,FALSE,"Sales";"sales existing",#N/A,FALSE,"Sales";"sales rd1",#N/A,FALSE,"Sales";"sales rd2",#N/A,FALSE,"Sales"}</definedName>
    <definedName name="wrn.sales._5" hidden="1">{"sales",#N/A,FALSE,"Sales";"sales existing",#N/A,FALSE,"Sales";"sales rd1",#N/A,FALSE,"Sales";"sales rd2",#N/A,FALSE,"Sales"}</definedName>
    <definedName name="wrn.sales.2" hidden="1">{"sales",#N/A,FALSE,"Sales";"sales existing",#N/A,FALSE,"Sales";"sales rd1",#N/A,FALSE,"Sales";"sales rd2",#N/A,FALSE,"Sales"}</definedName>
    <definedName name="wrn.SAMPLE." hidden="1">{#N/A,#N/A,TRUE,"Crude";#N/A,#N/A,TRUE,"Products"}</definedName>
    <definedName name="wrn.Sapolsky._.Tracking._.Report." hidden="1">{"sapolskytracking",#N/A,FALSE,"Sapolsky"}</definedName>
    <definedName name="wrn.SB_PRES." hidden="1">{#N/A,#N/A,TRUE,"Sheet16"}</definedName>
    <definedName name="wrn.SBU._.Overview." hidden="1">{#N/A,#N/A,FALSE,"SBU Overview";#N/A,#N/A,FALSE,"Consolidating Schedule";#N/A,#N/A,FALSE,"Sales trend graph";#N/A,#N/A,FALSE,"Std Margin trend graph";#N/A,#N/A,FALSE,"QTD Variance Analysis";#N/A,#N/A,FALSE,"YTD Variance Analysis";#N/A,#N/A,FALSE,"QTD Detailed P&amp;L";#N/A,#N/A,FALSE,"YTD Detailed P&amp;L";#N/A,#N/A,FALSE,"Region P&amp;L";#N/A,#N/A,FALSE,"Consol Sales &amp; Margin";#N/A,#N/A,FALSE,"Sales &amp; Mgn Mix";#N/A,#N/A,FALSE,"Key Sales &amp; Margin by Region";#N/A,#N/A,FALSE,"KeyProd Sales";#N/A,#N/A,FALSE,"Sales Trends";#N/A,#N/A,FALSE,"Key Ctry Sales Comp";#N/A,#N/A,FALSE,"Key Ctry sales trends ";#N/A,#N/A,FALSE,"Sales,PSM pie chart";#N/A,#N/A,FALSE," PSM Detail"}</definedName>
    <definedName name="wrn.Scenario._.Summary.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s." hidden="1">{#N/A,"ICF Downside",FALSE,"Inputs";#N/A,"High Inflation",FALSE,"Inputs"}</definedName>
    <definedName name="wrn.SCHAs." hidden="1">{"ACCOUNTING COPY",#N/A,FALSE,"SCHEDULE A";"FINANCE COPY",#N/A,FALSE,"SCHEDULE A";"P.L. COPY",#N/A,FALSE,"SCHEDULE A"}</definedName>
    <definedName name="wrn.schas2" hidden="1">{"ACCOUNTING COPY",#N/A,FALSE,"SCHEDULE A";"FINANCE COPY",#N/A,FALSE,"SCHEDULE A";"P.L. COPY",#N/A,FALSE,"SCHEDULE A"}</definedName>
    <definedName name="wrn.SCHED._.BC." hidden="1">{"SCHED_B&amp;C",#N/A,FALSE,"A"}</definedName>
    <definedName name="wrn.SCHED._.BC._1" hidden="1">{"SCHED_B&amp;C",#N/A,FALSE,"A"}</definedName>
    <definedName name="wrn.SCHED._.BC._1_1" hidden="1">{"SCHED_B&amp;C",#N/A,FALSE,"A"}</definedName>
    <definedName name="wrn.SCHED._.BC._1_1_1" hidden="1">{"SCHED_B&amp;C",#N/A,FALSE,"A"}</definedName>
    <definedName name="wrn.SCHED._.BC._1_1_1_1" hidden="1">{"SCHED_B&amp;C",#N/A,FALSE,"A"}</definedName>
    <definedName name="wrn.SCHED._.BC._1_1_1_1_1" hidden="1">{"SCHED_B&amp;C",#N/A,FALSE,"A"}</definedName>
    <definedName name="wrn.SCHED._.BC._1_1_1_2" hidden="1">{"SCHED_B&amp;C",#N/A,FALSE,"A"}</definedName>
    <definedName name="wrn.SCHED._.BC._1_1_2" hidden="1">{"SCHED_B&amp;C",#N/A,FALSE,"A"}</definedName>
    <definedName name="wrn.SCHED._.BC._1_1_2_1" hidden="1">{"SCHED_B&amp;C",#N/A,FALSE,"A"}</definedName>
    <definedName name="wrn.SCHED._.BC._1_1_3" hidden="1">{"SCHED_B&amp;C",#N/A,FALSE,"A"}</definedName>
    <definedName name="wrn.SCHED._.BC._1_2" hidden="1">{"SCHED_B&amp;C",#N/A,FALSE,"A"}</definedName>
    <definedName name="wrn.SCHED._.BC._1_2_1" hidden="1">{"SCHED_B&amp;C",#N/A,FALSE,"A"}</definedName>
    <definedName name="wrn.SCHED._.BC._1_3" hidden="1">{"SCHED_B&amp;C",#N/A,FALSE,"A"}</definedName>
    <definedName name="wrn.SCHED._.BC._1_4" hidden="1">{"SCHED_B&amp;C",#N/A,FALSE,"A"}</definedName>
    <definedName name="wrn.SCHED._.BC._2" hidden="1">{"SCHED_B&amp;C",#N/A,FALSE,"A"}</definedName>
    <definedName name="wrn.SCHED._.BC._2_1" hidden="1">{"SCHED_B&amp;C",#N/A,FALSE,"A"}</definedName>
    <definedName name="wrn.SCHED._.BC._2_1_1" hidden="1">{"SCHED_B&amp;C",#N/A,FALSE,"A"}</definedName>
    <definedName name="wrn.SCHED._.BC._2_1_1_1" hidden="1">{"SCHED_B&amp;C",#N/A,FALSE,"A"}</definedName>
    <definedName name="wrn.SCHED._.BC._2_1_1_1_1" hidden="1">{"SCHED_B&amp;C",#N/A,FALSE,"A"}</definedName>
    <definedName name="wrn.SCHED._.BC._2_1_1_2" hidden="1">{"SCHED_B&amp;C",#N/A,FALSE,"A"}</definedName>
    <definedName name="wrn.SCHED._.BC._2_1_2" hidden="1">{"SCHED_B&amp;C",#N/A,FALSE,"A"}</definedName>
    <definedName name="wrn.SCHED._.BC._2_1_2_1" hidden="1">{"SCHED_B&amp;C",#N/A,FALSE,"A"}</definedName>
    <definedName name="wrn.SCHED._.BC._2_1_3" hidden="1">{"SCHED_B&amp;C",#N/A,FALSE,"A"}</definedName>
    <definedName name="wrn.SCHED._.BC._2_2" hidden="1">{"SCHED_B&amp;C",#N/A,FALSE,"A"}</definedName>
    <definedName name="wrn.SCHED._.BC._2_2_1" hidden="1">{"SCHED_B&amp;C",#N/A,FALSE,"A"}</definedName>
    <definedName name="wrn.SCHED._.BC._2_3" hidden="1">{"SCHED_B&amp;C",#N/A,FALSE,"A"}</definedName>
    <definedName name="wrn.SCHED._.BC._2_4" hidden="1">{"SCHED_B&amp;C",#N/A,FALSE,"A"}</definedName>
    <definedName name="wrn.SCHED._.BC._3" hidden="1">{"SCHED_B&amp;C",#N/A,FALSE,"A"}</definedName>
    <definedName name="wrn.SCHED._.BC._3_1" hidden="1">{"SCHED_B&amp;C",#N/A,FALSE,"A"}</definedName>
    <definedName name="wrn.SCHED._.BC._3_1_1" hidden="1">{"SCHED_B&amp;C",#N/A,FALSE,"A"}</definedName>
    <definedName name="wrn.SCHED._.BC._3_1_1_1" hidden="1">{"SCHED_B&amp;C",#N/A,FALSE,"A"}</definedName>
    <definedName name="wrn.SCHED._.BC._3_1_2" hidden="1">{"SCHED_B&amp;C",#N/A,FALSE,"A"}</definedName>
    <definedName name="wrn.SCHED._.BC._3_2" hidden="1">{"SCHED_B&amp;C",#N/A,FALSE,"A"}</definedName>
    <definedName name="wrn.SCHED._.BC._3_2_1" hidden="1">{"SCHED_B&amp;C",#N/A,FALSE,"A"}</definedName>
    <definedName name="wrn.SCHED._.BC._3_3" hidden="1">{"SCHED_B&amp;C",#N/A,FALSE,"A"}</definedName>
    <definedName name="wrn.SCHED._.BC._4" hidden="1">{"SCHED_B&amp;C",#N/A,FALSE,"A"}</definedName>
    <definedName name="wrn.SCHED._.BC._4_1" hidden="1">{"SCHED_B&amp;C",#N/A,FALSE,"A"}</definedName>
    <definedName name="wrn.SCHED._.BC._4_1_1" hidden="1">{"SCHED_B&amp;C",#N/A,FALSE,"A"}</definedName>
    <definedName name="wrn.SCHED._.BC._4_1_1_1" hidden="1">{"SCHED_B&amp;C",#N/A,FALSE,"A"}</definedName>
    <definedName name="wrn.SCHED._.BC._4_1_2" hidden="1">{"SCHED_B&amp;C",#N/A,FALSE,"A"}</definedName>
    <definedName name="wrn.SCHED._.BC._4_2" hidden="1">{"SCHED_B&amp;C",#N/A,FALSE,"A"}</definedName>
    <definedName name="wrn.SCHED._.BC._4_2_1" hidden="1">{"SCHED_B&amp;C",#N/A,FALSE,"A"}</definedName>
    <definedName name="wrn.SCHED._.BC._4_3" hidden="1">{"SCHED_B&amp;C",#N/A,FALSE,"A"}</definedName>
    <definedName name="wrn.SCHED._.BC._5" hidden="1">{"SCHED_B&amp;C",#N/A,FALSE,"A"}</definedName>
    <definedName name="wrn.SCHED._.BC._5_1" hidden="1">{"SCHED_B&amp;C",#N/A,FALSE,"A"}</definedName>
    <definedName name="wrn.SCHED._.BC._5_1_1" hidden="1">{"SCHED_B&amp;C",#N/A,FALSE,"A"}</definedName>
    <definedName name="wrn.SCHED._.BC._5_1_1_1" hidden="1">{"SCHED_B&amp;C",#N/A,FALSE,"A"}</definedName>
    <definedName name="wrn.SCHED._.BC._5_1_2" hidden="1">{"SCHED_B&amp;C",#N/A,FALSE,"A"}</definedName>
    <definedName name="wrn.SCHED._.BC._5_2" hidden="1">{"SCHED_B&amp;C",#N/A,FALSE,"A"}</definedName>
    <definedName name="wrn.SCHED._.BC._5_2_1" hidden="1">{"SCHED_B&amp;C",#N/A,FALSE,"A"}</definedName>
    <definedName name="wrn.SCHED._.BC._5_3" hidden="1">{"SCHED_B&amp;C",#N/A,FALSE,"A"}</definedName>
    <definedName name="wrn.SCHED._.DE." hidden="1">{"SCHED_D&amp;E",#N/A,FALSE,"A"}</definedName>
    <definedName name="wrn.SCHED._.DE._1" hidden="1">{"SCHED_D&amp;E",#N/A,FALSE,"A"}</definedName>
    <definedName name="wrn.SCHED._.DE._1_1" hidden="1">{"SCHED_D&amp;E",#N/A,FALSE,"A"}</definedName>
    <definedName name="wrn.SCHED._.DE._1_1_1" hidden="1">{"SCHED_D&amp;E",#N/A,FALSE,"A"}</definedName>
    <definedName name="wrn.SCHED._.DE._1_1_1_1" hidden="1">{"SCHED_D&amp;E",#N/A,FALSE,"A"}</definedName>
    <definedName name="wrn.SCHED._.DE._1_1_1_1_1" hidden="1">{"SCHED_D&amp;E",#N/A,FALSE,"A"}</definedName>
    <definedName name="wrn.SCHED._.DE._1_1_1_2" hidden="1">{"SCHED_D&amp;E",#N/A,FALSE,"A"}</definedName>
    <definedName name="wrn.SCHED._.DE._1_1_2" hidden="1">{"SCHED_D&amp;E",#N/A,FALSE,"A"}</definedName>
    <definedName name="wrn.SCHED._.DE._1_1_2_1" hidden="1">{"SCHED_D&amp;E",#N/A,FALSE,"A"}</definedName>
    <definedName name="wrn.SCHED._.DE._1_1_3" hidden="1">{"SCHED_D&amp;E",#N/A,FALSE,"A"}</definedName>
    <definedName name="wrn.SCHED._.DE._1_2" hidden="1">{"SCHED_D&amp;E",#N/A,FALSE,"A"}</definedName>
    <definedName name="wrn.SCHED._.DE._1_2_1" hidden="1">{"SCHED_D&amp;E",#N/A,FALSE,"A"}</definedName>
    <definedName name="wrn.SCHED._.DE._1_3" hidden="1">{"SCHED_D&amp;E",#N/A,FALSE,"A"}</definedName>
    <definedName name="wrn.SCHED._.DE._1_4" hidden="1">{"SCHED_D&amp;E",#N/A,FALSE,"A"}</definedName>
    <definedName name="wrn.SCHED._.DE._2" hidden="1">{"SCHED_D&amp;E",#N/A,FALSE,"A"}</definedName>
    <definedName name="wrn.SCHED._.DE._2_1" hidden="1">{"SCHED_D&amp;E",#N/A,FALSE,"A"}</definedName>
    <definedName name="wrn.SCHED._.DE._2_1_1" hidden="1">{"SCHED_D&amp;E",#N/A,FALSE,"A"}</definedName>
    <definedName name="wrn.SCHED._.DE._2_1_1_1" hidden="1">{"SCHED_D&amp;E",#N/A,FALSE,"A"}</definedName>
    <definedName name="wrn.SCHED._.DE._2_1_1_1_1" hidden="1">{"SCHED_D&amp;E",#N/A,FALSE,"A"}</definedName>
    <definedName name="wrn.SCHED._.DE._2_1_1_2" hidden="1">{"SCHED_D&amp;E",#N/A,FALSE,"A"}</definedName>
    <definedName name="wrn.SCHED._.DE._2_1_2" hidden="1">{"SCHED_D&amp;E",#N/A,FALSE,"A"}</definedName>
    <definedName name="wrn.SCHED._.DE._2_1_2_1" hidden="1">{"SCHED_D&amp;E",#N/A,FALSE,"A"}</definedName>
    <definedName name="wrn.SCHED._.DE._2_1_3" hidden="1">{"SCHED_D&amp;E",#N/A,FALSE,"A"}</definedName>
    <definedName name="wrn.SCHED._.DE._2_2" hidden="1">{"SCHED_D&amp;E",#N/A,FALSE,"A"}</definedName>
    <definedName name="wrn.SCHED._.DE._2_2_1" hidden="1">{"SCHED_D&amp;E",#N/A,FALSE,"A"}</definedName>
    <definedName name="wrn.SCHED._.DE._2_3" hidden="1">{"SCHED_D&amp;E",#N/A,FALSE,"A"}</definedName>
    <definedName name="wrn.SCHED._.DE._2_4" hidden="1">{"SCHED_D&amp;E",#N/A,FALSE,"A"}</definedName>
    <definedName name="wrn.SCHED._.DE._3" hidden="1">{"SCHED_D&amp;E",#N/A,FALSE,"A"}</definedName>
    <definedName name="wrn.SCHED._.DE._3_1" hidden="1">{"SCHED_D&amp;E",#N/A,FALSE,"A"}</definedName>
    <definedName name="wrn.SCHED._.DE._3_1_1" hidden="1">{"SCHED_D&amp;E",#N/A,FALSE,"A"}</definedName>
    <definedName name="wrn.SCHED._.DE._3_1_1_1" hidden="1">{"SCHED_D&amp;E",#N/A,FALSE,"A"}</definedName>
    <definedName name="wrn.SCHED._.DE._3_1_2" hidden="1">{"SCHED_D&amp;E",#N/A,FALSE,"A"}</definedName>
    <definedName name="wrn.SCHED._.DE._3_2" hidden="1">{"SCHED_D&amp;E",#N/A,FALSE,"A"}</definedName>
    <definedName name="wrn.SCHED._.DE._3_2_1" hidden="1">{"SCHED_D&amp;E",#N/A,FALSE,"A"}</definedName>
    <definedName name="wrn.SCHED._.DE._3_3" hidden="1">{"SCHED_D&amp;E",#N/A,FALSE,"A"}</definedName>
    <definedName name="wrn.SCHED._.DE._4" hidden="1">{"SCHED_D&amp;E",#N/A,FALSE,"A"}</definedName>
    <definedName name="wrn.SCHED._.DE._4_1" hidden="1">{"SCHED_D&amp;E",#N/A,FALSE,"A"}</definedName>
    <definedName name="wrn.SCHED._.DE._4_1_1" hidden="1">{"SCHED_D&amp;E",#N/A,FALSE,"A"}</definedName>
    <definedName name="wrn.SCHED._.DE._4_1_1_1" hidden="1">{"SCHED_D&amp;E",#N/A,FALSE,"A"}</definedName>
    <definedName name="wrn.SCHED._.DE._4_1_2" hidden="1">{"SCHED_D&amp;E",#N/A,FALSE,"A"}</definedName>
    <definedName name="wrn.SCHED._.DE._4_2" hidden="1">{"SCHED_D&amp;E",#N/A,FALSE,"A"}</definedName>
    <definedName name="wrn.SCHED._.DE._4_2_1" hidden="1">{"SCHED_D&amp;E",#N/A,FALSE,"A"}</definedName>
    <definedName name="wrn.SCHED._.DE._4_3" hidden="1">{"SCHED_D&amp;E",#N/A,FALSE,"A"}</definedName>
    <definedName name="wrn.SCHED._.DE._5" hidden="1">{"SCHED_D&amp;E",#N/A,FALSE,"A"}</definedName>
    <definedName name="wrn.SCHED._.DE._5_1" hidden="1">{"SCHED_D&amp;E",#N/A,FALSE,"A"}</definedName>
    <definedName name="wrn.SCHED._.DE._5_1_1" hidden="1">{"SCHED_D&amp;E",#N/A,FALSE,"A"}</definedName>
    <definedName name="wrn.SCHED._.DE._5_1_1_1" hidden="1">{"SCHED_D&amp;E",#N/A,FALSE,"A"}</definedName>
    <definedName name="wrn.SCHED._.DE._5_1_2" hidden="1">{"SCHED_D&amp;E",#N/A,FALSE,"A"}</definedName>
    <definedName name="wrn.SCHED._.DE._5_2" hidden="1">{"SCHED_D&amp;E",#N/A,FALSE,"A"}</definedName>
    <definedName name="wrn.SCHED._.DE._5_2_1" hidden="1">{"SCHED_D&amp;E",#N/A,FALSE,"A"}</definedName>
    <definedName name="wrn.SCHED._.DE._5_3" hidden="1">{"SCHED_D&amp;E",#N/A,FALSE,"A"}</definedName>
    <definedName name="wrn.SCHEDULE._.H." hidden="1">{"ACCOUNT DETAIL",#N/A,FALSE,"SCHEDULE E";"ACCOUNT DETAIL",#N/A,FALSE,"SCHEDULE G";"ACCOUNT DETAIL",#N/A,FALSE,"SCHEDULE H";"ACCOUNT DETAIL",#N/A,FALSE,"SCHEDULE I"}</definedName>
    <definedName name="wrn.Schedule._.JLH_3." hidden="1">{"3-1",#N/A,FALSE,"Main";"3-2",#N/A,FALSE,"Sendout";"3-5",#N/A,FALSE,"Commodity";"3-7",#N/A,FALSE,"Demand";"3-8",#N/A,FALSE,"Base";"3-9",#N/A,FALSE,"Remaining";"3-12",#N/A,FALSE,"NewCGA"}</definedName>
    <definedName name="wrn.schedule._.od._.acct." hidden="1">{#N/A,#N/A,FALSE,"Revenue Recons ";#N/A,#N/A,FALSE,"Asset-Liab recons";#N/A,#N/A,FALSE,"Equity Recons";#N/A,#N/A,FALSE,"G&amp;A Expenses"}</definedName>
    <definedName name="wrn.schedule._.od._.acct._1" hidden="1">{#N/A,#N/A,FALSE,"Revenue Recons ";#N/A,#N/A,FALSE,"Asset-Liab recons";#N/A,#N/A,FALSE,"Equity Recons";#N/A,#N/A,FALSE,"G&amp;A Expenses"}</definedName>
    <definedName name="wrn.schedule._.od._.acct._2" hidden="1">{#N/A,#N/A,FALSE,"Revenue Recons ";#N/A,#N/A,FALSE,"Asset-Liab recons";#N/A,#N/A,FALSE,"Equity Recons";#N/A,#N/A,FALSE,"G&amp;A Expenses"}</definedName>
    <definedName name="wrn.Schedules." hidden="1">{#N/A,#N/A,FALSE,"Sch. 1";#N/A,#N/A,FALSE,"Sch. 2";#N/A,#N/A,FALSE,"Sch. 3";#N/A,#N/A,FALSE,"Sch. 4";#N/A,#N/A,FALSE,"Sch. 5";#N/A,#N/A,FALSE,"Sch 6.";#N/A,#N/A,FALSE,"Sch. 7";#N/A,#N/A,FALSE,"Sch. 8";#N/A,#N/A,FALSE,"Sch. 9";#N/A,#N/A,FALSE,"Sch. 10";#N/A,#N/A,FALSE,"Sch. 13"}</definedName>
    <definedName name="wrn.SCHEDULES._.ABC." hidden="1">{#N/A,#N/A,FALSE,"SCHEDULE A";"MINIMUM RENT",#N/A,FALSE,"SCHEDULES B &amp; C";"PERCENTAGE RENT",#N/A,FALSE,"SCHEDULES B &amp; C"}</definedName>
    <definedName name="wrn.SchM." hidden="1">{"SchMpg1",#N/A,FALSE,"TR Sch M";"SchMpg2",#N/A,FALSE,"TR Sch M"}</definedName>
    <definedName name="wrn.SD1" hidden="1">{#N/A,#N/A,FALSE,"F96AOP3";#N/A,#N/A,FALSE,"summary"}</definedName>
    <definedName name="wrn.SDAAR012." hidden="1">{#N/A,#N/A,FALSE,"F96AOP3";#N/A,#N/A,FALSE,"summary"}</definedName>
    <definedName name="wrn.sdaar013" hidden="1">{#N/A,#N/A,FALSE,"F96AOP3";#N/A,#N/A,FALSE,"summary"}</definedName>
    <definedName name="wrn.Section1.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Summaries." hidden="1">{#N/A,#N/A,TRUE,"Section1";#N/A,#N/A,TRUE,"SumF";#N/A,#N/A,TRUE,"FigExchange";#N/A,#N/A,TRUE,"Escalation";#N/A,#N/A,TRUE,"GraphEscalate";#N/A,#N/A,TRUE,"Scenarios"}</definedName>
    <definedName name="wrn.Section2.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TotalProjectCost." hidden="1">{#N/A,#N/A,TRUE,"Section2";#N/A,#N/A,TRUE,"TPCestimate";#N/A,#N/A,TRUE,"SumTPC";#N/A,#N/A,TRUE,"ConstrLoan";#N/A,#N/A,TRUE,"FigBalance";#N/A,#N/A,TRUE,"DEV27air";#N/A,#N/A,TRUE,"Graph27air";#N/A,#N/A,TRUE,"PreOp"}</definedName>
    <definedName name="wrn.Section3.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PowerPlantCompany.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4.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Revenue." hidden="1">{#N/A,#N/A,TRUE,"Section4";#N/A,#N/A,TRUE,"PPAtable";#N/A,#N/A,TRUE,"RFPtable";#N/A,#N/A,TRUE,"RevCap";#N/A,#N/A,TRUE,"RevOther";#N/A,#N/A,TRUE,"RevGas";#N/A,#N/A,TRUE,"GraphRev"}</definedName>
    <definedName name="wrn.Section5.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6Equipment." hidden="1">{#N/A,#N/A,TRUE,"Section6";#N/A,#N/A,TRUE,"OHcycles";#N/A,#N/A,TRUE,"OHtiming";#N/A,#N/A,TRUE,"OHcosts";#N/A,#N/A,TRUE,"GTdegradation";#N/A,#N/A,TRUE,"GTperformance";#N/A,#N/A,TRUE,"GraphEquip"}</definedName>
    <definedName name="wrn.Section7DebtService." hidden="1">{#N/A,#N/A,TRUE,"Section7";#N/A,#N/A,TRUE,"DebtService";#N/A,#N/A,TRUE,"LoanSchedules";#N/A,#N/A,TRUE,"GraphDebt"}</definedName>
    <definedName name="wrn.segment._.EPS." hidden="1">{"segment_EPS",#N/A,FALSE,"TXTCOMPS"}</definedName>
    <definedName name="wrn.Senior._.Staff." hidden="1">{#N/A,#N/A,TRUE,"Net Income Summary";#N/A,#N/A,TRUE,"Highlights";#N/A,#N/A,TRUE,"VVV BS";#N/A,#N/A,TRUE,"VUHI Consolidated";#N/A,#N/A,TRUE,"Interest Detail";#N/A,#N/A,TRUE,"Margins";#N/A,#N/A,TRUE,"Margin Recon";#N/A,#N/A,TRUE,"Margin Recon (p2)";#N/A,#N/A,TRUE,"WPM";#N/A,#N/A,TRUE,"VUHI O&amp;M YTD Recon";#N/A,#N/A,TRUE,"VUHI Projected O&amp;M Recon";#N/A,#N/A,TRUE,"Reserve Analysis";#N/A,#N/A,TRUE,"Provision Analysis";#N/A,#N/A,TRUE,"Corporate O&amp;M YTD";#N/A,#N/A,TRUE,"Corporate O&amp;M Projected";#N/A,#N/A,TRUE,"Clearings-Revised Format";#N/A,#N/A,TRUE,"03 Benefits Recon";#N/A,#N/A,TRUE,"Fleet Clearing";#N/A,#N/A,TRUE,"Stores Clearing";#N/A,#N/A,TRUE,"Capital - Actual";#N/A,#N/A,TRUE,"Capital - Projected";#N/A,#N/A,TRUE,"Enterprises (2)";#N/A,#N/A,TRUE,"Enterprises Cap Ex";#N/A,#N/A,TRUE,"Corporate &amp; Other";#N/A,#N/A,TRUE,"Analysts";#N/A,#N/A,TRUE,"Annual";#N/A,#N/A,TRUE,"Weather Calc.";#N/A,#N/A,TRUE,"YTD Consolidating";#N/A,#N/A,TRUE,"VUHI Consolidating";#N/A,#N/A,TRUE,"Projected Consolidating";#N/A,#N/A,TRUE,"VUHI BS";#N/A,#N/A,TRUE,"Unrecov Gas Costs"}</definedName>
    <definedName name="wrn.SENIORS." hidden="1">{#N/A,#N/A,FALSE,"Sheet1"}</definedName>
    <definedName name="wrn.sens." hidden="1">{#N/A,#N/A,FALSE,"Sensitivities";#N/A,#N/A,FALSE,"Sensitivities2"}</definedName>
    <definedName name="wrn.sens3." hidden="1">{#N/A,#N/A,TRUE,"DCF";#N/A,#N/A,TRUE,"DCF"}</definedName>
    <definedName name="wrn.sensitivity._.analyses." hidden="1">{"general",#N/A,FALSE,"Assumptions"}</definedName>
    <definedName name="wrn.Sept.._.96." hidden="1">{#N/A,#N/A,FALSE,"Combined Business (2)";#N/A,#N/A,FALSE,"Combined Business";#N/A,#N/A,FALSE,"Combined Business (3)";#N/A,#N/A,FALSE,"SUMMARY";#N/A,#N/A,FALSE,"Profit";#N/A,#N/A,FALSE,"JAY (2)";#N/A,#N/A,FALSE,"Grid 1";#N/A,#N/A,FALSE,"100% YR1";#N/A,#N/A,FALSE,"Sheet1";#N/A,#N/A,FALSE,"Grid 2";#N/A,#N/A,FALSE,"100% YR2";#N/A,#N/A,FALSE,"Grid 3";#N/A,#N/A,FALSE,"100% YR3";#N/A,#N/A,FALSE,"Grid 4";#N/A,#N/A,FALSE,"100% YR4";#N/A,#N/A,FALSE,"Grid 5";#N/A,#N/A,FALSE,"100% YR5"}</definedName>
    <definedName name="wrn.Server._.Management._.Total._.Costs." hidden="1">{"Server Management",#N/A,FALSE,"Total Costs"}</definedName>
    <definedName name="wrn.SFS." hidden="1">{"index",#N/A,FALSE,"DRS";"a_1",#N/A,FALSE,"DRS";"a_2",#N/A,FALSE,"DRS";"b_1",#N/A,FALSE,"DRS";"b_2.b_3",#N/A,FALSE,"DRS";"b_4.b_5.b_6",#N/A,FALSE,"DRS";"b_7.b_8",#N/A,FALSE,"DRS";"b_9",#N/A,FALSE,"DRS";"b_10.b_11",#N/A,FALSE,"DRS";"b_12.b_13",#N/A,FALSE,"DRS";"b_14",#N/A,FALSE,"DRS";"b_15.b_16",#N/A,FALSE,"DRS";"b_17",#N/A,FALSE,"DRS";"b_18",#N/A,FALSE,"DRS";"c_1.c_2",#N/A,FALSE,"DRS";"d_1",#N/A,FALSE,"DRS";"e_1",#N/A,FALSE,"DRS"}</definedName>
    <definedName name="wrn.SGPMODELS." hidden="1">{"QTRINC1",#N/A,FALSE,"SGPNEW";"QTRINC2",#N/A,FALSE,"SGPNEW";"USSALES1",#N/A,FALSE,"SGPNEW";"USSALES2",#N/A,FALSE,"SGPNEW";"INTLSALES1",#N/A,FALSE,"SGPNEW";"INTLSALES2",#N/A,FALSE,"SGPNEW";"WWSALES1",#N/A,FALSE,"SGPNEW";"WWSALES2",#N/A,FALSE,"SGPNEW";"NEWPRODS",#N/A,FALSE,"SGPNEW";"CASHFLOW",#N/A,FALSE,"SGPNEW"}</definedName>
    <definedName name="wrn.SHEDA." hidden="1">{"SCHED_A",#N/A,FALSE,"A"}</definedName>
    <definedName name="wrn.SHEDA._1" hidden="1">{"SCHED_A",#N/A,FALSE,"A"}</definedName>
    <definedName name="wrn.SHEDA._1_1" hidden="1">{"SCHED_A",#N/A,FALSE,"A"}</definedName>
    <definedName name="wrn.SHEDA._1_1_1" hidden="1">{"SCHED_A",#N/A,FALSE,"A"}</definedName>
    <definedName name="wrn.SHEDA._1_1_1_1" hidden="1">{"SCHED_A",#N/A,FALSE,"A"}</definedName>
    <definedName name="wrn.SHEDA._1_1_1_1_1" hidden="1">{"SCHED_A",#N/A,FALSE,"A"}</definedName>
    <definedName name="wrn.SHEDA._1_1_1_2" hidden="1">{"SCHED_A",#N/A,FALSE,"A"}</definedName>
    <definedName name="wrn.SHEDA._1_1_2" hidden="1">{"SCHED_A",#N/A,FALSE,"A"}</definedName>
    <definedName name="wrn.SHEDA._1_1_2_1" hidden="1">{"SCHED_A",#N/A,FALSE,"A"}</definedName>
    <definedName name="wrn.SHEDA._1_1_3" hidden="1">{"SCHED_A",#N/A,FALSE,"A"}</definedName>
    <definedName name="wrn.SHEDA._1_2" hidden="1">{"SCHED_A",#N/A,FALSE,"A"}</definedName>
    <definedName name="wrn.SHEDA._1_2_1" hidden="1">{"SCHED_A",#N/A,FALSE,"A"}</definedName>
    <definedName name="wrn.SHEDA._1_3" hidden="1">{"SCHED_A",#N/A,FALSE,"A"}</definedName>
    <definedName name="wrn.SHEDA._1_4" hidden="1">{"SCHED_A",#N/A,FALSE,"A"}</definedName>
    <definedName name="wrn.SHEDA._2" hidden="1">{"SCHED_A",#N/A,FALSE,"A"}</definedName>
    <definedName name="wrn.SHEDA._2_1" hidden="1">{"SCHED_A",#N/A,FALSE,"A"}</definedName>
    <definedName name="wrn.SHEDA._2_1_1" hidden="1">{"SCHED_A",#N/A,FALSE,"A"}</definedName>
    <definedName name="wrn.SHEDA._2_1_1_1" hidden="1">{"SCHED_A",#N/A,FALSE,"A"}</definedName>
    <definedName name="wrn.SHEDA._2_1_1_1_1" hidden="1">{"SCHED_A",#N/A,FALSE,"A"}</definedName>
    <definedName name="wrn.SHEDA._2_1_1_2" hidden="1">{"SCHED_A",#N/A,FALSE,"A"}</definedName>
    <definedName name="wrn.SHEDA._2_1_2" hidden="1">{"SCHED_A",#N/A,FALSE,"A"}</definedName>
    <definedName name="wrn.SHEDA._2_1_2_1" hidden="1">{"SCHED_A",#N/A,FALSE,"A"}</definedName>
    <definedName name="wrn.SHEDA._2_1_3" hidden="1">{"SCHED_A",#N/A,FALSE,"A"}</definedName>
    <definedName name="wrn.SHEDA._2_2" hidden="1">{"SCHED_A",#N/A,FALSE,"A"}</definedName>
    <definedName name="wrn.SHEDA._2_2_1" hidden="1">{"SCHED_A",#N/A,FALSE,"A"}</definedName>
    <definedName name="wrn.SHEDA._2_3" hidden="1">{"SCHED_A",#N/A,FALSE,"A"}</definedName>
    <definedName name="wrn.SHEDA._2_4" hidden="1">{"SCHED_A",#N/A,FALSE,"A"}</definedName>
    <definedName name="wrn.SHEDA._3" hidden="1">{"SCHED_A",#N/A,FALSE,"A"}</definedName>
    <definedName name="wrn.SHEDA._3_1" hidden="1">{"SCHED_A",#N/A,FALSE,"A"}</definedName>
    <definedName name="wrn.SHEDA._3_1_1" hidden="1">{"SCHED_A",#N/A,FALSE,"A"}</definedName>
    <definedName name="wrn.SHEDA._3_1_1_1" hidden="1">{"SCHED_A",#N/A,FALSE,"A"}</definedName>
    <definedName name="wrn.SHEDA._3_1_2" hidden="1">{"SCHED_A",#N/A,FALSE,"A"}</definedName>
    <definedName name="wrn.SHEDA._3_2" hidden="1">{"SCHED_A",#N/A,FALSE,"A"}</definedName>
    <definedName name="wrn.SHEDA._3_2_1" hidden="1">{"SCHED_A",#N/A,FALSE,"A"}</definedName>
    <definedName name="wrn.SHEDA._3_3" hidden="1">{"SCHED_A",#N/A,FALSE,"A"}</definedName>
    <definedName name="wrn.SHEDA._4" hidden="1">{"SCHED_A",#N/A,FALSE,"A"}</definedName>
    <definedName name="wrn.SHEDA._4_1" hidden="1">{"SCHED_A",#N/A,FALSE,"A"}</definedName>
    <definedName name="wrn.SHEDA._4_1_1" hidden="1">{"SCHED_A",#N/A,FALSE,"A"}</definedName>
    <definedName name="wrn.SHEDA._4_1_1_1" hidden="1">{"SCHED_A",#N/A,FALSE,"A"}</definedName>
    <definedName name="wrn.SHEDA._4_1_2" hidden="1">{"SCHED_A",#N/A,FALSE,"A"}</definedName>
    <definedName name="wrn.SHEDA._4_2" hidden="1">{"SCHED_A",#N/A,FALSE,"A"}</definedName>
    <definedName name="wrn.SHEDA._4_2_1" hidden="1">{"SCHED_A",#N/A,FALSE,"A"}</definedName>
    <definedName name="wrn.SHEDA._4_3" hidden="1">{"SCHED_A",#N/A,FALSE,"A"}</definedName>
    <definedName name="wrn.SHEDA._5" hidden="1">{"SCHED_A",#N/A,FALSE,"A"}</definedName>
    <definedName name="wrn.SHEDA._5_1" hidden="1">{"SCHED_A",#N/A,FALSE,"A"}</definedName>
    <definedName name="wrn.SHEDA._5_1_1" hidden="1">{"SCHED_A",#N/A,FALSE,"A"}</definedName>
    <definedName name="wrn.SHEDA._5_1_1_1" hidden="1">{"SCHED_A",#N/A,FALSE,"A"}</definedName>
    <definedName name="wrn.SHEDA._5_1_2" hidden="1">{"SCHED_A",#N/A,FALSE,"A"}</definedName>
    <definedName name="wrn.SHEDA._5_2" hidden="1">{"SCHED_A",#N/A,FALSE,"A"}</definedName>
    <definedName name="wrn.SHEDA._5_2_1" hidden="1">{"SCHED_A",#N/A,FALSE,"A"}</definedName>
    <definedName name="wrn.SHEDA._5_3" hidden="1">{"SCHED_A",#N/A,FALSE,"A"}</definedName>
    <definedName name="wrn.SHORT." hidden="1">{"CREDIT STATISTICS",#N/A,FALSE,"STATS";"CF_AND_IS",#N/A,FALSE,"PLAN";"BALSHEET",#N/A,FALSE,"BALANCE SHEET"}</definedName>
    <definedName name="wrn.Shorten._.Version.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wrn.Shunts." hidden="1">{#N/A,#N/A,FALSE,"Shunts Cover";#N/A,#N/A,FALSE,"Shunts Summary";#N/A,#N/A,FALSE,"Shunts Summ by Region";#N/A,#N/A,FALSE,"Shunts Sales &amp; Mgn by region";#N/A,#N/A,FALSE,"Shunts Sales &amp; Mgn Trends";#N/A,#N/A,FALSE,"Shunts Key Ctry NPR Comp";#N/A,#N/A,FALSE,"Shunts Key Ctry NPR trends "}</definedName>
    <definedName name="wrn.single._.case." hidden="1">{"Pro Forma Financials",#N/A,FALSE,"pro forma";"Credit Analysis",#N/A,FALSE,"pro forma";"avp",#N/A,FALSE,"avp jon"}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KSCS1.2" hidden="1">{#N/A,#N/A,FALSE,"Antony Financials";#N/A,#N/A,FALSE,"Cowboy Financials";#N/A,#N/A,FALSE,"Combined";#N/A,#N/A,FALSE,"Valuematrix";#N/A,#N/A,FALSE,"DCFAntony";#N/A,#N/A,FALSE,"DCFCowboy";#N/A,#N/A,FALSE,"DCFCombined"}</definedName>
    <definedName name="wrn.Small._.Tools._.Overhead." hidden="1">{#N/A,#N/A,FALSE,"2002 Small Tool OH";#N/A,#N/A,FALSE,"QA"}</definedName>
    <definedName name="wrn.Soft._.Drinks." hidden="1">{#N/A,#N/A,FALSE,"Soft Drinks";#N/A,#N/A,FALSE,"Club Soft";#N/A,#N/A,FALSE,"Club Mixers";#N/A,#N/A,FALSE,"TK";#N/A,#N/A,FALSE,"Cidona";#N/A,#N/A,FALSE,"Britvic";#N/A,#N/A,FALSE,"Mi Wadi";#N/A,#N/A,FALSE,"Pepsi";#N/A,#N/A,FALSE,"7UP";#N/A,#N/A,FALSE,"Schweppes";#N/A,#N/A,FALSE,"Wholesale";#N/A,#N/A,FALSE,"Other Soft Drinks"}</definedName>
    <definedName name="wrn.Sonstige." hidden="1">{#N/A,#N/A,FALSE,"Produkte Erw.";#N/A,#N/A,FALSE,"Produkte Plan";#N/A,#N/A,FALSE,"Leistungen Erw.";#N/A,#N/A,FALSE,"Leistungen Plan";#N/A,#N/A,FALSE,"KA Allg.Kosten (2)";#N/A,#N/A,FALSE,"KA All.Kosten"}</definedName>
    <definedName name="wrn.SPEC._.GAS._.CYLS." hidden="1">{"SPEC GAS CYLS",#N/A,FALSE,"SPEC GAS"}</definedName>
    <definedName name="wrn.Spending._.Reports." hidden="1">{"ATP Spending Report",#N/A,FALSE,"ATP";"Gestec spd rpt",#N/A,FALSE,"Gestec";"UCSD spending RPT",#N/A,FALSE,"UCSD";"Sapolsky Spending Rpt",#N/A,FALSE,"Sapolsky";"Oncogene Spnding Rpt",#N/A,FALSE,"Oncogene Ph. 2";"P450 spd rpt",#N/A,FALSE,"NIH P450";"hiv 2 SPD RPT",#N/A,FALSE,"HIV Phase 2";"Mito Spd Rpt",#N/A,FALSE,"Mitochondrial";"ORD Spd Rpt",#N/A,FALSE,"ORD"}</definedName>
    <definedName name="wrn.SponsorSection.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RU._.CONDENSER." hidden="1">{#N/A,#N/A,FALSE,"HXSheet1";#N/A,#N/A,FALSE,"Sheet2";#N/A,#N/A,FALSE,"Sheet3";#N/A,#N/A,FALSE,"Sheet4"}</definedName>
    <definedName name="wrn.sspall." hidden="1">{"sspcash",#N/A,FALSE,"EWSINCX";"sspinc",#N/A,FALSE,"EWSINCX";"ssptax",#N/A,FALSE,"EWSINCX";"ssppub",#N/A,FALSE,"EWSINCX";"sspperchgetc",#N/A,FALSE,"EWSINCX";"sspevan",#N/A,FALSE,"EWSINCX";"sspbroad",#N/A,FALSE,"EWSINCX";"sspbroadcont",#N/A,FALSE,"EWSINCX";"sspcable",#N/A,FALSE,"EWSINCX";"sspent",#N/A,FALSE,"EWSINCX"}</definedName>
    <definedName name="wrn.Staffing." hidden="1">{#N/A,#N/A,FALSE,"Assessment";#N/A,#N/A,FALSE,"Staffing";#N/A,#N/A,FALSE,"Hires";#N/A,#N/A,FALSE,"Assumptions"}</definedName>
    <definedName name="wrn.stand_alone." hidden="1">{#N/A,#N/A,FALSE,"CBE";#N/A,#N/A,FALSE,"SWK"}</definedName>
    <definedName name="wrn.STAND_ALONE_BOTH." hidden="1">{"FCB_ALL",#N/A,FALSE,"FCB";"GREY_ALL",#N/A,FALSE,"GREY"}</definedName>
    <definedName name="wrn.Stand_alone_both._dcf" hidden="1">{"FCB_ALL",#N/A,FALSE,"FCB";"GREY_ALL",#N/A,FALSE,"GREY"}</definedName>
    <definedName name="wrn.Standard." hidden="1">{"Financials",#N/A,FALSE,"Financials";"AVP",#N/A,FALSE,"AVP";"DCF",#N/A,FALSE,"DCF";"CSC",#N/A,FALSE,"CSC";"Deal_Comp",#N/A,FALSE,"DealComp"}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z" hidden="1">{"Co1statements",#N/A,FALSE,"Cmpy1";"Co2statement",#N/A,FALSE,"Cmpy2";"co1pm",#N/A,FALSE,"Co1PM";"co2PM",#N/A,FALSE,"Co2PM";"value",#N/A,FALSE,"value";"opco",#N/A,FALSE,"NewSparkle";"adjusts",#N/A,FALSE,"Adjustments"}</definedName>
    <definedName name="wrn.Statistics." hidden="1">{"Std Poor",#N/A,FALSE,"S&amp;P";"Sum Stats",#N/A,FALSE,"Stats"}</definedName>
    <definedName name="wrn.Statistics_NME." hidden="1">{"Statistics_NME",#N/A,FALSE,"NME"}</definedName>
    <definedName name="wrn.Statistics_THC." hidden="1">{"Statistics_THC",#N/A,FALSE,"Tenet"}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MT._.OF._.CASH._.FLOWS." hidden="1">{"STMT OF CASH FLOWS",#N/A,FALSE,"Cash Flows Indirect"}</definedName>
    <definedName name="wrn.Structure_Comparison_Analysis." hidden="1">{"Structure_Charts",#N/A,FALSE,"Conversion";"Structure_Nums",#N/A,FALSE,"Conversion";"Structure_DCF",#N/A,FALSE,"Conversion"}</definedName>
    <definedName name="wrn.SUBREGION." hidden="1">{"SUBREGION",#N/A,FALSE,"CNTRYTYPE"}</definedName>
    <definedName name="wrn.SUM._.OF._.UNIT._.3." hidden="1">{#N/A,#N/A,FALSE,"INPUTDATA";#N/A,#N/A,FALSE,"SUMMARY";#N/A,#N/A,FALSE,"CTAREP";#N/A,#N/A,FALSE,"CTBREP";#N/A,#N/A,FALSE,"PMG4ST86";#N/A,#N/A,FALSE,"TURBEFF";#N/A,#N/A,FALSE,"Condenser Performance"}</definedName>
    <definedName name="wrn.sum._.ops." hidden="1">{"schedule",#N/A,FALSE,"Sum Op's";"input area",#N/A,FALSE,"Sum Op's"}</definedName>
    <definedName name="wrn.summ4." hidden="1">{#N/A,#N/A,FALSE,"summ";#N/A,#N/A,FALSE,"q1";#N/A,#N/A,FALSE,"summ_alt";#N/A,#N/A,FALSE,"stock_nozero";#N/A,#N/A,FALSE,"1995"}</definedName>
    <definedName name="wrn.summaries.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y." hidden="1">{#N/A,#N/A,FALSE,"BS";#N/A,#N/A,FALSE,"IS"}</definedName>
    <definedName name="wrn.summary._.and._.eps." hidden="1">{"summary",#N/A,FALSE,"Summary";#N/A,#N/A,FALSE,"Purchase EPS @ 70% debt";#N/A,#N/A,FALSE,"Pooling EPS"}</definedName>
    <definedName name="wrn.summary._.is." hidden="1">{"historical p and l",#N/A,FALSE,"Summary IS";"projected summ p and l",#N/A,FALSE,"Summary IS"}</definedName>
    <definedName name="wrn.Summary._.Output." hidden="1">{#N/A,#N/A,FALSE,"Title";#N/A,#N/A,FALSE,"Inputs";#N/A,#N/A,FALSE,"Impact"}</definedName>
    <definedName name="wrn.Summary._.Presentation." hidden="1">{#N/A,#N/A,FALSE,"Financial Statements";#N/A,#N/A,FALSE,"MM FA &amp; Multiples";#N/A,#N/A,FALSE,"Preliminary Valuation";#N/A,#N/A,FALSE,"WACC"}</definedName>
    <definedName name="wrn.Summary._.Projections." hidden="1">{#N/A,#N/A,FALSE,"Summary - Forte";#N/A,#N/A,FALSE,"Summary - ITT"}</definedName>
    <definedName name="wrn.Summary._.Report._.by._.Month." hidden="1">{#N/A,#N/A,TRUE,"Cover Page";#N/A,#N/A,TRUE,"Summary Stats Month";#N/A,#N/A,TRUE,"Balance Sheet Month";#N/A,#N/A,TRUE,"Cash Flow Month";#N/A,#N/A,TRUE,"Income Statement Month";#N/A,#N/A,TRUE,"CAPEX Month";#N/A,#N/A,TRUE,"Headcount Summary Month";#N/A,#N/A,TRUE,"Assumptions"}</definedName>
    <definedName name="wrn.Summary._.Report._.by._.Year." hidden="1">{#N/A,#N/A,TRUE,"Cover Page";#N/A,#N/A,TRUE,"Summary Stats Annual";#N/A,#N/A,TRUE,"Balance Sheet Annual";#N/A,#N/A,TRUE,"Cash Flow Annual";#N/A,#N/A,TRUE,"Income Statement Annual";#N/A,#N/A,TRUE,"CAPEX Annual";#N/A,#N/A,TRUE,"Assumptions"}</definedName>
    <definedName name="wrn.summary._.schedules." hidden="1">{"summary1",#N/A,FALSE,"Summary of Values";"summary2",#N/A,FALSE,"Summary of Values"}</definedName>
    <definedName name="wrn.Summary._.w._.Diff." hidden="1">{#N/A,#N/A,FALSE,"ToC - Summary w Diff";#N/A,#N/A,FALSE,"LOB Earnings";#N/A,#N/A,FALSE,"LOB Earnings VS";#N/A,#N/A,FALSE,"Capitalization-Case#1";#N/A,#N/A,FALSE,"Capitalization-vs Case#2";#N/A,#N/A,FALSE,"Capitalization vs BP";#N/A,#N/A,FALSE,"Dividends";#N/A,#N/A,FALSE,"Share Equity Change";#N/A,#N/A,FALSE,"ROE";#N/A,#N/A,FALSE,"Credit Stats-graph-b&amp;Y";#N/A,#N/A,FALSE,"Credit Stats-PSEG Case#1";#N/A,#N/A,FALSE,"Credit Stats-Moodys Case#1"}</definedName>
    <definedName name="wrn.summary._1" hidden="1">{#N/A,#N/A,FALSE,"BS";#N/A,#N/A,FALSE,"IS"}</definedName>
    <definedName name="wrn.summary._2" hidden="1">{#N/A,#N/A,FALSE,"BS";#N/A,#N/A,FALSE,"IS"}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SummaryPgs.2" hidden="1">{#N/A,#N/A,FALSE,"CreditStat";#N/A,#N/A,FALSE,"SPbrkup";#N/A,#N/A,FALSE,"MerSPsyn";#N/A,#N/A,FALSE,"MerSPwKCsyn";#N/A,#N/A,FALSE,"MerSPwKCsyn (2)";#N/A,#N/A,FALSE,"CreditStat (2)"}</definedName>
    <definedName name="wrn.SummaryPgs2." hidden="1">{#N/A,#N/A,FALSE,"CreditStat";#N/A,#N/A,FALSE,"SPbrkup";#N/A,#N/A,FALSE,"MerSPsyn";#N/A,#N/A,FALSE,"MerSPwKCsyn";#N/A,#N/A,FALSE,"MerSPwKCsyn (2)";#N/A,#N/A,FALSE,"CreditStat (2)"}</definedName>
    <definedName name="wrn.summbud2." hidden="1">{#N/A,#N/A,FALSE,"SLSBUD"}</definedName>
    <definedName name="wrn.summbud4." hidden="1">{#N/A,#N/A,FALSE,"SLSBUD";#N/A,#N/A,FALSE,"SLSBUD"}</definedName>
    <definedName name="wrn.Support." hidden="1">{"Support",#N/A,FALSE,"Sorted by database"}</definedName>
    <definedName name="wrn.Supporting._.Schedules." hidden="1">{#N/A,#N/A,TRUE,"ACC RENT";#N/A,#N/A,TRUE,"ACCT REC";#N/A,#N/A,TRUE,"RET EARN";#N/A,#N/A,TRUE,"PPE";#N/A,#N/A,TRUE,"TAXES PAY";#N/A,#N/A,TRUE,"WORK CAP";#N/A,#N/A,TRUE,"CASH FLOW";#N/A,#N/A,TRUE,"SERIES A LOAN"}</definedName>
    <definedName name="wrn.sweet." hidden="1">{"sweet",#N/A,FALSE,"CNTRYTYPE"}</definedName>
    <definedName name="wrn.Sykes." hidden="1">{"rockwell2",#N/A,FALSE,"Rockwell";"trw2",#N/A,FALSE,"TRW";"texas2",#N/A,FALSE,"Texas Inst.";"loral2",#N/A,FALSE,"Loral";"nothrop2",#N/A,FALSE,"Northrop";"boeing2",#N/A,FALSE,"Boeing";"raytheon2",#N/A,FALSE,"Raytheon";"hughesbuy",#N/A,FALSE,"Hughes (2)";"huhes2",#N/A,FALSE,"Hughes";"trw2",#N/A,FALSE,"Orbital";"trw2",#N/A,FALSE,"General Dynamics";"trw2",#N/A,FALSE,"ITT";"boeingbuy2",#N/A,FALSE,"BoeingBuy";"trw2",#N/A,FALSE,"Litton";"trw2",#N/A,FALSE,"Westinghouse"}</definedName>
    <definedName name="wrn.Synergies.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Tables." hidden="1">{"table II 1",#N/A,FALSE,"Tables";"table II 2",#N/A,FALSE,"Tables";"table III 3",#N/A,FALSE,"Tables"}</definedName>
    <definedName name="wrn.TARGET._.DCF." hidden="1">{"targetdcf",#N/A,FALSE,"Merger consequences";"TARGETASSU",#N/A,FALSE,"Merger consequences";"TERMINAL VALUE",#N/A,FALSE,"Merger consequences"}</definedName>
    <definedName name="wrn.Target._.Financial._.Statements." hidden="1">{"Target Income Statement",#N/A,FALSE,"Target";"Target Balance Sheet",#N/A,FALSE,"Target";"Target Cash Flow",#N/A,FALSE,"Target"}</definedName>
    <definedName name="wrn.Target._.Summary." hidden="1">{"SUMMARY",#N/A,FALSE,"Sheet1"}</definedName>
    <definedName name="wrn.Tariff._.Analysis." hidden="1">{"Tarifica91",#N/A,FALSE,"Tariffs";"Tarifica92",#N/A,FALSE,"Tariffs";"Tarifica93",#N/A,FALSE,"Tariffs";"Tarifica94",#N/A,FALSE,"Tariffs";"Tarifica95",#N/A,FALSE,"Tariffs";"Tarifica96",#N/A,FALSE,"Tariffs"}</definedName>
    <definedName name="wrn.Tariff._.Comaprison." hidden="1">{"Tariff Comparison",#N/A,FALSE,"Benchmarking";"Tariff Comparison 2",#N/A,FALSE,"Benchmarking";"Tariff Comparison 3",#N/A,FALSE,"Benchmarking"}</definedName>
    <definedName name="wrn.Tax._.Table." hidden="1">{"Tax Table",#N/A,FALSE,"Electric Unbundled"}</definedName>
    <definedName name="wrn.Taxes." hidden="1">{"Def Tax Long",#N/A,TRUE,"Financials";"Def Tax Short",#N/A,TRUE,"Financials";"Cons Tax Sched",#N/A,TRUE,"Financials"}</definedName>
    <definedName name="wrn.TB._.ALL._.ACCTS." hidden="1">{"BALANCE SHEET ACCTS",#N/A,TRUE,"Working Trial Balance";"INCOME STMT ACCTS",#N/A,TRUE,"Working Trial Balance"}</definedName>
    <definedName name="wrn.TB._.BALANCE._.SHEET." hidden="1">{"BALANCE SHEET ACCTS",#N/A,FALSE,"Working Trial Balance"}</definedName>
    <definedName name="wrn.TB._.EXPLANATIONS." hidden="1">{"EXPLANATIONS",#N/A,FALSE,"Working Trial Balance"}</definedName>
    <definedName name="wrn.TB._.INCOME._.STMT." hidden="1">{"INCOME STMT ACCTS",#N/A,FALSE,"Working Trial Balance"}</definedName>
    <definedName name="wrn.Teacher." hidden="1">{"Teacher",#N/A,FALSE,"Summary";"Teacher",#N/A,FALSE,"Assumptions";"Teacher",#N/A,FALSE,"Buildup";"Teacher",#N/A,FALSE,"Financials";"Teacher",#N/A,FALSE,"Debt &amp; Other"}</definedName>
    <definedName name="wrn.technology." hidden="1">{"developed valuation",#N/A,FALSE,"Valuation Analysis";"developed income statement",#N/A,FALSE,"Abbreviated Income Statement";"inprocess valuation",#N/A,FALSE,"Valuation Analysis";"inprocess income statement",#N/A,FALSE,"Abbreviated Income Statement"}</definedName>
    <definedName name="wrn.tel2." hidden="1">{#N/A,#N/A,FALSE,"FS_Summary";#N/A,#N/A,FALSE,"Tel_Summary";#N/A,#N/A,FALSE,"Tomahawk";#N/A,#N/A,FALSE,"Medical Marketing";#N/A,#N/A,FALSE,"DIMAC";#N/A,#N/A,FALSE,"Epsilon";#N/A,#N/A,FALSE,"Direct";#N/A,#N/A,FALSE,"DIMAC(2)"}</definedName>
    <definedName name="wrn.telem." hidden="1">{#N/A,#N/A,FALSE,"FS_Summary";#N/A,#N/A,FALSE,"Tomahawk";#N/A,#N/A,FALSE,"Medical Marketing";#N/A,#N/A,FALSE,"Epsilon";#N/A,#N/A,FALSE,"DIMAC";#N/A,#N/A,FALSE,"Direct";#N/A,#N/A,FALSE,"DIMAC(2)"}</definedName>
    <definedName name="wrn.test." hidden="1">{#N/A,#N/A,TRUE,"CONTENTS Exh A";#N/A,#N/A,TRUE,"BS Exh B";#N/A,#N/A,TRUE,"IS Exh C"}</definedName>
    <definedName name="wrn.test._1" hidden="1">{#N/A,#N/A,TRUE,"CONTENTS Exh A";#N/A,#N/A,TRUE,"BS Exh B";#N/A,#N/A,TRUE,"IS Exh C"}</definedName>
    <definedName name="wrn.test._2" hidden="1">{#N/A,#N/A,TRUE,"CONTENTS Exh A";#N/A,#N/A,TRUE,"BS Exh B";#N/A,#N/A,TRUE,"IS Exh C"}</definedName>
    <definedName name="wrn.test1." hidden="1">{"Income Statement",#N/A,FALSE,"CFMODEL";"Balance Sheet",#N/A,FALSE,"CFMODEL"}</definedName>
    <definedName name="wrn.test2." hidden="1">{"SourcesUses",#N/A,TRUE,"CFMODEL";"TransOverview",#N/A,TRUE,"CFMODEL"}</definedName>
    <definedName name="wrn.test3." hidden="1">{"SourcesUses",#N/A,TRUE,#N/A;"TransOverview",#N/A,TRUE,"CFMODEL"}</definedName>
    <definedName name="wrn.test3.2" hidden="1">{"SourcesUses",#N/A,TRUE,#N/A;"TransOverview",#N/A,TRUE,"CFMODEL"}</definedName>
    <definedName name="wrn.test4." hidden="1">{"SourcesUses",#N/A,TRUE,"FundsFlow";"TransOverview",#N/A,TRUE,"FundsFlow"}</definedName>
    <definedName name="wrn.test42." hidden="1">{"SourcesUses",#N/A,TRUE,"FundsFlow";"TransOverview",#N/A,TRUE,"FundsFlow"}</definedName>
    <definedName name="wrn.test5" hidden="1">{"SourcesUses",#N/A,TRUE,"FundsFlow";"TransOverview",#N/A,TRUE,"FundsFlow"}</definedName>
    <definedName name="wrn.Textron." hidden="1">{#N/A,#N/A,FALSE,"IS";#N/A,#N/A,FALSE,"SG";#N/A,#N/A,FALSE,"FF";#N/A,#N/A,FALSE,"BS";#N/A,#N/A,FALSE,"DCF";#N/A,#N/A,FALSE,"EVA";#N/A,#N/A,FALSE,"Air";#N/A,#N/A,FALSE,"Car";#N/A,#N/A,FALSE,"Ind";#N/A,#N/A,FALSE,"Sys";#N/A,#N/A,FALSE,"Fin";#N/A,#N/A,FALSE,"Ces";#N/A,#N/A,FALSE,"Bell"}</definedName>
    <definedName name="wrn.TheWholeEnchilada." hidden="1">{"CSheet",#N/A,FALSE,"C";"SmCap",#N/A,FALSE,"VAL1";"GulfCoast",#N/A,FALSE,"VAL1";"nav",#N/A,FALSE,"NAV";"Summary",#N/A,FALSE,"NAV"}</definedName>
    <definedName name="wrn.Thomas_Case.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ree._.Months._.Cash._.Flow." hidden="1">{"Landscape Detail CF",#N/A,FALSE,"Cash Flow for the 3 m-e 8.31";"Portrait Detail CF",#N/A,FALSE,"Cash Flow for the 3 m-e 8.31"}</definedName>
    <definedName name="wrn.Title._.Page." hidden="1">{#N/A,#N/A,FALSE,"Cover"}</definedName>
    <definedName name="wrn.TMCALL." hidden="1">{"tmccash",#N/A,FALSE,"INCX";"tmcinc",#N/A,FALSE,"INCX";"tmcpretx",#N/A,FALSE,"INCX";"tmcadrev",#N/A,FALSE,"INCX";"tmcbooks",#N/A,FALSE,"INCX"}</definedName>
    <definedName name="wrn.TODO.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OL." hidden="1">{#N/A,#N/A,TRUE,"Consolidated";#N/A,#N/A,TRUE,"Offering";#N/A,#N/A,TRUE,"WAE";#N/A,#N/A,TRUE,"Combined";#N/A,#N/A,TRUE,"PE Consolidated";#N/A,#N/A,TRUE,"CF Consolidated";#N/A,#N/A,TRUE,"Income";#N/A,#N/A,TRUE,"OfferingTool";#N/A,#N/A,TRUE,"Inputs";#N/A,#N/A,TRUE,"PE";#N/A,#N/A,TRUE,"CF";#N/A,#N/A,TRUE,"Income (2)";#N/A,#N/A,TRUE,"Inputs (2)";#N/A,#N/A,TRUE,"PE (2)";#N/A,#N/A,TRUE,"CF (2)";#N/A,#N/A,TRUE,"Summary"}</definedName>
    <definedName name="wrn.Top._.Level._.Summaries." hidden="1">{#N/A,#N/A,TRUE,"10 yr forecast - Balance Sheet";#N/A,#N/A,TRUE,"10 yr forecast - SCFP";#N/A,#N/A,TRUE,"10 yr forecast - P&amp;L&lt;linked&gt; ";#N/A,#N/A,TRUE,"Product Sales Royalty Breakdown";#N/A,#N/A,TRUE,"Collaborative Revenue Breakdown";#N/A,#N/A,TRUE,"Commercial Ops Breakdown";#N/A,#N/A,TRUE,"R&amp;D Breakdown";#N/A,#N/A,TRUE,"SG&amp;A Breakdown";#N/A,#N/A,TRUE,"FTE Summary"}</definedName>
    <definedName name="wrn.Tota._.Division103a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.Tota._Division31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.total." hidden="1">{"total",#N/A,FALSE,"CNTRYTYPE"}</definedName>
    <definedName name="wrn.Total._.Business." hidden="1">{#N/A,#N/A,FALSE,"Total";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;#N/A,#N/A,FALSE,"OTC";#N/A,#N/A,FALSE,"Ther";#N/A,#N/A,FALSE,"Temp";#N/A,#N/A,FALSE,"Exce";#N/A,#N/A,FALSE,"Buff";#N/A,#N/A,FALSE,"Picot";#N/A,#N/A,FALSE,"Luftal";#N/A,#N/A,FALSE,"Comt"}</definedName>
    <definedName name="wrn.Total._.Business._1" hidden="1">{#N/A,#N/A,FALSE,"Total";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;#N/A,#N/A,FALSE,"OTC";#N/A,#N/A,FALSE,"Ther";#N/A,#N/A,FALSE,"Temp";#N/A,#N/A,FALSE,"Exce";#N/A,#N/A,FALSE,"Buff";#N/A,#N/A,FALSE,"Picot";#N/A,#N/A,FALSE,"Luftal";#N/A,#N/A,FALSE,"Comt"}</definedName>
    <definedName name="wrn.Total._.Business._2" hidden="1">{#N/A,#N/A,FALSE,"Total";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;#N/A,#N/A,FALSE,"OTC";#N/A,#N/A,FALSE,"Ther";#N/A,#N/A,FALSE,"Temp";#N/A,#N/A,FALSE,"Exce";#N/A,#N/A,FALSE,"Buff";#N/A,#N/A,FALSE,"Picot";#N/A,#N/A,FALSE,"Luftal";#N/A,#N/A,FALSE,"Comt"}</definedName>
    <definedName name="wrn.Total._.Business._3" hidden="1">{#N/A,#N/A,FALSE,"Total";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;#N/A,#N/A,FALSE,"OTC";#N/A,#N/A,FALSE,"Ther";#N/A,#N/A,FALSE,"Temp";#N/A,#N/A,FALSE,"Exce";#N/A,#N/A,FALSE,"Buff";#N/A,#N/A,FALSE,"Picot";#N/A,#N/A,FALSE,"Luftal";#N/A,#N/A,FALSE,"Comt"}</definedName>
    <definedName name="wrn.Total._.Business._4" hidden="1">{#N/A,#N/A,FALSE,"Total";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;#N/A,#N/A,FALSE,"OTC";#N/A,#N/A,FALSE,"Ther";#N/A,#N/A,FALSE,"Temp";#N/A,#N/A,FALSE,"Exce";#N/A,#N/A,FALSE,"Buff";#N/A,#N/A,FALSE,"Picot";#N/A,#N/A,FALSE,"Luftal";#N/A,#N/A,FALSE,"Comt"}</definedName>
    <definedName name="wrn.Total._.Chem._.Balance._.Sheet." hidden="1">{#N/A,"TCHEM",FALSE,"BSHIST.XLS"}</definedName>
    <definedName name="wrn.Total._.current._.scenario." hidden="1">{"assumptions",#N/A,TRUE,"assumptions";"PandL",#N/A,TRUE,"Merged entity";"sens",#N/A,TRUE,"assumptions";"pres1",#N/A,TRUE,"for presentation"}</definedName>
    <definedName name="wrn.Total._.Division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.Total._.Division.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.Total._.Division.2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.Total._.Division12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.Total._.Division34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.Total._.Division35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.Total._.Divisiona1b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.Total._.Market._.Report." hidden="1">{#N/A,#N/A,FALSE,"Sales Graph";#N/A,#N/A,FALSE,"BUC Graph";#N/A,#N/A,FALSE,"P&amp;L - YTD"}</definedName>
    <definedName name="wrn.Total._.Market._.Report._1" hidden="1">{#N/A,#N/A,FALSE,"Sales Graph";#N/A,#N/A,FALSE,"BUC Graph";#N/A,#N/A,FALSE,"P&amp;L - YTD"}</definedName>
    <definedName name="wrn.Total._.Market._.Report._2" hidden="1">{#N/A,#N/A,FALSE,"Sales Graph";#N/A,#N/A,FALSE,"BUC Graph";#N/A,#N/A,FALSE,"P&amp;L - YTD"}</definedName>
    <definedName name="wrn.Total._.Market._.Report._3" hidden="1">{#N/A,#N/A,FALSE,"Sales Graph";#N/A,#N/A,FALSE,"BUC Graph";#N/A,#N/A,FALSE,"P&amp;L - YTD"}</definedName>
    <definedName name="wrn.Total._.Market._.Report._4" hidden="1">{#N/A,#N/A,FALSE,"Sales Graph";#N/A,#N/A,FALSE,"BUC Graph";#N/A,#N/A,FALSE,"P&amp;L - YTD"}</definedName>
    <definedName name="wrn.Total._.Pack." hidden="1">{#N/A,#N/A,TRUE,"Assumptions";#N/A,#N/A,TRUE,"Financial  Statements";#N/A,#N/A,TRUE,"ISP_Scenarios";#N/A,#N/A,TRUE,"Interline_Scenario";#N/A,#N/A,TRUE,"OzTelco_Scenarios";#N/A,#N/A,TRUE,"Domestic Fibre";#N/A,#N/A,TRUE,"CBD Loop";#N/A,#N/A,TRUE,"Data_Scenarios";#N/A,#N/A,TRUE,"data use projections";#N/A,#N/A,TRUE,"CommsCosts";#N/A,#N/A,TRUE,"Unl. Free CF Valuation ";#N/A,#N/A,TRUE,"Funding Schedule";#N/A,#N/A,TRUE,"High Yield &amp; Equity Schedule";#N/A,#N/A,TRUE,"Depreciation Schedule";#N/A,#N/A,TRUE,"Tax Schedule"}</definedName>
    <definedName name="wrn.Total._.Presentation." hidden="1">{#N/A,#N/A,TRUE,"Financial Statements";#N/A,#N/A,TRUE,"Normalized Salaries";#N/A,#N/A,TRUE,"Valuation";#N/A,#N/A,TRUE,"Beta, Wd, We and Excess WC";#N/A,#N/A,TRUE,"WACC";#N/A,#N/A,TRUE,"MM FA &amp; Multiples"}</definedName>
    <definedName name="wrn.Total._.Proved." hidden="1">{"Total",#N/A,FALSE,"Total Proved";"PDP",#N/A,FALSE,"Total Proved";"PNP",#N/A,FALSE,"Total Proved";"PUD",#N/A,FALSE,"Total Proved"}</definedName>
    <definedName name="wrn.Total._.Proved._.plus._.Probable." hidden="1">{"Total",#N/A,FALSE,"Total Proved + Probable";"PDP",#N/A,FALSE,"Total Proved + Probable";"PNP",#N/A,FALSE,"Total Proved + Probable";"PUD",#N/A,FALSE,"Total Proved + Probable";"Prob",#N/A,FALSE,"Total Proved + Probable"}</definedName>
    <definedName name="wrn.total._.run." hidden="1">{"assets",#N/A,FALSE,"Inv.";"liab",#N/A,FALSE,"Inv.";"cash",#N/A,FALSE,"Inv."}</definedName>
    <definedName name="wrn.Total._.Summary." hidden="1">{"Total Summary",#N/A,FALSE,"Summary"}</definedName>
    <definedName name="wrn.total._Division11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.total._Division32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.total_Divisionb2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.Total42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.totala4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.TotalBud." hidden="1">{"SumBud",#N/A,FALSE,"Summary";"IEMBud",#N/A,FALSE,"IE&amp;M";"GenBud",#N/A,FALSE,"Gen";"ETBud",#N/A,FALSE,"ET";"IPBud",#N/A,FALSE,"Interstate Pipeline";"NEGBud",#N/A,FALSE,"NEG";"MerchBud",#N/A,FALSE,"Merch";#N/A,#N/A,FALSE,"LT Cont (2)";#N/A,#N/A,FALSE,"Mgmt"}</definedName>
    <definedName name="wrn.totalcomp." hidden="1">{"comp1",#N/A,FALSE,"COMPS";"footnotes",#N/A,FALSE,"COMPS"}</definedName>
    <definedName name="wrn.totalcomp.1" hidden="1">{"comp1",#N/A,FALSE,"COMPS";"footnotes",#N/A,FALSE,"COMPS"}</definedName>
    <definedName name="wrn.trademark._.and._.trade._.name." hidden="1">{"trademark1",#N/A,FALSE,"Trademark(s) and Trade Name(s)"}</definedName>
    <definedName name="wrn.Trading._.Summary." hidden="1">{#N/A,#N/A,FALSE,"Trading Summary"}</definedName>
    <definedName name="wrn.trans._.sum." hidden="1">{"trans assumptions",#N/A,FALSE,"Merger";"trans accretion",#N/A,FALSE,"Merger"}</definedName>
    <definedName name="wrn.Transaction._.Overview.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LATED._.B.S." hidden="1">{#N/A,#N/A,FALSE,"CANADA";#N/A,#N/A,FALSE,"HOLLAND";#N/A,#N/A,FALSE,"AUSTRALIA";#N/A,#N/A,FALSE,"ALLOW &amp; RESRV "}</definedName>
    <definedName name="wrn.Transmission." hidden="1">{"Transmission",#N/A,FALSE,"Electric O&amp;M Functionalization"}</definedName>
    <definedName name="wrn.TRANSPORT._.COSTS." hidden="1">{"TRANSPORT COSTS",#N/A,FALSE,"C.CENTRE"}</definedName>
    <definedName name="wrn.TransPrcd_123." hidden="1">{#N/A,#N/A,TRUE,"TransPrcd 1";#N/A,#N/A,TRUE,"TransPrcd 2";#N/A,#N/A,TRUE,"TransPrcd 3"}</definedName>
    <definedName name="wrn.trball." hidden="1">{"trbcash",#N/A,FALSE,"INCPF";"trbinc",#N/A,FALSE,"INCPF";"trbchic",#N/A,FALSE,"INCPF";"trbadrev",#N/A,FALSE,"INCPF";"trbstns",#N/A,FALSE,"INCPF";"trbtvstns",#N/A,FALSE,"INCPF"}</definedName>
    <definedName name="wrn.trust._.list." hidden="1">{#N/A,#N/A,FALSE,"PMI Trust MM Firstar ";#N/A,#N/A,FALSE,"MGIC Trust MM Firstar ";#N/A,#N/A,FALSE,"MGIC Notes Listing ";#N/A,#N/A,FALSE,"MGIC T-Note Purchases ";#N/A,#N/A,FALSE,"UGI Trust MM Firstar";#N/A,#N/A,FALSE,"UGI Security Listing ";#N/A,#N/A,FALSE,"UGI T-Note Purchases  ";#N/A,#N/A,FALSE,"Triad Trust MM Firstar";#N/A,#N/A,FALSE,"Triad Notes Listing  ";#N/A,#N/A,FALSE,"Triad T-Note Purchases "}</definedName>
    <definedName name="wrn.trust._.list._1" hidden="1">{#N/A,#N/A,FALSE,"PMI Trust MM Firstar ";#N/A,#N/A,FALSE,"MGIC Trust MM Firstar ";#N/A,#N/A,FALSE,"MGIC Notes Listing ";#N/A,#N/A,FALSE,"MGIC T-Note Purchases ";#N/A,#N/A,FALSE,"UGI Trust MM Firstar";#N/A,#N/A,FALSE,"UGI Security Listing ";#N/A,#N/A,FALSE,"UGI T-Note Purchases  ";#N/A,#N/A,FALSE,"Triad Trust MM Firstar";#N/A,#N/A,FALSE,"Triad Notes Listing  ";#N/A,#N/A,FALSE,"Triad T-Note Purchases "}</definedName>
    <definedName name="wrn.trust._.list._2" hidden="1">{#N/A,#N/A,FALSE,"PMI Trust MM Firstar ";#N/A,#N/A,FALSE,"MGIC Trust MM Firstar ";#N/A,#N/A,FALSE,"MGIC Notes Listing ";#N/A,#N/A,FALSE,"MGIC T-Note Purchases ";#N/A,#N/A,FALSE,"UGI Trust MM Firstar";#N/A,#N/A,FALSE,"UGI Security Listing ";#N/A,#N/A,FALSE,"UGI T-Note Purchases  ";#N/A,#N/A,FALSE,"Triad Trust MM Firstar";#N/A,#N/A,FALSE,"Triad Notes Listing  ";#N/A,#N/A,FALSE,"Triad T-Note Purchases "}</definedName>
    <definedName name="wrn.Tweety." hidden="1">{#N/A,#N/A,FALSE,"A&amp;E";#N/A,#N/A,FALSE,"HighTop";#N/A,#N/A,FALSE,"JG";#N/A,#N/A,FALSE,"RI";#N/A,#N/A,FALSE,"woHT";#N/A,#N/A,FALSE,"woHT&amp;JG"}</definedName>
    <definedName name="wrn.Tweety.2" hidden="1">{#N/A,#N/A,FALSE,"A&amp;E";#N/A,#N/A,FALSE,"HighTop";#N/A,#N/A,FALSE,"JG";#N/A,#N/A,FALSE,"RI";#N/A,#N/A,FALSE,"woHT";#N/A,#N/A,FALSE,"woHT&amp;JG"}</definedName>
    <definedName name="wrn.U.S.._.Industries._.Inc.." hidden="1">{#N/A,#N/A,TRUE,"3QRpt";#N/A,#N/A,TRUE,"EST";#N/A,#N/A,TRUE,"HOUSE";#N/A,#N/A,TRUE,"REC";#N/A,#N/A,TRUE,"SHOE";#N/A,#N/A,TRUE,"BLD";#N/A,#N/A,TRUE,"IND";#N/A,#N/A,TRUE,"COMP";#N/A,#N/A,TRUE,"COMP2";#N/A,#N/A,TRUE,"KEEP";#N/A,#N/A,TRUE,"IntExp";#N/A,#N/A,TRUE,"Proceeds"}</definedName>
    <definedName name="wrn.UCSD._.Tracking._.Report." hidden="1">{#N/A,#N/A,FALSE,"UCSD"}</definedName>
    <definedName name="wrn.Unit._.Financials." hidden="1">{#N/A,"1",TRUE,"Financials";#N/A,"2",TRUE,"Financials";#N/A,"3",TRUE,"Financials";#N/A,"4",TRUE,"Financials";#N/A,"5",TRUE,"Financials";#N/A,"6",TRUE,"Financials";#N/A,"7",TRUE,"Financials";#N/A,"8",TRUE,"Financials";#N/A,"9",TRUE,"Financials";#N/A,"11",TRUE,"Financials";#N/A,"10",TRUE,"Financials";#N/A,"12",TRUE,"Financials";#N/A,"13",TRUE,"Financials";#N/A,"14",TRUE,"Financials";#N/A,"15",TRUE,"Financials";#N/A,"16",TRUE,"Financials";#N/A,"17",TRUE,"Financials";#N/A,"18",TRUE,"Financials";#N/A,"19",TRUE,"Financials";#N/A,"20",TRUE,"Financials";#N/A,"21",TRUE,"Financials";#N/A,"22",TRUE,"Financials";#N/A,"23",TRUE,"Financials";#N/A,"24",TRUE,"Financials";#N/A,"25",TRUE,"Financials";#N/A,"26",TRUE,"Financials";#N/A,"27",TRUE,"Financials";#N/A,"28",TRUE,"Financials";#N/A,"29",TRUE,"Financials";#N/A,"30",TRUE,"Financials";#N/A,"31",TRUE,"Financials";#N/A,"32",TRUE,"Financials";#N/A,"33",TRUE,"Financials";#N/A,"34",TRUE,"Financials";#N/A,"35",TRUE,"Financials";#N/A,"36",TRUE,"Financials";#N/A,"37",TRUE,"Financials";#N/A,"38",TRUE,"Financials";#N/A,"39",TRUE,"Financials";#N/A,"40",TRUE,"Financials";#N/A,"41",TRUE,"Financials";#N/A,"42",TRUE,"Financials";#N/A,"43",TRUE,"Financials";#N/A,"44",TRUE,"Financials";#N/A,"45",TRUE,"Financials";#N/A,"46",TRUE,"Financials";#N/A,"47",TRUE,"Financials";#N/A,"48",TRUE,"Financials";#N/A,"49",TRUE,"Financials";#N/A,"50",TRUE,"Financials";#N/A,"51",TRUE,"Financials";#N/A,"52",TRUE,"Financials";#N/A,"53",TRUE,"Financials";#N/A,"54",TRUE,"Financials";#N/A,"55",TRUE,"Financials";#N/A,"56",TRUE,"Financials";#N/A,"59",TRUE,"Financials";#N/A,"57",TRUE,"Financials";#N/A,"58",TRUE,"Financials";#N/A,"60",TRUE,"Financials";#N/A,"61",TRUE,"Financials";#N/A,"62",TRUE,"Financials";#N/A,"63",TRUE,"Financials";#N/A,"64",TRUE,"Financials";#N/A,"65",TRUE,"Financials";#N/A,"66",TRUE,"Financials";#N/A,"67",TRUE,"Financials";#N/A,"68",TRUE,"Financials";#N/A,"69",TRUE,"Financials";#N/A,"70",TRUE,"Financials";#N/A,"71",TRUE,"Financials";#N/A,"72",TRUE,"Financials";#N/A,"73",TRUE,"Financials";#N/A,"74",TRUE,"Financials";#N/A,"75",TRUE,"Financials";#N/A,"76",TRUE,"Financials";#N/A,"77",TRUE,"Financials";#N/A,"78",TRUE,"Financials";#N/A,"79",TRUE,"Financials";#N/A,"80",TRUE,"Financials"}</definedName>
    <definedName name="wrn.Units." hidden="1">{#N/A,#N/A,FALSE,"UNIT";#N/A,#N/A,FALSE,"EROSION";#N/A,#N/A,FALSE,"BASE"}</definedName>
    <definedName name="wrn.up." hidden="1">{"up stand alones",#N/A,FALSE,"Acquiror"}</definedName>
    <definedName name="wrn.Update._.certificate." hidden="1">{#N/A,#N/A,FALSE,"Update"}</definedName>
    <definedName name="wrn.upstairs." hidden="1">{"histincome",#N/A,FALSE,"hyfins";"closing balance",#N/A,FALSE,"hyfins"}</definedName>
    <definedName name="wrn.US._.and._.Europe." hidden="1">{#N/A,#N/A,FALSE,"Consolidated Financials";#N/A,#N/A,FALSE,"US Mkt";#N/A,#N/A,FALSE,"Eur Mkt"}</definedName>
    <definedName name="wrn.US._.and._.Europe_1" hidden="1">{#N/A,#N/A,FALSE,"Consolidated Financials";#N/A,#N/A,FALSE,"US Mkt";#N/A,#N/A,FALSE,"Eur Mkt"}</definedName>
    <definedName name="wrn.USF._.GROUP." hidden="1">{"USFGROUP",#N/A,FALSE,"USF GROUP CONSOL"}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W." hidden="1">{"IS",#N/A,FALSE,"IS";"RPTIS",#N/A,FALSE,"RPTIS";"STATS",#N/A,FALSE,"STATS";"BS",#N/A,FALSE,"BS"}</definedName>
    <definedName name="wrn.UtilityNewOldandDiff." hidden="1">{#N/A,#N/A,FALSE,"Utility Summ";#N/A,#N/A,FALSE,"ED-CS";#N/A,#N/A,FALSE,"GU-CS";#N/A,#N/A,FALSE,"GD-CS";#N/A,#N/A,FALSE,"RepairService-CS";#N/A,#N/A,FALSE,"Trans-CS";#N/A,#N/A,FALSE,"Utility Summ-Old";#N/A,#N/A,FALSE,"ED-Old";#N/A,#N/A,FALSE,"GU-Old";#N/A,#N/A,FALSE,"GD-Old";#N/A,#N/A,FALSE,"RepairService-Old";#N/A,#N/A,FALSE,"Trans-Old";#N/A,#N/A,FALSE,"UtilityCS-diff";#N/A,#N/A,FALSE,"ED-CS diff";#N/A,#N/A,FALSE,"GU-CS Diff";#N/A,#N/A,FALSE,"GD-CS Diff";#N/A,#N/A,FALSE,"RepairService-CS Diff";#N/A,#N/A,FALSE,"Trans-CS Diff"}</definedName>
    <definedName name="wrn.UW._.Schedule." hidden="1">{#N/A,#N/A,FALSE,"Cover";#N/A,#N/A,FALSE,"CONTENTS pg 1";#N/A,#N/A,FALSE,"YTD UW Sch";#N/A,#N/A,FALSE,"Cumm UW Sch"}</definedName>
    <definedName name="wrn.UW._.Schedule._1" hidden="1">{#N/A,#N/A,FALSE,"Cover";#N/A,#N/A,FALSE,"CONTENTS pg 1";#N/A,#N/A,FALSE,"YTD UW Sch";#N/A,#N/A,FALSE,"Cumm UW Sch"}</definedName>
    <definedName name="wrn.UW._.Schedule._2" hidden="1">{#N/A,#N/A,FALSE,"Cover";#N/A,#N/A,FALSE,"CONTENTS pg 1";#N/A,#N/A,FALSE,"YTD UW Sch";#N/A,#N/A,FALSE,"Cumm UW Sch"}</definedName>
    <definedName name="wrn.valderrama." hidden="1">{"valderrama1",#N/A,FALSE,"Pro Forma";"valderrama",#N/A,FALSE,"Pro Forma"}</definedName>
    <definedName name="wrn.VALUATION." hidden="1">{#N/A,#N/A,FALSE,"Pooling";#N/A,#N/A,FALSE,"income";#N/A,#N/A,FALSE,"valuation"}</definedName>
    <definedName name="wrn.Valuation._.Package._.1.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aluation._.Package._.1.2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alue." hidden="1">{"f_maxp",#N/A,FALSE,"max price no dilution";"P_DCF",#N/A,FALSE,"DCF";"A_results",#N/A,FALSE,"relative";"L_targcf_all",#N/A,FALSE,"Target_Fins";"PP_WACC",#N/A,FALSE,"DCF";"A_results",#N/A,FALSE,"relative";"B_summary",#N/A,FALSE,"summary of %";"C_adjusted",#N/A,FALSE,"adjusted"}</definedName>
    <definedName name="wrn.Variance." hidden="1">{"Act_vs_Budget",#N/A,FALSE,"QTRDPVAR";"Act_vs_Prior_Year",#N/A,FALSE,"QTRDPVAR"}</definedName>
    <definedName name="wrn.Variance._.3." hidden="1">{"Variance Q3",#N/A,FALSE,"Var"}</definedName>
    <definedName name="wrn.Variance._.and._.Live._.model." hidden="1">{#N/A,#N/A,FALSE,"IS-NewRun";#N/A,#N/A,FALSE,"IS-Diff";#N/A,#N/A,FALSE,"BS-NewRun";#N/A,#N/A,FALSE,"BS-Diff";#N/A,#N/A,FALSE,"CF-NewRun";#N/A,#N/A,FALSE,"CF-Diff";#N/A,#N/A,FALSE,"Ratios-Newrun";#N/A,#N/A,FALSE,"Ratios-Diff";#N/A,#N/A,FALSE,"Plant Schedule-GDist-NewRun";#N/A,#N/A,FALSE,"Plant Schedule-GDist-Diff"}</definedName>
    <definedName name="wrn.Variance._.Q1." hidden="1">{"Variance Q1",#N/A,FALSE,"Var"}</definedName>
    <definedName name="wrn.Variance._.Q2." hidden="1">{"Variance Q2",#N/A,FALSE,"Var"}</definedName>
    <definedName name="wrn.Variance._.Q3." hidden="1">{"Variance Q3",#N/A,FALSE,"Var"}</definedName>
    <definedName name="wrn.Variance._.Q4" hidden="1">{"Variance Q4",#N/A,FALSE,"Var"}</definedName>
    <definedName name="wrn.Variance._.Q4." hidden="1">{"Variance Q4",#N/A,FALSE,"Var"}</definedName>
    <definedName name="wrn.volume._.rec." hidden="1">{#N/A,#N/A,FALSE,"Volume";#N/A,#N/A,FALSE,"Explanations"}</definedName>
    <definedName name="wrn.Wacc." hidden="1">{"Area1",#N/A,FALSE,"OREWACC";"Area2",#N/A,FALSE,"OREWACC"}</definedName>
    <definedName name="wrn.Wacc._1" hidden="1">{"Area1",#N/A,FALSE,"OREWACC";"Area2",#N/A,FALSE,"OREWACC"}</definedName>
    <definedName name="wrn.Wacc._2" hidden="1">{"Area1",#N/A,FALSE,"OREWACC";"Area2",#N/A,FALSE,"OREWACC"}</definedName>
    <definedName name="wrn.Wacc._3" hidden="1">{"Area1",#N/A,FALSE,"OREWACC";"Area2",#N/A,FALSE,"OREWACC"}</definedName>
    <definedName name="wrn.Wacc._4" hidden="1">{"Area1",#N/A,FALSE,"OREWACC";"Area2",#N/A,FALSE,"OREWACC"}</definedName>
    <definedName name="wrn.Wacc._5" hidden="1">{"Area1",#N/A,FALSE,"OREWACC";"Area2",#N/A,FALSE,"OREWACC"}</definedName>
    <definedName name="wrn.Wacc.2" hidden="1">{"Area1",#N/A,FALSE,"OREWACC";"Area2",#N/A,FALSE,"OREWACC"}</definedName>
    <definedName name="wrn.wara." hidden="1">{"weighted average returns",#N/A,FALSE,"WACC and WARA"}</definedName>
    <definedName name="wrn.Water." hidden="1">{#N/A,#N/A,FALSE,"Water";#N/A,#N/A,FALSE,"Ballygowan";#N/A,#N/A,FALSE,"Volvic"}</definedName>
    <definedName name="wrn.Weekly._.Package." hidden="1">{#N/A,#N/A,TRUE,"WKLY PACK";#N/A,#N/A,TRUE,"YC &amp; SPICED";#N/A,#N/A,TRUE,"YF PEACH";#N/A,#N/A,TRUE,"PEARS &amp; CHERRIES";#N/A,#N/A,TRUE,"COTS &amp; COCKTAIL";#N/A,#N/A,TRUE,"FRUIT CUPS"}</definedName>
    <definedName name="wrn.Western._.District._.1997._.Capital._.Budget." hidden="1">{#N/A,#N/A,FALSE,"EXP97"}</definedName>
    <definedName name="wrn.Whitebk." hidden="1">{#N/A,#N/A,FALSE,"ROTARY";#N/A,#N/A,FALSE,"CHARTS"}</definedName>
    <definedName name="wrn.WHOLE." hidden="1">{#N/A,#N/A,FALSE,"assumptions";#N/A,#N/A,FALSE,"contrib_annual";#N/A,#N/A,FALSE,"historic";#N/A,#N/A,FALSE,"Proforma";#N/A,#N/A,FALSE,"CALENDARIZED";#N/A,#N/A,FALSE,"Has_gets";#N/A,#N/A,FALSE,"DILUTION"}</definedName>
    <definedName name="wrn.whole._.document.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._.document.2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Shabang.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holeShabang.2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icor." hidden="1">{#N/A,#N/A,FALSE,"FACTSHEETS";#N/A,#N/A,FALSE,"pump";#N/A,#N/A,FALSE,"filter"}</definedName>
    <definedName name="wrn.WineSpirits." hidden="1">{#N/A,#N/A,FALSE,"W&amp;Spirits";#N/A,#N/A,FALSE,"Grants";#N/A,#N/A,FALSE,"CCB"}</definedName>
    <definedName name="wrn.WLAVARIANCEANALYSIS." hidden="1">{"INCOME STATEMENT",#N/A,FALSE,"IS";"WWSALES",#N/A,FALSE,"WWSALES";"USSALES",#N/A,FALSE,"USSALES";"INTLSALES",#N/A,FALSE,"INTLSALES"}</definedName>
    <definedName name="wrn.work._.paper._.shcedules." hidden="1">{"summary1",#N/A,FALSE,"Summary of Values";"summary2",#N/A,FALSE,"Summary of Values";"weighted average returns",#N/A,FALSE,"WACC and WARA";"fixed asset detail",#N/A,FALSE,"Fixed Asset Detail"}</definedName>
    <definedName name="wrn.WORKCAP." hidden="1">{"WCCWCLL",#N/A,FALSE,"Sheet3";"PP",#N/A,FALSE,"Sheet3";"MAT1",#N/A,FALSE,"Sheet3";"MAT2",#N/A,FALSE,"Sheet3"}</definedName>
    <definedName name="wrn.Working._.Version." hidden="1">{"Working View with Notes2",#N/A,TRUE,"Hilight_YTD";"Working View with Notes2",#N/A,TRUE,"BridgeP";"Working View with Notes2",#N/A,TRUE,"Bridge00";"Working View with Notes2",#N/A,TRUE,"cnsoled_IS";"Working View with Notes2",#N/A,TRUE,"cnsol_incYTD v plan";"Working View with Notes2",#N/A,TRUE,"cnsol_incYTD v PY";"Working View with Notes2",#N/A,TRUE,"Fcst1 qtrly";"Working View with Notes2",#N/A,TRUE,"Fcst1 Qtrly Earnings";"Working View with Notes2",#N/A,TRUE,"AR";"Working View with Notes2",#N/A,TRUE,"INV";"Working View with Notes2",#N/A,TRUE,"Inc Trend";"Working View with Notes2",#N/A,TRUE,"cnsol_inc v p";"Working View with Notes2",#N/A,TRUE,"cnsol_inc v PY";"Working View with Notes2",#N/A,TRUE,"F1 BS";"Working View with Notes2",#N/A,TRUE,"cash flow";"Working View with Notes2",#N/A,TRUE,"TITLE PF";"Working View with Notes2",#N/A,TRUE,"cnsol_incYTDpf v PYpf";"Working View with Notes2",#N/A,TRUE,"cnsol_inc v PYpf";"Working View with Notes2",#N/A,TRUE,"CapExPF";"Working View with Notes2",#N/A,TRUE,"Major Projects";"Working View with Notes2",#N/A,TRUE,"MAR"}</definedName>
    <definedName name="wrn.WP._.4797." hidden="1">{"WP 4797",#N/A,FALSE,"4797"}</definedName>
    <definedName name="wrn.wpoall." hidden="1">{"wpocash",#N/A,FALSE,"WPOALLT";"wpoinc",#N/A,FALSE,"WPOALLT";"wpoexcl",#N/A,FALSE,"WPOALLT";"wpocable",#N/A,FALSE,"WPOALLT";"wpobroad",#N/A,FALSE,"WPOALLT";"wpopost",#N/A,FALSE,"WPOALLT";"wponwsweek",#N/A,FALSE,"WPOALLT"}</definedName>
    <definedName name="wrn.WW._.M._.Detail." hidden="1">{"WW M Detail",#N/A,FALSE,"Sch M Detail"}</definedName>
    <definedName name="wrn.WWY." hidden="1">{#N/A,#N/A,FALSE,"WWY"}</definedName>
    <definedName name="wrn.X140." hidden="1">{"page1",#N/A,FALSE,"X140withReclasses";"page2",#N/A,FALSE,"X140withReclasses";"page3",#N/A,FALSE,"X140withReclasses"}</definedName>
    <definedName name="wrn.Xa." hidden="1">{"capcity",#N/A,FALSE,"Xiamen (chn)";"volume",#N/A,FALSE,"Xiamen (chn)"}</definedName>
    <definedName name="wrn.XN." hidden="1">{"capacity",#N/A,FALSE,"Xian";"Volume",#N/A,FALSE,"Xian"}</definedName>
    <definedName name="wrn.Year._.to._.Date._.Summary." hidden="1">{#N/A,#N/A,FALSE,"Year To Date"}</definedName>
    <definedName name="wrn.Yearly_AMI." hidden="1">{"Yearly_AMI",#N/A,FALSE,"AMI"}</definedName>
    <definedName name="wrn.Yearly_NME." hidden="1">{"Yearly_NME",#N/A,FALSE,"NME"}</definedName>
    <definedName name="wrn.Yearly_THC." hidden="1">{"Yearly_THC",#N/A,FALSE,"Earnings"}</definedName>
    <definedName name="wrn.YTD." hidden="1">{"Chemical Division",#N/A,FALSE,"YTD";"Divisions",#N/A,FALSE,"YTD"}</definedName>
    <definedName name="wrn.YTD._.Cashflow." hidden="1">{"ytd_cashflo",#N/A,FALSE,"IFE";"ytd_cashflo",#N/A,FALSE,"SER";"ytd_cashflo",#N/A,FALSE,"PTC";"ytd_cashflo",#N/A,FALSE,"DEL";"ytd_cashflo",#N/A,FALSE,"NORD";"ytd_cashflo",#N/A,FALSE,"ACRX";"ytd_cashflo",#N/A,FALSE,"INV";"ytd_cashflo",#N/A,FALSE,"TVS";"ytd_cashflo",#N/A,FALSE,"FEEL";"ytd_cashflo",#N/A,FALSE,"CORP";"ytd_cashflo",#N/A,FALSE,"CONS"}</definedName>
    <definedName name="wrn.YTD._.Income." hidden="1">{"ytd_income",#N/A,FALSE,"IFE";"ytd_income",#N/A,FALSE,"SER";"ytd_income",#N/A,FALSE,"PTC";"ytd_income",#N/A,FALSE,"DEL";"ytd_income",#N/A,FALSE,"NORD";"ytd_income",#N/A,FALSE,"ACRX";"ytd_income",#N/A,FALSE,"INV";"ytd_income",#N/A,FALSE,"TVS";"ytd_income",#N/A,FALSE,"FEEL";"ytd_income",#N/A,FALSE,"CORP";"ytd_income",#N/A,FALSE,"CONS"}</definedName>
    <definedName name="wrn.YTD._.Income._.Summary." hidden="1">{"YTD Income Summary",#N/A,FALSE,"Actual"}</definedName>
    <definedName name="wrn.YTD._.PACKAGE." hidden="1">{"YD PACKAGE",#N/A,FALSE,"YTD"}</definedName>
    <definedName name="wrn.YTD._.PRS." hidden="1">{"YD PRS",#N/A,FALSE,"YTD"}</definedName>
    <definedName name="wrn.YTD_ALL." hidden="1">{"YD LAPO2",#N/A,FALSE,"YTD";"YD LPH2",#N/A,FALSE,"YTD";"YD LOUISIANA",#N/A,FALSE,"YTD";"YD GENERALH2",#N/A,FALSE,"YTD";"YD PRS",#N/A,FALSE,"YTD";"YD PACKAGE",#N/A,FALSE,"YTD";"YD OTHER",#N/A,FALSE,"YTD"}</definedName>
    <definedName name="wrn.YTD_GENERALH2." hidden="1">{"YD GENERALH2",#N/A,FALSE,"YTD"}</definedName>
    <definedName name="wrn.YTD_LAPORTE_O2N2." hidden="1">{"YD LAPO2",#N/A,FALSE,"YTD"}</definedName>
    <definedName name="wrn.YTD_LOUISIANA." hidden="1">{"YD LOUISIANA",#N/A,FALSE,"YTD"}</definedName>
    <definedName name="wrn.YTD_OTHER." hidden="1">{"YD OTHER",#N/A,FALSE,"YTD"}</definedName>
    <definedName name="wrn.YTD_TEXAS._.HYCO." hidden="1">{"YD LPH2",#N/A,FALSE,"YTD"}</definedName>
    <definedName name="wrn.YTDvsBud." hidden="1">{"Pg1",#N/A,FALSE,"OpExYTDvsBud";"Pg2",#N/A,FALSE,"OpExYTDvsBud"}</definedName>
    <definedName name="wrn.YTDvsPY." hidden="1">{"Pa1",#N/A,FALSE,"OpExYTDvsPY";"Pa2",#N/A,FALSE,"OpExYTDvsPY"}</definedName>
    <definedName name="wrn.ZZ." hidden="1">{"Volume",#N/A,FALSE,"Zhengzhou";"capacity",#N/A,FALSE,"Zhengzhou"}</definedName>
    <definedName name="wrn1.1.1" hidden="1">{#N/A,#N/A,FALSE,"Calc";#N/A,#N/A,FALSE,"Sensitivity";#N/A,#N/A,FALSE,"LT Earn.Dil.";#N/A,#N/A,FALSE,"Dil. AVP"}</definedName>
    <definedName name="wrn1.all._Sheets" hidden="1">{#N/A,#N/A,FALSE,"6405";#N/A,#N/A,FALSE,"6406";#N/A,#N/A,FALSE,"6409";#N/A,#N/A,FALSE,"6425";#N/A,#N/A,FALSE,"6426";#N/A,#N/A,FALSE,"6427";#N/A,#N/A,FALSE,"6440";#N/A,#N/A,FALSE,"6441";#N/A,#N/A,FALSE,"6442";#N/A,#N/A,FALSE,"6443"}</definedName>
    <definedName name="wrn1.Current._.Month._.Everything" hidden="1">{"Month Summary",#N/A,FALSE,"Summary";"Total Details",#N/A,FALSE,"Current Yr";"Polymers Details",#N/A,FALSE,"Current Yr";"Performance Details",#N/A,FALSE,"Current Yr";"ICD Details",#N/A,FALSE,"Current Yr";"Total Chem",#N/A,FALSE,"Budget";"Polymer Details",#N/A,FALSE,"Budget";"Performance Details",#N/A,FALSE,"Budget";"ICD Details",#N/A,FALSE,"Budget";"Total Chem",#N/A,FALSE,"Prior Year";"Polymer Details",#N/A,FALSE,"Prior Year";"Performance Details",#N/A,FALSE,"Prior Year";"ICD Details",#N/A,FALSE,"Prior Year"}</definedName>
    <definedName name="wrn1.dcf" hidden="1">{"mgmt forecast",#N/A,FALSE,"Mgmt Forecast";"dcf table",#N/A,FALSE,"Mgmt Forecast";"sensitivity",#N/A,FALSE,"Mgmt Forecast";"table inputs",#N/A,FALSE,"Mgmt Forecast";"calculations",#N/A,FALSE,"Mgmt Forecast"}</definedName>
    <definedName name="wrn1.fullreport" hidden="1">{#N/A,#N/A,TRUE,"Cover";#N/A,#N/A,TRUE,"SummPTB";#N/A,#N/A,TRUE,"Vaccover";#N/A,#N/A,TRUE,"VacPTB";#N/A,#N/A,TRUE,"VacSumm";#N/A,#N/A,TRUE,"Vacbrkpg";#N/A,#N/A,TRUE,"Opt105";#N/A,#N/A,TRUE,"Opt95";#N/A,#N/A,TRUE,"Opt85";#N/A,#N/A,TRUE,"Opt75";#N/A,#N/A,TRUE,"Opt55LT";#N/A,#N/A,TRUE,"WPVAccrual";#N/A,#N/A,TRUE,"Sikcover";#N/A,#N/A,TRUE,"SikPTB";#N/A,#N/A,TRUE,"SikSumm";#N/A,#N/A,TRUE,"SikPgB";#N/A,#N/A,TRUE,"BH";#N/A,#N/A,TRUE,"Res";#N/A,#N/A,TRUE,"WPSAccrual"}</definedName>
    <definedName name="wrn1.magilla" hidden="1">{"hughes",#N/A,FALSE,"Hughes";"hughes2",#N/A,FALSE,"Hughes (2)";"ray",#N/A,FALSE,"Raytheon";"trw",#N/A,FALSE,"TRW";"texas",#N/A,FALSE,"Texas Inst.";"rockwell",#N/A,FALSE,"Rockwell";"loral",#N/A,FALSE,"Loral";"nothrop",#N/A,FALSE,"Northrop";"boeing",#N/A,FALSE,"Boeing"}</definedName>
    <definedName name="wrn1.PRINT." hidden="1">{"DOWNLOAD",#N/A,FALSE,"GLDownload";"UPLOAD",#N/A,FALSE,"GLUpload"}</definedName>
    <definedName name="wrn1.printall" hidden="1">{"page1",#N/A,FALSE,"DCM";"page2",#N/A,FALSE,"DCM";"page3",#N/A,FALSE,"DCM";"page4",#N/A,FALSE,"DCM";"page5",#N/A,FALSE,"DCM";"page6",#N/A,FALSE,"DCM";"page7",#N/A,FALSE,"DCM";"page8",#N/A,FALSE,"DCM"}</definedName>
    <definedName name="wrn1.total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rn1.total.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rn2.all" hidden="1">{"summary 1",#N/A,TRUE,"Summary";"summary 2",#N/A,TRUE,"Summary";"chart",#N/A,TRUE,"summary chart";"model",#N/A,TRUE,"Model";"capital",#N/A,TRUE,"Capital";"maint",#N/A,TRUE,"Maintenance"}</definedName>
    <definedName name="wrn2.dcf" hidden="1">{"mgmt forecast",#N/A,FALSE,"Mgmt Forecast";"dcf table",#N/A,FALSE,"Mgmt Forecast";"sensitivity",#N/A,FALSE,"Mgmt Forecast";"table inputs",#N/A,FALSE,"Mgmt Forecast";"calculations",#N/A,FALSE,"Mgmt Forecast"}</definedName>
    <definedName name="WRN2.Document" hidden="1">{"consolidated",#N/A,FALSE,"Sheet1";"cms",#N/A,FALSE,"Sheet1";"fse",#N/A,FALSE,"Sheet1"}</definedName>
    <definedName name="wrn2.total.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rn3.ALL." hidden="1">{#N/A,#N/A,FALSE,"DCF";#N/A,#N/A,FALSE,"WACC";#N/A,#N/A,FALSE,"Sales_EBIT";#N/A,#N/A,FALSE,"Capex_Depreciation";#N/A,#N/A,FALSE,"WC";#N/A,#N/A,FALSE,"Interest";#N/A,#N/A,FALSE,"Assumptions"}</definedName>
    <definedName name="wrn3.dcf" hidden="1">{"mgmt forecast",#N/A,FALSE,"Mgmt Forecast";"dcf table",#N/A,FALSE,"Mgmt Forecast";"sensitivity",#N/A,FALSE,"Mgmt Forecast";"table inputs",#N/A,FALSE,"Mgmt Forecast";"calculations",#N/A,FALSE,"Mgmt Forecast"}</definedName>
    <definedName name="wrn3.total.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rn4.dcf" hidden="1">{"mgmt forecast",#N/A,FALSE,"Mgmt Forecast";"dcf table",#N/A,FALSE,"Mgmt Forecast";"sensitivity",#N/A,FALSE,"Mgmt Forecast";"table inputs",#N/A,FALSE,"Mgmt Forecast";"calculations",#N/A,FALSE,"Mgmt Forecast"}</definedName>
    <definedName name="wrn4.total.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rn5.total.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rna" hidden="1">{#N/A,#N/A,FALSE,"Topline";#N/A,#N/A,FALSE,"LE Sum'99";#N/A,#N/A,FALSE,"Demand Growth"}</definedName>
    <definedName name="wrna.prod" hidden="1">{#N/A,#N/A,FALSE,"1";#N/A,#N/A,FALSE,"2";#N/A,#N/A,FALSE,"16 - 17";#N/A,#N/A,FALSE,"18 - 19";#N/A,#N/A,FALSE,"26";#N/A,#N/A,FALSE,"27";#N/A,#N/A,FALSE,"28"}</definedName>
    <definedName name="wrna.prod_1" hidden="1">{#N/A,#N/A,FALSE,"1";#N/A,#N/A,FALSE,"2";#N/A,#N/A,FALSE,"16 - 17";#N/A,#N/A,FALSE,"18 - 19";#N/A,#N/A,FALSE,"26";#N/A,#N/A,FALSE,"27";#N/A,#N/A,FALSE,"28"}</definedName>
    <definedName name="wrna.prod_2" hidden="1">{#N/A,#N/A,FALSE,"1";#N/A,#N/A,FALSE,"2";#N/A,#N/A,FALSE,"16 - 17";#N/A,#N/A,FALSE,"18 - 19";#N/A,#N/A,FALSE,"26";#N/A,#N/A,FALSE,"27";#N/A,#N/A,FALSE,"28"}</definedName>
    <definedName name="wrna.prod_3" hidden="1">{#N/A,#N/A,FALSE,"1";#N/A,#N/A,FALSE,"2";#N/A,#N/A,FALSE,"16 - 17";#N/A,#N/A,FALSE,"18 - 19";#N/A,#N/A,FALSE,"26";#N/A,#N/A,FALSE,"27";#N/A,#N/A,FALSE,"28"}</definedName>
    <definedName name="wrna.prod_4" hidden="1">{#N/A,#N/A,FALSE,"1";#N/A,#N/A,FALSE,"2";#N/A,#N/A,FALSE,"16 - 17";#N/A,#N/A,FALSE,"18 - 19";#N/A,#N/A,FALSE,"26";#N/A,#N/A,FALSE,"27";#N/A,#N/A,FALSE,"28"}</definedName>
    <definedName name="wrnaboth" hidden="1">{"detail",#N/A,FALSE,"mfg";"summary",#N/A,FALSE,"mfg"}</definedName>
    <definedName name="wrnats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avboth" hidden="1">{"detail",#N/A,FALSE,"mfg";"summary",#N/A,FALSE,"mfg"}</definedName>
    <definedName name="wrnavpucspadd" hidden="1">{#N/A,"PURCHM",FALSE,"Business Analysis";#N/A,"SPADD",FALSE,"Business Analysis"}</definedName>
    <definedName name="wrnb213" hidden="1">{"detail",#N/A,FALSE,"mfg";"summary",#N/A,FALSE,"mfg"}</definedName>
    <definedName name="wrnb412" hidden="1">{"detail",#N/A,FALSE,"mfg";"summary",#N/A,FALSE,"mfg"}</definedName>
    <definedName name="wrnboth14a" hidden="1">{"detail",#N/A,FALSE,"mfg";"summary",#N/A,FALSE,"mfg"}</definedName>
    <definedName name="wrnfy97" hidden="1">{#N/A,#N/A,FALSE,"FY97";#N/A,#N/A,FALSE,"FY98";#N/A,#N/A,FALSE,"FY99";#N/A,#N/A,FALSE,"FY00";#N/A,#N/A,FALSE,"FY01"}</definedName>
    <definedName name="wrning5.total.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rnn" hidden="1">{#N/A,#N/A,FALSE,"PERSONAL";#N/A,#N/A,FALSE,"explotación";#N/A,#N/A,FALSE,"generales"}</definedName>
    <definedName name="wrnn1.total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RNP41" hidden="1">{#N/A,"PURCHM",FALSE,"Business Analysis";#N/A,"SPADD",FALSE,"Business Analysis"}</definedName>
    <definedName name="wrnp61" hidden="1">{#N/A,"PURCHM",FALSE,"Business Analysis";#N/A,"SPADD",FALSE,"Business Analysis"}</definedName>
    <definedName name="wrnpav" hidden="1">{#N/A,"PURCHM",FALSE,"Business Analysis";#N/A,"SPADD",FALSE,"Business Analysis"}</definedName>
    <definedName name="wrnpuc213" hidden="1">{#N/A,"PURCHM",FALSE,"Business Analysis";#N/A,"SPADD",FALSE,"Business Analysis"}</definedName>
    <definedName name="wrnpuc2412" hidden="1">{#N/A,"PURCHM",FALSE,"Business Analysis";#N/A,"SPADD",FALSE,"Business Analysis"}</definedName>
    <definedName name="wrnpuc412" hidden="1">{#N/A,"PURCHM",FALSE,"Business Analysis";#N/A,"SPADD",FALSE,"Business Analysis"}</definedName>
    <definedName name="wrnpucs213" hidden="1">{#N/A,"PURCHM",FALSE,"Business Analysis";#N/A,"SPADD",FALSE,"Business Analysis"}</definedName>
    <definedName name="wrnpucspadd32" hidden="1">{#N/A,"PURCHM",FALSE,"Business Analysis";#N/A,"SPADD",FALSE,"Business Analysis"}</definedName>
    <definedName name="wrnpucspaddza103" hidden="1">{#N/A,"PURCHM",FALSE,"Business Analysis";#N/A,"SPADD",FALSE,"Business Analysis"}</definedName>
    <definedName name="wrnpucspvd" hidden="1">{#N/A,"PURCHM",FALSE,"Business Analysis";#N/A,"SPADD",FALSE,"Business Analysis"}</definedName>
    <definedName name="wrnpvcs" hidden="1">{#N/A,"PURCHM",FALSE,"Business Analysis";#N/A,"SPADD",FALSE,"Business Analysis"}</definedName>
    <definedName name="wrnQ3" hidden="1">{"Q.3",#N/A,FALSE,"EARNRL";"Q.3",#N/A,FALSE,"tie_out"}</definedName>
    <definedName name="wrnQ4" hidden="1">{"Q.4",#N/A,FALSE,"EARNRL";"Q.4",#N/A,FALSE,"tie_out"}</definedName>
    <definedName name="wrnt51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t61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t71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TOT41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tot412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total213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totax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totdiv213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ntotdiv412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R" hidden="1">{#N/A,#N/A,FALSE,"Pharm";#N/A,#N/A,FALSE,"WWCM"}</definedName>
    <definedName name="WRR_1" hidden="1">{#N/A,#N/A,FALSE,"Pharm";#N/A,#N/A,FALSE,"WWCM"}</definedName>
    <definedName name="WRR_2" hidden="1">{#N/A,#N/A,FALSE,"Pharm";#N/A,#N/A,FALSE,"WWCM"}</definedName>
    <definedName name="WRR_3" hidden="1">{#N/A,#N/A,FALSE,"Pharm";#N/A,#N/A,FALSE,"WWCM"}</definedName>
    <definedName name="WRR_4" hidden="1">{#N/A,#N/A,FALSE,"Pharm";#N/A,#N/A,FALSE,"WWCM"}</definedName>
    <definedName name="wrre" hidden="1">{"Cover",#N/A,FALSE,"Cover";"Key Issues",#N/A,FALSE,"Key Issues";"External Trends",#N/A,FALSE,"External Trends";"Internal Trends",#N/A,FALSE,"Internal Trends";"Scorecard",#N/A,FALSE,"Scorecard V2";"Action Plans 1",#N/A,FALSE,"Action Plan Summary";"Action Plans 2",#N/A,FALSE,"Action Plan Summary";"FullPL",#N/A,FALSE,"Profit &amp; Loss Statement";"splitpl",#N/A,FALSE,"Profit &amp; Loss Statement";"Summary Capex",#N/A,FALSE,"summary capex";"Capex Detail",#N/A,FALSE,"capex detail";"Riskopps",#N/A,FALSE,"Risks&amp;Opps";"Major Factors",#N/A,FALSE,"Major Factors (2)"}</definedName>
    <definedName name="wrrrrr" hidden="1">{#N/A,#N/A,FALSE,"REPORT"}</definedName>
    <definedName name="wrrrrr_1" hidden="1">{#N/A,#N/A,FALSE,"REPORT"}</definedName>
    <definedName name="wrrrrr_2" hidden="1">{#N/A,#N/A,FALSE,"REPORT"}</definedName>
    <definedName name="wrrrrr_3" hidden="1">{#N/A,#N/A,FALSE,"REPORT"}</definedName>
    <definedName name="wrrrrr_4" hidden="1">{#N/A,#N/A,FALSE,"REPORT"}</definedName>
    <definedName name="wrwer" hidden="1">{#N/A,#N/A,FALSE,"Umsatz 99";#N/A,#N/A,FALSE,"ER 99 "}</definedName>
    <definedName name="wrxave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wry" hidden="1">{"YD LAPO2",#N/A,FALSE,"YTD"}</definedName>
    <definedName name="WS">#REF!</definedName>
    <definedName name="WS_ABB_coal_HV">#REF!</definedName>
    <definedName name="WS_ABB_coal_price">#REF!</definedName>
    <definedName name="WS_ABB_coal_S">#REF!</definedName>
    <definedName name="WS_ABB1_erate">#REF!</definedName>
    <definedName name="WS_ABB1_lm_rate">#REF!</definedName>
    <definedName name="WS_ABB1_lp_price">#REF!</definedName>
    <definedName name="WS_ABB1_lp_rate">#REF!</definedName>
    <definedName name="wt" hidden="1">{#N/A,#N/A,FALSE,"FY97";#N/A,#N/A,FALSE,"FY98";#N/A,#N/A,FALSE,"FY99";#N/A,#N/A,FALSE,"FY00";#N/A,#N/A,FALSE,"FY01"}</definedName>
    <definedName name="wtf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TU_Active">#REF!</definedName>
    <definedName name="WTU_Base">#REF!</definedName>
    <definedName name="WTU_Inputs">#REF!</definedName>
    <definedName name="WTU_TXU">#REF!</definedName>
    <definedName name="WV">#REF!</definedName>
    <definedName name="wv_1" hidden="1">{#N/A,#N/A,FALSE,"Pharm";#N/A,#N/A,FALSE,"WWCM"}</definedName>
    <definedName name="wv_2" hidden="1">{#N/A,#N/A,FALSE,"Pharm";#N/A,#N/A,FALSE,"WWCM"}</definedName>
    <definedName name="wv_3" hidden="1">{#N/A,#N/A,FALSE,"Pharm";#N/A,#N/A,FALSE,"WWCM"}</definedName>
    <definedName name="wv_4" hidden="1">{#N/A,#N/A,FALSE,"Pharm";#N/A,#N/A,FALSE,"WWCM"}</definedName>
    <definedName name="wvbub" hidden="1">{TRUE,TRUE,-2.75,-17,604.5,293.25,FALSE,TRUE,TRUE,TRUE,0,1,#N/A,106,#N/A,12.3541666666667,22.4375,1,FALSE,FALSE,3,TRUE,1,FALSE,75,"Swvu.busarea.","ACwvu.busarea.",#N/A,FALSE,FALSE,0.75,0.75,1,1,2,"","&amp;L&amp;F&amp;A&amp;CPage &amp;P&amp;R&amp;D",TRUE,TRUE,FALSE,FALSE,1,79,#N/A,#N/A,"=R117C1:R139C9","=R1:R9",#N/A,"Cwvu.busarea.",FALSE,FALSE,TRUE,1,600,600,FALSE,FALSE,TRUE,TRUE,TRUE}</definedName>
    <definedName name="wvebusarea2132" hidden="1">{TRUE,TRUE,-2.75,-17,604.5,293.25,FALSE,TRUE,TRUE,TRUE,0,1,#N/A,106,#N/A,12.3541666666667,22.4375,1,FALSE,FALSE,3,TRUE,1,FALSE,75,"Swvu.busarea.","ACwvu.busarea.",#N/A,FALSE,FALSE,0.75,0.75,1,1,2,"","&amp;L&amp;F&amp;A&amp;CPage &amp;P&amp;R&amp;D",TRUE,TRUE,FALSE,FALSE,1,79,#N/A,#N/A,"=R117C1:R139C9","=R1:R9",#N/A,"Cwvu.busarea.",FALSE,FALSE,TRUE,1,600,600,FALSE,FALSE,TRUE,TRUE,TRUE}</definedName>
    <definedName name="wvt.busarea34" hidden="1">{TRUE,TRUE,-2.75,-17,604.5,293.25,FALSE,TRUE,TRUE,TRUE,0,1,#N/A,106,#N/A,12.3541666666667,22.4375,1,FALSE,FALSE,3,TRUE,1,FALSE,75,"Swvu.busarea.","ACwvu.busarea.",#N/A,FALSE,FALSE,0.75,0.75,1,1,2,"","&amp;L&amp;F&amp;A&amp;CPage &amp;P&amp;R&amp;D",TRUE,TRUE,FALSE,FALSE,1,79,#N/A,#N/A,"=R117C1:R139C9","=R1:R9",#N/A,"Cwvu.busarea.",FALSE,FALSE,TRUE,1,600,600,FALSE,FALSE,TRUE,TRUE,TRUE}</definedName>
    <definedName name="wvu.ALL." hidden="1">{TRUE,TRUE,-1.25,-15.5,484.5,276.75,FALSE,FALSE,TRUE,TRUE,0,1,#N/A,1,#N/A,7.71428571428571,15.9411764705882,1,FALSE,FALSE,3,TRUE,1,FALSE,100,"Swvu.ALL.","ACwvu.ALL.",#N/A,FALSE,FALSE,0.37,0.4,1,0.37,2,"&amp;L&amp;""Arial,Bold Italic""&amp;USCHEDULE B &amp; C&amp;C&amp;""Arial,Bold""&amp;UINCOME AND EXPENSE BUDGET
FOR THE YEAR ENDING 12/31/97&amp;R&amp;""Arial,Bold Italic""&amp;UEASTLAND SHOPPING CENTER","&amp;LWestfield Corporation, Inc.&amp;CPage &amp;P of &amp;N&amp;R&amp;D &amp;T",FALSE,FALSE,FALSE,FALSE,1,#N/A,1,#N/A,"=R3C1:R44C22","=R1:R2",#N/A,#N/A,FALSE,FALSE,FALSE,1,65532,65532,FALSE,FALSE,TRUE,TRUE,TRUE}</definedName>
    <definedName name="wvu.Annual." hidden="1">{TRUE,TRUE,-1.25,-15.5,772.5,495.75,FALSE,FALSE,TRUE,TRUE,0,1,45,1,35,2,4,4,TRUE,TRUE,3,TRUE,1,TRUE,75,"Swvu.Annual.","ACwvu.Annual.",#N/A,FALSE,FALSE,0.75,0.75,1,1,2,"","",FALSE,FALSE,FALSE,FALSE,1,60,#N/A,#N/A,"=R1C41:R53C55",FALSE,"Rwvu.Annual.",#N/A,FALSE,FALSE,TRUE,1,300,300,FALSE,FALSE,TRUE,TRUE,TRUE}</definedName>
    <definedName name="wvu.busarea." hidden="1">{TRUE,TRUE,-2.75,-17,604.5,293.25,FALSE,TRUE,TRUE,TRUE,0,1,#N/A,106,#N/A,12.3541666666667,22.4375,1,FALSE,FALSE,3,TRUE,1,FALSE,75,"Swvu.busarea.","ACwvu.busarea.",#N/A,FALSE,FALSE,0.75,0.75,1,1,2,"","&amp;L&amp;F&amp;A&amp;CPage &amp;P&amp;R&amp;D",TRUE,TRUE,FALSE,FALSE,1,79,#N/A,#N/A,"=R117C1:R139C9","=R1:R9",#N/A,"Cwvu.busarea.",FALSE,FALSE,TRUE,1,600,600,FALSE,FALSE,TRUE,TRUE,TRUE}</definedName>
    <definedName name="wvu.busarea.2" hidden="1">{TRUE,TRUE,-2.75,-17,604.5,293.25,FALSE,TRUE,TRUE,TRUE,0,1,#N/A,106,#N/A,12.3541666666667,22.4375,1,FALSE,FALSE,3,TRUE,1,FALSE,75,"Swvu.busarea.","ACwvu.busarea.",#N/A,FALSE,FALSE,0.75,0.75,1,1,2,"","&amp;L&amp;F&amp;A&amp;CPage &amp;P&amp;R&amp;D",TRUE,TRUE,FALSE,FALSE,1,79,#N/A,#N/A,"=R117C1:R139C9","=R1:R9",#N/A,"Cwvu.busarea.",FALSE,FALSE,TRUE,1,600,600,FALSE,FALSE,TRUE,TRUE,TRUE}</definedName>
    <definedName name="wvu.busareab2" hidden="1">{TRUE,TRUE,-2.75,-17,604.5,293.25,FALSE,TRUE,TRUE,TRUE,0,1,#N/A,106,#N/A,12.3541666666667,22.4375,1,FALSE,FALSE,3,TRUE,1,FALSE,75,"Swvu.busarea.","ACwvu.busarea.",#N/A,FALSE,FALSE,0.75,0.75,1,1,2,"","&amp;L&amp;F&amp;A&amp;CPage &amp;P&amp;R&amp;D",TRUE,TRUE,FALSE,FALSE,1,79,#N/A,#N/A,"=R117C1:R139C9","=R1:R9",#N/A,"Cwvu.busarea.",FALSE,FALSE,TRUE,1,600,600,FALSE,FALSE,TRUE,TRUE,TRUE}</definedName>
    <definedName name="wvu.CAM._.RATES." hidden="1">{TRUE,TRUE,-1.25,-15.5,604.5,366.75,FALSE,FALSE,TRUE,TRUE,0,1,#N/A,46,#N/A,69.016393442623,25.2941176470588,1,FALSE,FALSE,3,TRUE,1,FALSE,100,"Swvu.CAM._.RATES.","ACwvu.CAM._.RATES.",#N/A,FALSE,FALSE,0.37,0.4,1,0.37,2,"&amp;L&amp;""Arial,Bold Italic""&amp;USCHEDULE B &amp; C&amp;C&amp;""Arial,Bold""&amp;UINCOME AND EXPENSE BUDGET
FOR THE YEAR ENDING 12/31/97&amp;R&amp;""Arial,Bold Italic""&amp;UEASTLAND SHOPPING CENTER","&amp;LWestfield Corporation, Inc.&amp;CPage &amp;P of &amp;N&amp;R&amp;D &amp;T",FALSE,FALSE,FALSE,FALSE,1,#N/A,1,#N/A,"=R48C62:R70C75","=R1:R2","Rwvu.CAM._.RATES.",#N/A,FALSE,FALSE,FALSE,1,65532,65532,FALSE,FALSE,TRUE,TRUE,TRUE}</definedName>
    <definedName name="wvu.CAM._.RECOVERY." hidden="1">{TRUE,TRUE,-1.25,-15.5,604.5,366.75,FALSE,FALSE,TRUE,TRUE,0,1,#N/A,1,#N/A,69.016393442623,23,1,FALSE,FALSE,3,TRUE,1,FALSE,100,"Swvu.CAM._.RECOVERY.","ACwvu.CAM._.RECOVERY.",#N/A,FALSE,FALSE,0.21,0.21,1,0.37,2,"&amp;L&amp;""Arial,Bold Italic""&amp;USCHEDULE B &amp; C&amp;C&amp;""Arial,Bold""&amp;UINCOME AND EXPENSE BUDGET
FOR THE YEAR ENDING 12/31/97&amp;R&amp;""Arial,Bold Italic""&amp;UEASTLAND SHOPPING CENTER","&amp;L&amp;8Westfield Corporation, Inc.&amp;C&amp;8Page &amp;P of &amp;N&amp;R&amp;8&amp;D &amp;T",FALSE,FALSE,FALSE,FALSE,1,#N/A,1,#N/A,"=R3C1:R46C75","=R1:R2","Rwvu.CAM._.RECOVERY.",#N/A,FALSE,FALSE,FALSE,1,65532,65532,FALSE,FALSE,TRUE,TRUE,TRUE}</definedName>
    <definedName name="wvu.CapersView." hidden="1">{TRUE,TRUE,-2.75,-17,772.5,449.25,FALSE,TRUE,TRUE,TRUE,0,19,#N/A,30,#N/A,7.04065040650407,10.9795918367347,1,FALSE,FALSE,3,FALSE,1,FALSE,100,"Swvu.CapersView.","ACwvu.CapersView.",#N/A,FALSE,FALSE,0,0,0,0,2,"","&amp;R&amp;""Arial,Bold Italic""&amp;8&amp;F&amp;A&amp;D",TRUE,TRUE,FALSE,FALSE,1,#N/A,1,1,"=R1C1:R123C107",FALSE,"Rwvu.CapersView.","Cwvu.CapersView.",FALSE,FALSE,FALSE,262,600,600,FALSE,FALSE,TRUE,TRUE,TRUE}</definedName>
    <definedName name="wvu.cash." hidden="1">{TRUE,TRUE,-1.25,-15.5,456.75,279.75,FALSE,FALSE,TRUE,TRUE,0,1,18,1,199,6,3,4,TRUE,TRUE,3,TRUE,1,TRUE,100,"Swvu.cash.","ACwvu.cash.",1,FALSE,FALSE,0.511811023622047,0.511811023622047,0.511811023622047,0.511811023622047,1,"","",FALSE,FALSE,FALSE,FALSE,1,#N/A,1,1,#DIV/0!,FALSE,"Rwvu.cash.",#N/A,FALSE,FALSE}</definedName>
    <definedName name="wvu.daily._.update._.global._.sheet.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
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summary.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TABASE.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income_statement." hidden="1">{TRUE,TRUE,1.75,1,600,350.25,FALSE,FALSE,TRUE,TRUE,0,1,18,1,8,4,7,4,TRUE,TRUE,1,TRUE,1,TRUE,75,"Swvu.income_statement.","ACwvu.income_statement.",1,FALSE,FALSE,1.25,0.5,1.75,0.5,2,"&amp;LAvery Dennison
Operating Segment Earnings Model, $ in Mil.&amp;R&amp;f","",TRUE,FALSE,FALSE,FALSE,1,#N/A,1,1,"=R8C31:R47C54","=C1:C2,R5:R7",#N/A,#N/A,FALSE,FALSE}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Japan_Capers_Ed_Pub.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wvu.KJP_CC.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wvu.LSMEET." hidden="1">{TRUE,TRUE,-1.25,-15.5,604.5,366.75,FALSE,FALSE,TRUE,TRUE,0,1,8,1,3,7,2,4,TRUE,TRUE,3,TRUE,1,TRUE,100,"Swvu.LSMEET.","ACwvu.LSMEET.",#N/A,FALSE,FALSE,0.37,0.4,1,0.37,2,"&amp;L&amp;""Arial,Bold Italic""&amp;USCHEDULE B &amp; C&amp;C&amp;""Arial,Bold""&amp;UINCOME AND EXPENSE BUDGET
FOR THE YEAR ENDING 12/31/97&amp;R&amp;""Arial,Bold Italic""&amp;UEASTLAND SHOPPING CENTER","&amp;LWestfield Corporation, Inc.&amp;CPage &amp;P of &amp;N&amp;R&amp;D &amp;T",FALSE,FALSE,FALSE,FALSE,1,#N/A,1,#N/A,"=R3C1:R44C22","=R1:R2","Rwvu.LSMEET.",#N/A,FALSE,FALSE,FALSE,1,65532,65532,FALSE,FALSE,TRUE,TRUE,TRUE}</definedName>
    <definedName name="wvu.MARKETING._.REVENUE." hidden="1">{TRUE,TRUE,-1.25,-15.5,484.5,276.75,FALSE,FALSE,TRUE,TRUE,0,1,114,1,43,4,2,4,TRUE,TRUE,3,TRUE,1,TRUE,100,"Swvu.MARKETING._.REVENUE.","ACwvu.MARKETING._.REVENUE.",#N/A,FALSE,FALSE,0.37,0.4,1,0.37,2,"&amp;L&amp;""Arial,Bold Italic""&amp;USCHEDULE B &amp; C&amp;C&amp;""Arial,Bold""&amp;UINCOME AND EXPENSE BUDGET
FOR THE YEAR ENDING 12/31/98&amp;R&amp;""Arial,Bold Italic""&amp;UEASTLAND SHOPPING CENTER","&amp;LWestfield Corporation, Inc.&amp;CPage &amp;P of &amp;N&amp;R&amp;D &amp;T",FALSE,FALSE,FALSE,FALSE,1,#N/A,1,#N/A,#DIV/0!,"=R1:R2","Rwvu.MARKETING._.REVENUE.",#N/A,FALSE,FALSE,FALSE,1,#N/A,#N/A,FALSE,FALSE,TRUE,TRUE,TRUE}</definedName>
    <definedName name="wvu.MINIMUM._.RENT." hidden="1">{TRUE,TRUE,-1.25,-15.5,484.5,276.75,FALSE,FALSE,TRUE,TRUE,0,17,#N/A,35,#N/A,102.859375,18.2222222222222,1,FALSE,FALSE,3,TRUE,1,FALSE,100,"Swvu.MINIMUM._.RENT.","ACwvu.MINIMUM._.RENT.",#N/A,FALSE,FALSE,0.37,0.4,1,0.37,2,"&amp;L&amp;""Arial,Bold Italic""&amp;USCHEDULE B &amp; C&amp;C&amp;""Arial,Bold""&amp;UINCOME AND EXPENSE BUDGET
FOR THE YEAR ENDING 12/31/98&amp;R&amp;""Arial,Bold Italic""&amp;UEASTLAND SHOPPING CENTER","&amp;LWestfield Corporation, Inc.&amp;CPage &amp;P of &amp;N&amp;R&amp;D &amp;T",FALSE,FALSE,FALSE,FALSE,1,59,#N/A,#N/A,"=R3C1:R46C22","=R1:R2","Rwvu.MINIMUM._.RENT.",#N/A,FALSE,FALSE,FALSE,1,#N/A,#N/A,FALSE,FALSE,TRUE,TRUE,TRUE}</definedName>
    <definedName name="wvu.OCCUPANCY." hidden="1">{TRUE,TRUE,-1.25,-15.5,604.5,366.75,FALSE,FALSE,TRUE,TRUE,0,1,#N/A,1,#N/A,54.1481481481481,23,1,FALSE,FALSE,3,TRUE,1,FALSE,100,"Swvu.OCCUPANCY.","ACwvu.OCCUPANCY.",#N/A,FALSE,FALSE,0.21,0.21,1,0.37,2,"&amp;L&amp;""Arial,Bold Italic""&amp;USCHEDULE B &amp; C&amp;C&amp;""Arial,Bold""&amp;UINCOME AND EXPENSE BUDGET
FOR THE YEAR ENDING 12/31/97&amp;R&amp;""Arial,Bold Italic""&amp;UEASTLAND SHOPPING CENTER","&amp;L&amp;8Westfield Corporation, Inc.&amp;C&amp;8Page &amp;P of &amp;N&amp;R&amp;8&amp;D &amp;T",FALSE,FALSE,FALSE,FALSE,1,#N/A,1,#N/A,"=R3C1:R59C61","=R1:R2","Rwvu.OCCUPANCY.",#N/A,FALSE,FALSE,FALSE,1,65532,65532,FALSE,FALSE,TRUE,TRUE,TRUE}</definedName>
    <definedName name="wvu.OP.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operating_segment." hidden="1">{TRUE,TRUE,1.75,1,600,350.25,FALSE,FALSE,TRUE,TRUE,0,60,61,49,109,1,4,4,TRUE,TRUE,1,TRUE,1,TRUE,75,"Swvu.operating_segment.","ACwvu.operating_segment.",1,FALSE,FALSE,1,0.5,1.5,0.5,1,"","",TRUE,FALSE,FALSE,FALSE,1,#N/A,1,1,"=R53C62:R123C73","=C60,R51:R52",#N/A,#N/A,FALSE,FALSE}</definedName>
    <definedName name="wvu.PERCENTAGE._.RENT." hidden="1">{TRUE,TRUE,-1.25,-15.5,484.5,276.75,FALSE,FALSE,TRUE,TRUE,0,1,47,1,43,21,2,4,TRUE,TRUE,3,TRUE,1,TRUE,100,"Swvu.PERCENTAGE._.RENT.","ACwvu.PERCENTAGE._.RENT.",#N/A,FALSE,FALSE,0.37,0.4,1,0.37,2,"&amp;L&amp;""Arial,Bold Italic""&amp;USCHEDULE B &amp; C&amp;C&amp;""Arial,Bold""&amp;UINCOME AND EXPENSE BUDGET
FOR THE YEAR ENDING 12/31/98&amp;R&amp;""Arial,Bold Italic""&amp;UEASTLAND SHOPPING CENTER","&amp;LWestfield Corporation, Inc.&amp;CPage &amp;P of &amp;N&amp;R&amp;D &amp;T",FALSE,FALSE,FALSE,FALSE,1,#N/A,1,#N/A,#DIV/0!,"=R1:R2","Rwvu.PERCENTAGE._.RENT.",#N/A,FALSE,FALSE,FALSE,1,#N/A,#N/A,FALSE,FALSE,TRUE,TRUE,TRUE}</definedName>
    <definedName name="wvu.profits." hidden="1">{TRUE,TRUE,-1.25,-15.5,456.75,279.75,FALSE,FALSE,TRUE,TRUE,0,1,21,1,127,6,3,4,TRUE,TRUE,3,TRUE,1,TRUE,100,"Swvu.profits.","ACwvu.profits.",1,FALSE,FALSE,0.511811023622047,0.511811023622047,0.511811023622047,0.511811023622047,1,"","",FALSE,FALSE,FALSE,FALSE,1,#N/A,1,1,#DIV/0!,FALSE,"Rwvu.profits.",#N/A,FALSE,FALSE}</definedName>
    <definedName name="wvu.Quarterly." hidden="1">{TRUE,TRUE,-1.25,-15.5,772.5,495.75,FALSE,FALSE,TRUE,TRUE,0,1,3,1,23,2,4,4,TRUE,TRUE,3,TRUE,1,TRUE,75,"Swvu.Quarterly.","ACwvu.Quarterly.",#N/A,FALSE,FALSE,0.75,0.75,1,1,2,"","&amp;L&amp;D&amp;T",FALSE,FALSE,FALSE,FALSE,1,70,#N/A,#N/A,"=R1C1:R53C23",FALSE,#N/A,#N/A,FALSE,FALSE,FALSE,1,300,300,FALSE,FALSE,TRUE,TRUE,TRUE}</definedName>
    <definedName name="wvu.Quarterlycompare." hidden="1">{TRUE,TRUE,-1.25,-15.5,772.5,495.75,FALSE,FALSE,TRUE,TRUE,0,1,22,1,5,2,4,4,TRUE,TRUE,3,TRUE,1,TRUE,75,"Swvu.Quarterlycompare.","ACwvu.Quarterlycompare.",#N/A,FALSE,FALSE,0.75,0.75,1,1,2,"","&amp;L&amp;D&amp;T",FALSE,FALSE,FALSE,FALSE,1,80,#N/A,#N/A,"=R1C23:R46C39",FALSE,#N/A,#N/A,FALSE,FALSE,FALSE,1,300,300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TAX._.RATES." hidden="1">{TRUE,TRUE,-1.25,-15.5,604.5,366.75,FALSE,FALSE,TRUE,TRUE,0,1,#N/A,49,#N/A,84.016393442623,25.2941176470588,1,FALSE,FALSE,3,TRUE,1,FALSE,100,"Swvu.TAX._.RATES.","ACwvu.TAX._.RATES.",#N/A,FALSE,FALSE,0.21,0.21,1,0.37,2,"&amp;L&amp;""Arial,Bold Italic""&amp;USCHEDULE B &amp; C&amp;C&amp;""Arial,Bold""&amp;UINCOME AND EXPENSE BUDGET
FOR THE YEAR ENDING 12/31/97&amp;R&amp;""Arial,Bold Italic""&amp;UEASTLAND SHOPPING CENTER","&amp;L&amp;8Westfield Corporation, Inc.&amp;C&amp;8Page &amp;P of &amp;N&amp;R&amp;8&amp;D &amp;T",FALSE,FALSE,FALSE,FALSE,1,#N/A,1,#N/A,"=R51C78:R64C90","=R1:R2","Rwvu.TAX._.RATES.",#N/A,FALSE,FALSE,FALSE,1,65532,65532,FALSE,FALSE,TRUE,TRUE,TRUE}</definedName>
    <definedName name="wvu.TAX._.RECOVERY." hidden="1">{TRUE,TRUE,-1.25,-15.5,604.5,366.75,FALSE,FALSE,TRUE,TRUE,0,1,#N/A,1,#N/A,84.016393442623,23,1,FALSE,FALSE,3,TRUE,1,FALSE,100,"Swvu.TAX._.RECOVERY.","ACwvu.TAX._.RECOVERY.",#N/A,FALSE,FALSE,0.21,0.21,1,0.37,2,"&amp;L&amp;""Arial,Bold Italic""&amp;USCHEDULE B &amp; C&amp;C&amp;""Arial,Bold""&amp;UINCOME AND EXPENSE BUDGET
FOR THE YEAR ENDING 12/31/97&amp;R&amp;""Arial,Bold Italic""&amp;UEASTLAND SHOPPING CENTER","&amp;L&amp;8Westfield Corporation, Inc.&amp;C&amp;8Page &amp;P of &amp;N&amp;R&amp;8&amp;D &amp;T",FALSE,FALSE,FALSE,FALSE,1,#N/A,1,#N/A,"=R3C1:R46C90","=R1:R2","Rwvu.TAX._.RECOVERY.",#N/A,FALSE,FALSE,FALSE,1,65532,65532,FALSE,FALSE,TRUE,TRUE,TRUE}</definedName>
    <definedName name="wvu.turnover.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wvu.WP1.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wvub412" hidden="1">{TRUE,TRUE,-2.75,-17,604.5,293.25,FALSE,TRUE,TRUE,TRUE,0,1,#N/A,106,#N/A,12.3541666666667,22.4375,1,FALSE,FALSE,3,TRUE,1,FALSE,75,"Swvu.busarea.","ACwvu.busarea.",#N/A,FALSE,FALSE,0.75,0.75,1,1,2,"","&amp;L&amp;F&amp;A&amp;CPage &amp;P&amp;R&amp;D",TRUE,TRUE,FALSE,FALSE,1,79,#N/A,#N/A,"=R117C1:R139C9","=R1:R9",#N/A,"Cwvu.busarea.",FALSE,FALSE,TRUE,1,600,600,FALSE,FALSE,TRUE,TRUE,TRUE}</definedName>
    <definedName name="wvub71" hidden="1">{TRUE,TRUE,-2.75,-17,604.5,293.25,FALSE,TRUE,TRUE,TRUE,0,1,#N/A,106,#N/A,12.3541666666667,22.4375,1,FALSE,FALSE,3,TRUE,1,FALSE,75,"Swvu.busarea.","ACwvu.busarea.",#N/A,FALSE,FALSE,0.75,0.75,1,1,2,"","&amp;L&amp;F&amp;A&amp;CPage &amp;P&amp;R&amp;D",TRUE,TRUE,FALSE,FALSE,1,79,#N/A,#N/A,"=R117C1:R139C9","=R1:R9",#N/A,"Cwvu.busarea.",FALSE,FALSE,TRUE,1,600,600,FALSE,FALSE,TRUE,TRUE,TRUE}</definedName>
    <definedName name="wvubu412" hidden="1">{TRUE,TRUE,-2.75,-17,604.5,293.25,FALSE,TRUE,TRUE,TRUE,0,1,#N/A,106,#N/A,12.3541666666667,22.4375,1,FALSE,FALSE,3,TRUE,1,FALSE,75,"Swvu.busarea.","ACwvu.busarea.",#N/A,FALSE,FALSE,0.75,0.75,1,1,2,"","&amp;L&amp;F&amp;A&amp;CPage &amp;P&amp;R&amp;D",TRUE,TRUE,FALSE,FALSE,1,79,#N/A,#N/A,"=R117C1:R139C9","=R1:R9",#N/A,"Cwvu.busarea.",FALSE,FALSE,TRUE,1,600,600,FALSE,FALSE,TRUE,TRUE,TRUE}</definedName>
    <definedName name="wvubusarea213" hidden="1">{TRUE,TRUE,-2.75,-17,604.5,293.25,FALSE,TRUE,TRUE,TRUE,0,1,#N/A,106,#N/A,12.3541666666667,22.4375,1,FALSE,FALSE,3,TRUE,1,FALSE,75,"Swvu.busarea.","ACwvu.busarea.",#N/A,FALSE,FALSE,0.75,0.75,1,1,2,"","&amp;L&amp;F&amp;A&amp;CPage &amp;P&amp;R&amp;D",TRUE,TRUE,FALSE,FALSE,1,79,#N/A,#N/A,"=R117C1:R139C9","=R1:R9",#N/A,"Cwvu.busarea.",FALSE,FALSE,TRUE,1,600,600,FALSE,FALSE,TRUE,TRUE,TRUE}</definedName>
    <definedName name="wvubusarea35" hidden="1">{TRUE,TRUE,-2.75,-17,604.5,293.25,FALSE,TRUE,TRUE,TRUE,0,1,#N/A,106,#N/A,12.3541666666667,22.4375,1,FALSE,FALSE,3,TRUE,1,FALSE,75,"Swvu.busarea.","ACwvu.busarea.",#N/A,FALSE,FALSE,0.75,0.75,1,1,2,"","&amp;L&amp;F&amp;A&amp;CPage &amp;P&amp;R&amp;D",TRUE,TRUE,FALSE,FALSE,1,79,#N/A,#N/A,"=R117C1:R139C9","=R1:R9",#N/A,"Cwvu.busarea.",FALSE,FALSE,TRUE,1,600,600,FALSE,FALSE,TRUE,TRUE,TRUE}</definedName>
    <definedName name="WW" hidden="1">{"page1",#N/A,TRUE,"CSC";"page2",#N/A,TRUE,"CSC"}</definedName>
    <definedName name="ww_1" hidden="1">{#N/A,#N/A,FALSE,"Instruction";#N/A,#N/A,FALSE,"Salary";#N/A,#N/A,FALSE,"Budget";#N/A,#N/A,FALSE,"Capital"}</definedName>
    <definedName name="ww_2" hidden="1">{#N/A,#N/A,FALSE,"Pharm";#N/A,#N/A,FALSE,"WWCM"}</definedName>
    <definedName name="ww_3" hidden="1">{#N/A,#N/A,FALSE,"Pharm";#N/A,#N/A,FALSE,"WWCM"}</definedName>
    <definedName name="ww_4" hidden="1">{#N/A,#N/A,FALSE,"Pharm";#N/A,#N/A,FALSE,"WWCM"}</definedName>
    <definedName name="wwe.kkjk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wwee" hidden="1">{"value box",#N/A,TRUE,"DPL Inc. Fin Statements";"unlevered free cash flows",#N/A,TRUE,"DPL Inc. Fin Statements"}</definedName>
    <definedName name="wwt" hidden="1">{"YD LAPO2",#N/A,FALSE,"YTD"}</definedName>
    <definedName name="www" hidden="1">{"INTLGROUP",#N/A,FALSE,"INTL GROUP"}</definedName>
    <definedName name="www.wki" hidden="1">{"CSN M Detail",#N/A,FALSE,"Sch M Detail"}</definedName>
    <definedName name="wwww" hidden="1">{#N/A,#N/A,FALSE,"Produkte Erw.";#N/A,#N/A,FALSE,"Produkte Plan";#N/A,#N/A,FALSE,"Leistungen Erw.";#N/A,#N/A,FALSE,"Leistungen Plan";#N/A,#N/A,FALSE,"KA Allg.Kosten (2)";#N/A,#N/A,FALSE,"KA All.Kosten"}</definedName>
    <definedName name="wwwwwwwww" hidden="1">{"YTD",#N/A,FALSE,"SUM"}</definedName>
    <definedName name="wwwwwwwwwww" hidden="1">{"YD PACKAGE",#N/A,FALSE,"YTD"}</definedName>
    <definedName name="wwwwwwwwwwwwww" hidden="1">{"detail",#N/A,FALSE,"mfg";"summary",#N/A,FALSE,"mfg"}</definedName>
    <definedName name="wwwwwwwwwwwwwwww" hidden="1">{#N/A,#N/A,FALSE,"Renewals In Process";#N/A,#N/A,FALSE,"New Clients In Process";#N/A,#N/A,FALSE,"Completed New Clients";#N/A,#N/A,FALSE,"Completed Renewals"}</definedName>
    <definedName name="wx" hidden="1">{#N/A,#N/A,FALSE,"Pharm";#N/A,#N/A,FALSE,"WWCM"}</definedName>
    <definedName name="wx_1" hidden="1">{#N/A,#N/A,FALSE,"Pharm";#N/A,#N/A,FALSE,"WWCM"}</definedName>
    <definedName name="wx_2" hidden="1">{#N/A,#N/A,FALSE,"Pharm";#N/A,#N/A,FALSE,"WWCM"}</definedName>
    <definedName name="wx_3" hidden="1">{#N/A,#N/A,FALSE,"Pharm";#N/A,#N/A,FALSE,"WWCM"}</definedName>
    <definedName name="wx_4" hidden="1">{#N/A,#N/A,FALSE,"Pharm";#N/A,#N/A,FALSE,"WWCM"}</definedName>
    <definedName name="wyh" hidden="1">{#N/A,#N/A,FALSE,"Summary";#N/A,#N/A,FALSE,"Fed.State Prov";#N/A,#N/A,FALSE,"Foreign Prov";#N/A,#N/A,FALSE,"Thera Fgrn";#N/A,#N/A,FALSE,"CCD Fgrn";#N/A,#N/A,FALSE,"Biocine Fgrn";#N/A,#N/A,FALSE,"Vision Fgrn";#N/A,#N/A,FALSE,"Frgn vs Dom"}</definedName>
    <definedName name="WYSIWYG_CELL">#REF!</definedName>
    <definedName name="x" hidden="1">255</definedName>
    <definedName name="x.new" hidden="1">{#N/A,#N/A,FALSE,"FY97";#N/A,#N/A,FALSE,"FY98";#N/A,#N/A,FALSE,"FY99";#N/A,#N/A,FALSE,"FY00";#N/A,#N/A,FALSE,"FY01"}</definedName>
    <definedName name="x_1" hidden="1">{"clp_bs_doc",#N/A,FALSE,"CLP";"clp_is_doc",#N/A,FALSE,"CLP";"clp_cf_doc",#N/A,FALSE,"CLP";"clp_fr_doc",#N/A,FALSE,"CLP"}</definedName>
    <definedName name="x_2" hidden="1">{"clp_bs_doc",#N/A,FALSE,"CLP";"clp_is_doc",#N/A,FALSE,"CLP";"clp_cf_doc",#N/A,FALSE,"CLP";"clp_fr_doc",#N/A,FALSE,"CLP"}</definedName>
    <definedName name="x_3" hidden="1">{"clp_bs_doc",#N/A,FALSE,"CLP";"clp_is_doc",#N/A,FALSE,"CLP";"clp_cf_doc",#N/A,FALSE,"CLP";"clp_fr_doc",#N/A,FALSE,"CLP"}</definedName>
    <definedName name="x_4" hidden="1">{"clp_bs_doc",#N/A,FALSE,"CLP";"clp_is_doc",#N/A,FALSE,"CLP";"clp_cf_doc",#N/A,FALSE,"CLP";"clp_fr_doc",#N/A,FALSE,"CLP"}</definedName>
    <definedName name="x_5" hidden="1">{"clp_bs_doc",#N/A,FALSE,"CLP";"clp_is_doc",#N/A,FALSE,"CLP";"clp_cf_doc",#N/A,FALSE,"CLP";"clp_fr_doc",#N/A,FALSE,"CLP"}</definedName>
    <definedName name="x_vals">#REF!,#REF!</definedName>
    <definedName name="X08_13_03_Khalix_Reports_Refresh_List">#REF!</definedName>
    <definedName name="xb" hidden="1">{"BA detail",#N/A,FALSE,"Q3YTD "}</definedName>
    <definedName name="xc" hidden="1">{"ICD Details",#N/A,FALSE,"Current Yr";"ICD Details",#N/A,FALSE,"Budget";"ICD Details",#N/A,FALSE,"Prior Year"}</definedName>
    <definedName name="Xcel">'[160]Data Entry and Forecaster'!#REF!</definedName>
    <definedName name="Xcel_COS">#REF!</definedName>
    <definedName name="xck" hidden="1">#REF!</definedName>
    <definedName name="xcv" hidden="1">{#N/A,#N/A,FALSE,"Pharm";#N/A,#N/A,FALSE,"WWCM"}</definedName>
    <definedName name="xcv_1" hidden="1">{#N/A,#N/A,FALSE,"Pharm";#N/A,#N/A,FALSE,"WWCM"}</definedName>
    <definedName name="xcv_2" hidden="1">{#N/A,#N/A,FALSE,"Pharm";#N/A,#N/A,FALSE,"WWCM"}</definedName>
    <definedName name="xcv_3" hidden="1">{#N/A,#N/A,FALSE,"Pharm";#N/A,#N/A,FALSE,"WWCM"}</definedName>
    <definedName name="xcv_4" hidden="1">{#N/A,#N/A,FALSE,"Pharm";#N/A,#N/A,FALSE,"WWCM"}</definedName>
    <definedName name="xcvbxcvbcx" hidden="1">{#N/A,#N/A,FALSE,"Umsatz EO BP";#N/A,#N/A,FALSE,"Umsatz EO OP";#N/A,#N/A,FALSE,"ER EO BP";#N/A,#N/A,FALSE,"ER EO OP";#N/A,#N/A,FALSE,"EA EO (2)";#N/A,#N/A,FALSE,"EA EO";#N/A,#N/A,FALSE,"EA EO (3)";#N/A,#N/A,FALSE,"EA EO (4)";#N/A,#N/A,FALSE,"KA EO  (2)";#N/A,#N/A,FALSE,"KA EO";#N/A,#N/A,FALSE,"KA EO  (3)";#N/A,#N/A,FALSE,"KA EO (4)"}</definedName>
    <definedName name="xcxc" hidden="1">{"QTR_ACT",#N/A,FALSE,"PROP_PBIT_DEV_Q3";"QTR_BUD",#N/A,FALSE,"PROP_PBIT_DEV_Q3";"YTD_BUD",#N/A,FALSE,"PROP_PBIT_DEV_Q3";"YTD_ACT",#N/A,FALSE,"PROP_PBIT_DEV_Q3";"FY95 SNAP3",#N/A,FALSE,"PROP_PBIT_DEV_Q3";"FY95_BUD",#N/A,FALSE,"PROP_PBIT_DEV_Q3";"FY96_BUD",#N/A,FALSE,"PROP_PBIT_DEV_Q3"}</definedName>
    <definedName name="XLRG_GE">#REF!</definedName>
    <definedName name="XLRG_GJ">#REF!</definedName>
    <definedName name="xlx" hidden="1">{#N/A,#N/A,FALSE,"PMW Gruppe 99_98";#N/A,#N/A,FALSE,"PMW KG 98_99";#N/A,#N/A,FALSE,"PMW Inc. 99_98";#N/A,#N/A,FALSE,"PMW VTECH 99_98";#N/A,#N/A,FALSE,"PMW Thail. 99_98";#N/A,#N/A,FALSE,"PMW Canada 99_98";#N/A,#N/A,FALSE,"Währungsabw. 99_98"}</definedName>
    <definedName name="Xmax_col">44</definedName>
    <definedName name="xn" hidden="1">#REF!</definedName>
    <definedName name="xPnt1">#REF!</definedName>
    <definedName name="xPnt2">#REF!</definedName>
    <definedName name="xpr" hidden="1">{"Area1",#N/A,FALSE,"OREWACC";"Area2",#N/A,FALSE,"OREWACC"}</definedName>
    <definedName name="xq">'[161]HIDE R34 Q4'!#REF!</definedName>
    <definedName name="Xref">'[162]xref acct'!$A$3:$C$167</definedName>
    <definedName name="XREF_COLUMN_1" hidden="1">#REF!</definedName>
    <definedName name="XREF_COLUMN_2" hidden="1">#REF!</definedName>
    <definedName name="XREF_COLUMN_4" hidden="1">#REF!</definedName>
    <definedName name="XREF_COLUMN_7" hidden="1">#REF!</definedName>
    <definedName name="XRefActiveRow" hidden="1">#REF!</definedName>
    <definedName name="XRefColumnsCount" hidden="1">2</definedName>
    <definedName name="XRefCopy1" hidden="1">#REF!</definedName>
    <definedName name="XRefCopy10Row" hidden="1">#REF!</definedName>
    <definedName name="XRefCopy11Row" hidden="1">#REF!</definedName>
    <definedName name="XRefCopy12Row" hidden="1">#REF!</definedName>
    <definedName name="XRefCopy13" hidden="1">#REF!</definedName>
    <definedName name="XRefCopy13Row" hidden="1">#REF!</definedName>
    <definedName name="XRefCopy14Row" hidden="1">#REF!</definedName>
    <definedName name="XRefCopy15Row" hidden="1">#REF!</definedName>
    <definedName name="XRefCopy16Row" hidden="1">#REF!</definedName>
    <definedName name="XRefCopy17Row" hidden="1">#REF!</definedName>
    <definedName name="XRefCopy18Row" hidden="1">#REF!</definedName>
    <definedName name="XRefCopy1Row" hidden="1">#REF!</definedName>
    <definedName name="XRefCopy2" hidden="1">#REF!</definedName>
    <definedName name="XRefCopy20Row" hidden="1">#REF!</definedName>
    <definedName name="XRefCopy21Row" hidden="1">#REF!</definedName>
    <definedName name="XRefCopy2Row" hidden="1">#REF!</definedName>
    <definedName name="XRefCopy3" hidden="1">#REF!</definedName>
    <definedName name="XRefCopy3Row" hidden="1">#REF!</definedName>
    <definedName name="XRefCopy4" hidden="1">#REF!</definedName>
    <definedName name="XRefCopy4Row" hidden="1">#REF!</definedName>
    <definedName name="XRefCopy5" hidden="1">#REF!</definedName>
    <definedName name="XRefCopy5Row" hidden="1">#REF!</definedName>
    <definedName name="XRefCopy6Row" hidden="1">#REF!</definedName>
    <definedName name="XRefCopy7Row" hidden="1">#REF!</definedName>
    <definedName name="XRefCopy8Row" hidden="1">#REF!</definedName>
    <definedName name="XRefCopyRangeCount" hidden="1">2</definedName>
    <definedName name="XRefPaste1" hidden="1">#REF!</definedName>
    <definedName name="XRefPaste1Row" hidden="1">#REF!</definedName>
    <definedName name="XRefPaste2" hidden="1">#REF!</definedName>
    <definedName name="XRefPaste20Row" hidden="1">#REF!</definedName>
    <definedName name="XRefPaste21Row" hidden="1">#REF!</definedName>
    <definedName name="XRefPaste22Row" hidden="1">#REF!</definedName>
    <definedName name="XRefPaste23Row" hidden="1">#REF!</definedName>
    <definedName name="XRefPaste24Row" hidden="1">#REF!</definedName>
    <definedName name="XRefPaste25Row" hidden="1">#REF!</definedName>
    <definedName name="XRefPaste2Row" hidden="1">#REF!</definedName>
    <definedName name="XRefPaste3Row" hidden="1">#REF!</definedName>
    <definedName name="XRefPaste4Row" hidden="1">#REF!</definedName>
    <definedName name="XRefPaste5Row" hidden="1">#REF!</definedName>
    <definedName name="XRefPaste6" hidden="1">#REF!</definedName>
    <definedName name="XRefPaste6Row" hidden="1">#REF!</definedName>
    <definedName name="XRefPaste7Row" hidden="1">#REF!</definedName>
    <definedName name="XRefPaste8Row" hidden="1">#REF!</definedName>
    <definedName name="XRefPasteRangeCount" hidden="1">1</definedName>
    <definedName name="xs" hidden="1">{#N/A,"PURCHM",FALSE,"Business Analysis";#N/A,"SPADD",FALSE,"Business Analysis"}</definedName>
    <definedName name="xsd" hidden="1">{"detail",#N/A,FALSE,"mfg";"summary",#N/A,FALSE,"mfg"}</definedName>
    <definedName name="xt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XTRACT">#REF!</definedName>
    <definedName name="XTRACT_FILE1">#REF!</definedName>
    <definedName name="XTRACT_FILES">#REF!</definedName>
    <definedName name="xv" hidden="1">{"Commentary",#N/A,FALSE,"May"}</definedName>
    <definedName name="XVCWXV" hidden="1">#REF!</definedName>
    <definedName name="xw" hidden="1">{#N/A,#N/A,FALSE,"FCF Corporate Services";#N/A,#N/A,FALSE,"FCF Assum Corporate Services";#N/A,#N/A,FALSE,"DCF Corp. Services Sensitivity";#N/A,#N/A,FALSE,"AVP Corporate Services";"FCF in percent",#N/A,FALSE,"FCF Corporate Services"}</definedName>
    <definedName name="xx" hidden="1">{"quarterlyfull",#N/A,FALSE,"Earnings model ";"Annualfull",#N/A,FALSE,"Earnings model "}</definedName>
    <definedName name="xx_1" hidden="1">{#N/A,#N/A,FALSE,"REPORT"}</definedName>
    <definedName name="xx_2" hidden="1">{#N/A,#N/A,FALSE,"REPORT"}</definedName>
    <definedName name="xx_3" hidden="1">{#N/A,#N/A,FALSE,"REPORT"}</definedName>
    <definedName name="xx_4" hidden="1">{#N/A,#N/A,FALSE,"REPORT"}</definedName>
    <definedName name="xxcxc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xxx">#REF!</definedName>
    <definedName name="xxx.detail" hidden="1">{"detail305",#N/A,FALSE,"BI-305"}</definedName>
    <definedName name="xxx.directory" hidden="1">{"summary",#N/A,FALSE,"PCR DIRECTORY"}</definedName>
    <definedName name="xxx.gb._Hm." hidden="1">{#N/A,#N/A,FALSE,"Umsatz HM";#N/A,#N/A,FALSE,"ER HM";#N/A,#N/A,FALSE,"EA HM  (2)";#N/A,#N/A,FALSE,"EA HM ";#N/A,#N/A,FALSE,"EA HM  (4)";#N/A,#N/A,FALSE,"EA HM  (3)";#N/A,#N/A,FALSE,"KA HM  (2)";#N/A,#N/A,FALSE,"KA HM";#N/A,#N/A,FALSE,"KA HM  (3)";#N/A,#N/A,FALSE,"KA HM (4)"}</definedName>
    <definedName name="XXX_1" hidden="1">{#N/A,#N/A,FALSE,"Other";#N/A,#N/A,FALSE,"Ace";#N/A,#N/A,FALSE,"Derm"}</definedName>
    <definedName name="XXX_2" hidden="1">{#N/A,#N/A,FALSE,"Other";#N/A,#N/A,FALSE,"Ace";#N/A,#N/A,FALSE,"Derm"}</definedName>
    <definedName name="XXX_3" hidden="1">{#N/A,#N/A,FALSE,"Other";#N/A,#N/A,FALSE,"Ace";#N/A,#N/A,FALSE,"Derm"}</definedName>
    <definedName name="XXX_4" hidden="1">{#N/A,#N/A,FALSE,"Other";#N/A,#N/A,FALSE,"Ace";#N/A,#N/A,FALSE,"Derm"}</definedName>
    <definedName name="xxx2" hidden="1">{"oct_res_comm",#N/A,FALSE,"VarToBud"}</definedName>
    <definedName name="xxxx">#REF!</definedName>
    <definedName name="xxxxx" hidden="1">{#N/A,#N/A,FALSE,"Pharm";#N/A,#N/A,FALSE,"WWCM"}</definedName>
    <definedName name="xxxxx_1" hidden="1">{#N/A,#N/A,FALSE,"Pharm";#N/A,#N/A,FALSE,"WWCM"}</definedName>
    <definedName name="xxxxx_2" hidden="1">{#N/A,#N/A,FALSE,"Pharm";#N/A,#N/A,FALSE,"WWCM"}</definedName>
    <definedName name="xxxxx_3" hidden="1">{#N/A,#N/A,FALSE,"Pharm";#N/A,#N/A,FALSE,"WWCM"}</definedName>
    <definedName name="xxxxx_4" hidden="1">{#N/A,#N/A,FALSE,"Pharm";#N/A,#N/A,FALSE,"WWCM"}</definedName>
    <definedName name="xxxxxxxx" hidden="1">{"var_page",#N/A,FALSE,"template"}</definedName>
    <definedName name="xxxxxxxxxxxx" hidden="1">{#N/A,#N/A,TRUE,"Income Statement";#N/A,#N/A,TRUE,"Balance Sheet";#N/A,#N/A,TRUE,"Cash Flow";#N/A,#N/A,TRUE,"Interest Schedule";#N/A,#N/A,TRUE,"Ratios"}</definedName>
    <definedName name="xxxxxxxxxxxxxxxxxxxxxxxxxxxxxx" hidden="1">{#N/A,#N/A,FALSE,"Aging Summary";#N/A,#N/A,FALSE,"Ratio Analysis";#N/A,#N/A,FALSE,"Test 120 Day Accts";#N/A,#N/A,FALSE,"Tickmarks"}</definedName>
    <definedName name="xyz" hidden="1">{#N/A,#N/A,FALSE,"Applesauce";#N/A,#N/A,FALSE,"Apricots";#N/A,#N/A,FALSE,"Cherries";#N/A,#N/A,FALSE,"Cocktail";#N/A,#N/A,FALSE,"YC Peach";#N/A,#N/A,FALSE,"Spiced Peach";#N/A,#N/A,FALSE,"Freestones";#N/A,#N/A,FALSE,"Pears";#N/A,#N/A,FALSE,"Plums";#N/A,#N/A,FALSE,"Prunes";#N/A,#N/A,FALSE,"Grapes";#N/A,#N/A,FALSE,"Cups"}</definedName>
    <definedName name="xzxz" hidden="1">{#N/A,"PURCHM",FALSE,"Business Analysis";#N/A,"SPADD",FALSE,"Business Analysis"}</definedName>
    <definedName name="y">#REF!</definedName>
    <definedName name="y_1" hidden="1">{"clp_bs_doc",#N/A,FALSE,"CLP";"clp_is_doc",#N/A,FALSE,"CLP";"clp_cf_doc",#N/A,FALSE,"CLP";"clp_fr_doc",#N/A,FALSE,"CLP"}</definedName>
    <definedName name="y_2" hidden="1">{"clp_bs_doc",#N/A,FALSE,"CLP";"clp_is_doc",#N/A,FALSE,"CLP";"clp_cf_doc",#N/A,FALSE,"CLP";"clp_fr_doc",#N/A,FALSE,"CLP"}</definedName>
    <definedName name="y_3" hidden="1">{"clp_bs_doc",#N/A,FALSE,"CLP";"clp_is_doc",#N/A,FALSE,"CLP";"clp_cf_doc",#N/A,FALSE,"CLP";"clp_fr_doc",#N/A,FALSE,"CLP"}</definedName>
    <definedName name="y_4" hidden="1">{"clp_bs_doc",#N/A,FALSE,"CLP";"clp_is_doc",#N/A,FALSE,"CLP";"clp_cf_doc",#N/A,FALSE,"CLP";"clp_fr_doc",#N/A,FALSE,"CLP"}</definedName>
    <definedName name="y_5" hidden="1">{"clp_bs_doc",#N/A,FALSE,"CLP";"clp_is_doc",#N/A,FALSE,"CLP";"clp_cf_doc",#N/A,FALSE,"CLP";"clp_fr_doc",#N/A,FALSE,"CLP"}</definedName>
    <definedName name="y_vals">#REF!,#REF!</definedName>
    <definedName name="Y2K" hidden="1">{"PAGE1_97",#N/A,TRUE,"1997";"PAGE2_97",#N/A,TRUE,"1997";"PAGE3_97",#N/A,TRUE,"1997";"PAGE4_97",#N/A,TRUE,"1997"}</definedName>
    <definedName name="YACIII">#REF!</definedName>
    <definedName name="YBE">#REF!</definedName>
    <definedName name="YBS">#REF!</definedName>
    <definedName name="YCE">#REF!</definedName>
    <definedName name="YCS">#REF!</definedName>
    <definedName name="YE_Auth_Bud_NoPreSpend">#REF!</definedName>
    <definedName name="YE_CompRL">#REF!</definedName>
    <definedName name="YE_CompRL_CEG">#REF!</definedName>
    <definedName name="YE_CompRM">#REF!</definedName>
    <definedName name="YE_DB">#REF!</definedName>
    <definedName name="YE_NQ">#REF!</definedName>
    <definedName name="YE_NQPension">#REF!</definedName>
    <definedName name="YE_QualPension">#REF!</definedName>
    <definedName name="YE_RL">#REF!</definedName>
    <definedName name="YE_RL_CEG">#REF!</definedName>
    <definedName name="YE_RM_D">#REF!</definedName>
    <definedName name="YE_RM_NoD">#REF!</definedName>
    <definedName name="yea" hidden="1">{#N/A,#N/A,FALSE,"Assumptions";"Model",#N/A,FALSE,"MDU";#N/A,#N/A,FALSE,"Notes"}</definedName>
    <definedName name="Year">[163]Indices!$B$3:$C$36</definedName>
    <definedName name="Year_DuesCategory_InputTab">#REF!</definedName>
    <definedName name="Year_Factor">#REF!</definedName>
    <definedName name="Year_In_Service">#REF!</definedName>
    <definedName name="Year_of_Analysis">#REF!</definedName>
    <definedName name="year_savings_begin">#REF!</definedName>
    <definedName name="Year1">#REF!</definedName>
    <definedName name="Year1_PensionTab">#REF!</definedName>
    <definedName name="Year10_PensionTab">#REF!</definedName>
    <definedName name="Year1Usage">#REF!</definedName>
    <definedName name="YEAR2">#REF!</definedName>
    <definedName name="Year2_PensionTab">#REF!</definedName>
    <definedName name="Year2Usage">#REF!</definedName>
    <definedName name="Year3">#REF!</definedName>
    <definedName name="Year3_PensionTab">#REF!</definedName>
    <definedName name="Year4_PensionTab">#REF!</definedName>
    <definedName name="Year5_PensionTab">#REF!</definedName>
    <definedName name="Year6_PensionTab">#REF!</definedName>
    <definedName name="Year7_PensionTab">#REF!</definedName>
    <definedName name="Year8_PensionTab">#REF!</definedName>
    <definedName name="Year9_PensionTab">#REF!</definedName>
    <definedName name="yearend">#REF!</definedName>
    <definedName name="YearESB">#REF!</definedName>
    <definedName name="YearFive">[4]GlobalDates!$C$14</definedName>
    <definedName name="YearFour">[4]GlobalDates!$C$13</definedName>
    <definedName name="YearOne">[4]GlobalDates!$C$10</definedName>
    <definedName name="Years">#REF!</definedName>
    <definedName name="Years_AmortChartforEEI_InputTab">#REF!</definedName>
    <definedName name="Years_Dues_OneMonth_InputTab">#REF!</definedName>
    <definedName name="Years_HewittStmtTab">#REF!</definedName>
    <definedName name="Years_of_Analysis">#REF!</definedName>
    <definedName name="Years_PensionTab">#REF!</definedName>
    <definedName name="Years_RCRWSTab">#REF!</definedName>
    <definedName name="YearSelected">#REF!</definedName>
    <definedName name="YearsElectric_PensionTab">#REF!</definedName>
    <definedName name="YearsGas_PensionTab">#REF!</definedName>
    <definedName name="YearsHewitt_PensionTab">#REF!</definedName>
    <definedName name="YearSix">[4]GlobalDates!$C$15</definedName>
    <definedName name="YearstoPrint">#REF!</definedName>
    <definedName name="YearThree">[4]GlobalDates!$C$12</definedName>
    <definedName name="YearTwo">[4]GlobalDates!$C$11</definedName>
    <definedName name="YearZero">[164]GlobalDates!$C$9</definedName>
    <definedName name="YEBUD">#REF!</definedName>
    <definedName name="yellow" hidden="1">{"Bal Sht Wallace",#N/A,FALSE,"Wall BS";"Wall Cash Flow",#N/A,FALSE,"Wall CF Stmt";"Income Statement Wallace",#N/A,FALSE,"Wall Inc Stmt";"INc Statement Matt",#N/A,FALSE,"Moore Inc stmt";"Balance Sheets Matt",#N/A,FALSE,"Moore BS";"Cash Flow Statements Matt",#N/A,FALSE,"Moore CF Stmt"}</definedName>
    <definedName name="yeryweryrw" hidden="1">{0,0,0,0;0,0,0,0;0,0,0,0;0,0,0,0;0,0,0,0;0,0,0,0;0,0,0,0;0,0,0,0;0,0,0,0;0,0,0,0;0,0,0,0;0,0,0,0}</definedName>
    <definedName name="Yes_no">#REF!</definedName>
    <definedName name="yfy" hidden="1">{"'NPL @ 30 June 00'!$B$22"}</definedName>
    <definedName name="yg" hidden="1">{"Polymers Details",#N/A,FALSE,"Current Yr";"Polymer Details",#N/A,FALSE,"Budget";"Polymer Details",#N/A,FALSE,"Prior Year"}</definedName>
    <definedName name="yh" hidden="1">{"Polymers Details",#N/A,FALSE,"Current Yr";"Polymer Details",#N/A,FALSE,"Budget";"Polymer Details",#N/A,FALSE,"Prior Year"}</definedName>
    <definedName name="yhg" hidden="1">2</definedName>
    <definedName name="yhn" hidden="1">{"detail",#N/A,FALSE,"mfg";"summary",#N/A,FALSE,"mfg"}</definedName>
    <definedName name="yhyhy" hidden="1">{#N/A,#N/A,FALSE,"Aging Summary";#N/A,#N/A,FALSE,"Ratio Analysis";#N/A,#N/A,FALSE,"Test 120 Day Accts";#N/A,#N/A,FALSE,"Tickmarks"}</definedName>
    <definedName name="YLYIII">#REF!</definedName>
    <definedName name="ym" hidden="1">{#N/A,"PURCHM",FALSE,"Business Analysis";#N/A,"SPADD",FALSE,"Business Analysis"}</definedName>
    <definedName name="yn" hidden="1">{"AS REP",#N/A,FALSE,"EEFSNAP2";"PROP",#N/A,FALSE,"EEFSNAP2";"RISKS",#N/A,FALSE,"EEFSNAP2";"VIEW ALL",#N/A,FALSE,"EEFSNAP2"}</definedName>
    <definedName name="YNPACP">#N/A</definedName>
    <definedName name="YNPASP">#N/A</definedName>
    <definedName name="YNPRCP">#N/A</definedName>
    <definedName name="YNPRSP">#N/A</definedName>
    <definedName name="yo" hidden="1">{#N/A,#N/A,FALSE,"R&amp;D Quick Calc";#N/A,#N/A,FALSE,"DOE Fee Schedule"}</definedName>
    <definedName name="youh" hidden="1">{#N/A,#N/A,FALSE,"AD_Purchase";#N/A,#N/A,FALSE,"Credit";#N/A,#N/A,FALSE,"PF Acquisition";#N/A,#N/A,FALSE,"PF Offering"}</definedName>
    <definedName name="yp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YPE">#REF!</definedName>
    <definedName name="YPLIII">#REF!</definedName>
    <definedName name="yPnt1">#REF!</definedName>
    <definedName name="yPnt2">#REF!</definedName>
    <definedName name="YPS">#REF!</definedName>
    <definedName name="yq" hidden="1">{"QTR_ACT",#N/A,FALSE,"PROP_PBIT_DEV_Q3";"QTR_BUD",#N/A,FALSE,"PROP_PBIT_DEV_Q3";"YTD_BUD",#N/A,FALSE,"PROP_PBIT_DEV_Q3";"YTD_ACT",#N/A,FALSE,"PROP_PBIT_DEV_Q3";"FY95 SNAP3",#N/A,FALSE,"PROP_PBIT_DEV_Q3";"FY95_BUD",#N/A,FALSE,"PROP_PBIT_DEV_Q3";"FY96_BUD",#N/A,FALSE,"PROP_PBIT_DEV_Q3"}</definedName>
    <definedName name="YR_NO">#REF!</definedName>
    <definedName name="yr0_date">#REF!</definedName>
    <definedName name="yr1_date">#REF!</definedName>
    <definedName name="yr2_date">#REF!</definedName>
    <definedName name="yr3_date">#REF!</definedName>
    <definedName name="yr4_date">#REF!</definedName>
    <definedName name="yr5_date">#REF!</definedName>
    <definedName name="yr6_date">#REF!</definedName>
    <definedName name="YrdLightACP">#N/A</definedName>
    <definedName name="YrdLightASP">#N/A</definedName>
    <definedName name="YrdLightRCP">#N/A</definedName>
    <definedName name="YrdLightRSP">#N/A</definedName>
    <definedName name="yreyweywre" hidden="1">{0,0,0,0;0,0,0,0;0,0,0,0;"Ꭹ",0,0,0;0,0,0,0;0,0,0,0;#NULL!,0,0,0;0,0,0,0;0,0,0,0;0,0,0,0;0,0,0,0;0,0,0,0}</definedName>
    <definedName name="YrOneFirstMo">[164]GlobalDates!$F$9</definedName>
    <definedName name="Yrs_Dues_InputTab">#REF!</definedName>
    <definedName name="Yrs_EEI_Pct_InputTab">#REF!</definedName>
    <definedName name="yrtrt" hidden="1">{"NA Is w Ratios",#N/A,FALSE,"North America";"PF CFlow NA",#N/A,FALSE,"North America";"NA DCF Matrix",#N/A,FALSE,"North America"}</definedName>
    <definedName name="YT" hidden="1">{"NA Is w Ratios",#N/A,FALSE,"North America";"PF CFlow NA",#N/A,FALSE,"North America";"NA DCF Matrix",#N/A,FALSE,"North America"}</definedName>
    <definedName name="YTD">[145]Act08!$C$16</definedName>
    <definedName name="YTD_Actuals_April">#REF!</definedName>
    <definedName name="YTD_Amt">#REF!</definedName>
    <definedName name="YTD10">#REF!</definedName>
    <definedName name="YTD12">#REF!</definedName>
    <definedName name="YTD3">#REF!</definedName>
    <definedName name="YTD4">#REF!</definedName>
    <definedName name="YTD5">#REF!</definedName>
    <definedName name="YTD6">#REF!</definedName>
    <definedName name="YTD7">#REF!</definedName>
    <definedName name="YTD8">#REF!</definedName>
    <definedName name="YTD9">#REF!</definedName>
    <definedName name="YTDACT">#REF!</definedName>
    <definedName name="YTDACTUAL">#REF!</definedName>
    <definedName name="YTDAmt">#REF!</definedName>
    <definedName name="YTDBUDGET">#REF!</definedName>
    <definedName name="YTDLYR">#REF!</definedName>
    <definedName name="YTDPLN">#REF!</definedName>
    <definedName name="ytre" hidden="1">{"overview",#N/A,FALSE,"summary";"net assets",#N/A,FALSE,"summary";"asset turnover",#N/A,FALSE,"summary";"orona",#N/A,FALSE,"summary"}</definedName>
    <definedName name="yu" hidden="1">{#N/A,"PURADD",FALSE,"Business Analysis";#N/A,"PURSPP",FALSE,"Business Analysis";#N/A,"CTGIND",FALSE,"Business Analysis";#N/A,"PURCHM",FALSE,"Business Analysis";#N/A,"SPADD",FALSE,"Business Analysis";#N/A,"EPOXY",FALSE,"Business Analysis";#N/A,"PURPER",FALSE,"Business Analysis"}</definedName>
    <definedName name="yui" hidden="1">{"Commentary",#N/A,FALSE,"May"}</definedName>
    <definedName name="YUIIUK" hidden="1">{#N/A,#N/A,TRUE,"Summary Sheet (100)";"BBase1",#N/A,TRUE,"Borr. Base Calc. (120)";"BBase2",#N/A,TRUE,"Borr. Base Calc. (120)";#N/A,#N/A,TRUE,"Inel. Collateral Comp. (120A)";#N/A,#N/A,TRUE,"Inel. Collateral Comp (120B)";#N/A,#N/A,TRUE,"Ineligible Categories (120C)";#N/A,#N/A,TRUE,"Excessive Delinquencies (120D)";#N/A,#N/A,TRUE,"Cash Collateral Deposits (305)";#N/A,#N/A,TRUE,"Cash Receipts (310)";#N/A,#N/A,TRUE,"Activity Statistics (400)";#N/A,#N/A,TRUE,"Dilution Analysis (400A)";#N/A,#N/A,TRUE,"Journal Entries (400B)";#N/A,#N/A,TRUE,"Accts Rec Agings (410)";#N/A,#N/A,TRUE,"Concentrations Analysis (420)";#N/A,#N/A,TRUE,"Delinquent Accounts (430)";#N/A,#N/A,TRUE,"Aging Flow Cash Appl (431)";"CMem1",#N/A,TRUE,"Credit Memo Analysis (440)";"CMem2",#N/A,TRUE,"Credit Memo Analysis (440)";#N/A,#N/A,TRUE,"Notes Receivable (460)";#N/A,#N/A,TRUE,"Inventory Analysis (500)";#N/A,#N/A,TRUE,"Inventory Detail (510)";#N/A,#N/A,TRUE,"Inventory Locations (512)";#N/A,#N/A,TRUE,"Inventory Test Count (520)";#N/A,#N/A,TRUE,"Test Inventory Records (530)";#N/A,#N/A,TRUE,"Gross Profit Analysis (540)";#N/A,#N/A,TRUE,"Physical Count Anal (550)";#N/A,#N/A,TRUE,"Inv Roll Forward &amp; Recon (560)";#N/A,#N/A,TRUE,"Slow-Moving Analysis (580)";#N/A,#N/A,TRUE,"Reconciliation (700)";#N/A,#N/A,TRUE,"Accounts Payable (805)";#N/A,#N/A,TRUE,"Past Due AP &amp; Held Cks (815)";#N/A,#N/A,TRUE,"Non-Trade Liabilities (900)";#N/A,#N/A,TRUE,"Tax Liabilities (910)"}</definedName>
    <definedName name="yuio" hidden="1">{"oct_res_comm",#N/A,FALSE,"VarToBud"}</definedName>
    <definedName name="YUIU" hidden="1">{#N/A,#N/A,FALSE,"Renewals In Process";#N/A,#N/A,FALSE,"New Clients In Process";#N/A,#N/A,FALSE,"Completed New Clients";#N/A,#N/A,FALSE,"Completed Renewals"}</definedName>
    <definedName name="yuop" hidden="1">{"OTHER",#N/A,FALSE,"CM"}</definedName>
    <definedName name="yuuuiuy" hidden="1">{#N/A,#N/A,FALSE,"Income Statement";#N/A,#N/A,FALSE,"Balance Sheet";#N/A,#N/A,FALSE,"Cash Flows";#N/A,#N/A,FALSE,"Ratios"}</definedName>
    <definedName name="yv" hidden="1">{"sales growth",#N/A,FALSE,"summary";"oper income",#N/A,FALSE,"summary";"oros rank",#N/A,FALSE,"summary";"net assets",#N/A,FALSE,"summary";"asset turnover",#N/A,FALSE,"summary";"orona",#N/A,FALSE,"summary"}</definedName>
    <definedName name="yx" hidden="1">{"overview",#N/A,FALSE,"summary";"net assets",#N/A,FALSE,"summary";"asset turnover",#N/A,FALSE,"summary";"orona",#N/A,FALSE,"summary"}</definedName>
    <definedName name="yxcxycxy" hidden="1">{#N/A,#N/A,FALSE,"Umsatz 99";#N/A,#N/A,FALSE,"ER 99 "}</definedName>
    <definedName name="yy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yy.7" hidden="1">{#N/A,#N/A,FALSE,"PMW Gruppe 00_99";#N/A,#N/A,FALSE,"PMW KG 00_99";#N/A,#N/A,FALSE,"PMW Inc. 00_99";#N/A,#N/A,FALSE,"PMW VTECH 00_99";#N/A,#N/A,FALSE,"PMW Thail. 00_99";#N/A,#N/A,FALSE,"PMW Canada 00_99";#N/A,#N/A,FALSE,"Währungsabw. 00_99"}</definedName>
    <definedName name="YYY">#REF!</definedName>
    <definedName name="yyy_1" hidden="1">{#N/A,#N/A,FALSE,"Other";#N/A,#N/A,FALSE,"Ace";#N/A,#N/A,FALSE,"Derm"}</definedName>
    <definedName name="yyy_2" hidden="1">{#N/A,#N/A,FALSE,"Other";#N/A,#N/A,FALSE,"Ace";#N/A,#N/A,FALSE,"Derm"}</definedName>
    <definedName name="yyy_3" hidden="1">{#N/A,#N/A,FALSE,"Other";#N/A,#N/A,FALSE,"Ace";#N/A,#N/A,FALSE,"Derm"}</definedName>
    <definedName name="yyy_4" hidden="1">{#N/A,#N/A,FALSE,"Other";#N/A,#N/A,FALSE,"Ace";#N/A,#N/A,FALSE,"Derm"}</definedName>
    <definedName name="z" hidden="1">{"P and L",#N/A,FALSE,"Financial Output";"Cashflow",#N/A,FALSE,"Financial Output";"Balance Sheet",#N/A,FALSE,"Financial Output"}</definedName>
    <definedName name="z.l" hidden="1">{#N/A,#N/A,FALSE,"KA CH  (2)"}</definedName>
    <definedName name="Z_090E95BF_3048_11D2_8509_00A0246D366B_.wvu.PrintArea" hidden="1">#N/A</definedName>
    <definedName name="Z_090E95C1_3048_11D2_8509_00A0246D366B_.wvu.PrintArea" hidden="1">#N/A</definedName>
    <definedName name="Z_090E95C3_3048_11D2_8509_00A0246D366B_.wvu.PrintArea" hidden="1">#N/A</definedName>
    <definedName name="Z_0B113C9C_A1A9_11D3_A311_0008C739212F_.wvu.PrintArea" hidden="1">#REF!</definedName>
    <definedName name="Z_1C03E4A5_0E99_11D5_896C_00008646D7BA_.wvu.Rows" hidden="1">#REF!</definedName>
    <definedName name="Z_22B84546_2C55_11D2_8507_00A0246D366B_.wvu.PrintArea" hidden="1">#N/A</definedName>
    <definedName name="Z_22B84548_2C55_11D2_8507_00A0246D366B_.wvu.PrintArea" hidden="1">#N/A</definedName>
    <definedName name="Z_22B8454A_2C55_11D2_8507_00A0246D366B_.wvu.PrintArea" hidden="1">#N/A</definedName>
    <definedName name="Z_23CDA1D2_24E2_11D2_9AE0_000000000000_.wvu.PrintArea" hidden="1">#N/A</definedName>
    <definedName name="Z_23CDA1D3_24E2_11D2_9AE0_000000000000_.wvu.PrintArea" hidden="1">#N/A</definedName>
    <definedName name="Z_23CDA1D4_24E2_11D2_9AE0_000000000000_.wvu.PrintArea" hidden="1">#N/A</definedName>
    <definedName name="Z_256A4A84_1FC3_11D2_84FA_00A0246D366B_.wvu.PrintArea" hidden="1">#N/A</definedName>
    <definedName name="Z_256A4A85_1FC3_11D2_84FA_00A0246D366B_.wvu.PrintArea" hidden="1">#N/A</definedName>
    <definedName name="Z_256A4A86_1FC3_11D2_84FA_00A0246D366B_.wvu.PrintArea" hidden="1">#N/A</definedName>
    <definedName name="Z_256A4A8A_1FC3_11D2_84FA_00A0246D366B_.wvu.PrintArea" hidden="1">#N/A</definedName>
    <definedName name="Z_256A4A8B_1FC3_11D2_84FA_00A0246D366B_.wvu.PrintArea" hidden="1">#N/A</definedName>
    <definedName name="Z_256A4A8C_1FC3_11D2_84FA_00A0246D366B_.wvu.PrintArea" hidden="1">#N/A</definedName>
    <definedName name="Z_256A4A90_1FC3_11D2_84FA_00A0246D366B_.wvu.PrintArea" hidden="1">#N/A</definedName>
    <definedName name="Z_256A4A91_1FC3_11D2_84FA_00A0246D366B_.wvu.PrintArea" hidden="1">#N/A</definedName>
    <definedName name="Z_256A4A92_1FC3_11D2_84FA_00A0246D366B_.wvu.PrintArea" hidden="1">#N/A</definedName>
    <definedName name="Z_256A4AA0_1FC3_11D2_84FA_00A0246D366B_.wvu.PrintArea" hidden="1">#N/A</definedName>
    <definedName name="Z_256A4AA1_1FC3_11D2_84FA_00A0246D366B_.wvu.PrintArea" hidden="1">#N/A</definedName>
    <definedName name="Z_256A4AA2_1FC3_11D2_84FA_00A0246D366B_.wvu.PrintArea" hidden="1">#N/A</definedName>
    <definedName name="Z_2891AF67_639B_11D2_AA4E_AB73DC59AB4D_.wvu.PrintArea" hidden="1">#REF!</definedName>
    <definedName name="Z_2891AF68_639B_11D2_AA4E_AB73DC59AB4D_.wvu.PrintArea" hidden="1">#REF!</definedName>
    <definedName name="Z_28BDDCCC_2551_11D1_BD8E_0020AF42250B_.wvu.Cols" hidden="1">#REF!,#REF!,#REF!</definedName>
    <definedName name="Z_28BDDCCD_2551_11D1_BD8E_0020AF42250B_.wvu.Cols" hidden="1">#REF!,#REF!,#REF!</definedName>
    <definedName name="Z_28BDDCCF_2551_11D1_BD8E_0020AF42250B_.wvu.Cols" hidden="1">#REF!,#REF!,#REF!,#REF!</definedName>
    <definedName name="Z_28BDDCD0_2551_11D1_BD8E_0020AF42250B_.wvu.Cols" hidden="1">#REF!,#REF!,#REF!</definedName>
    <definedName name="Z_28BDDCD1_2551_11D1_BD8E_0020AF42250B_.wvu.Cols" hidden="1">#REF!,#REF!</definedName>
    <definedName name="Z_28BDDCD2_2551_11D1_BD8E_0020AF42250B_.wvu.Cols" hidden="1">#REF!,#REF!,#REF!</definedName>
    <definedName name="Z_28BDDCD3_2551_11D1_BD8E_0020AF42250B_.wvu.Cols" hidden="1">#REF!,#REF!,#REF!,#REF!</definedName>
    <definedName name="Z_28BDDCD8_2551_11D1_BD8E_0020AF42250B_.wvu.Cols" hidden="1">#REF!,#REF!,#REF!</definedName>
    <definedName name="Z_28BDDCD9_2551_11D1_BD8E_0020AF42250B_.wvu.Cols" hidden="1">#REF!,#REF!,#REF!</definedName>
    <definedName name="Z_3453CBA4_59ED_11D2_8526_00A0246D366B_.wvu.PrintArea" hidden="1">#N/A</definedName>
    <definedName name="Z_3453CBA6_59ED_11D2_8526_00A0246D366B_.wvu.PrintArea" hidden="1">#N/A</definedName>
    <definedName name="Z_3453CBA8_59ED_11D2_8526_00A0246D366B_.wvu.PrintArea" hidden="1">#N/A</definedName>
    <definedName name="Z_37044B3E_2AB6_42BF_9816_7840ABEC8832_.wvu.FilterData" hidden="1">#REF!</definedName>
    <definedName name="Z_38B66622_465C_11D1_8554_0080C7F00AC6_.wvu.Cols" hidden="1">#REF!,#REF!,#REF!</definedName>
    <definedName name="Z_38B66623_465C_11D1_8554_0080C7F00AC6_.wvu.Cols" hidden="1">#REF!,#REF!,#REF!</definedName>
    <definedName name="Z_38B66625_465C_11D1_8554_0080C7F00AC6_.wvu.Cols" hidden="1">#REF!,#REF!,#REF!,#REF!</definedName>
    <definedName name="Z_38B66626_465C_11D1_8554_0080C7F00AC6_.wvu.Cols" hidden="1">#REF!,#REF!,#REF!</definedName>
    <definedName name="Z_38B66627_465C_11D1_8554_0080C7F00AC6_.wvu.Cols" hidden="1">#REF!,#REF!</definedName>
    <definedName name="Z_38B66628_465C_11D1_8554_0080C7F00AC6_.wvu.Cols" hidden="1">#REF!,#REF!,#REF!</definedName>
    <definedName name="Z_38B66629_465C_11D1_8554_0080C7F00AC6_.wvu.Cols" hidden="1">#REF!,#REF!,#REF!,#REF!</definedName>
    <definedName name="Z_38B6662E_465C_11D1_8554_0080C7F00AC6_.wvu.Cols" hidden="1">#REF!,#REF!,#REF!</definedName>
    <definedName name="Z_38B6662F_465C_11D1_8554_0080C7F00AC6_.wvu.Cols" hidden="1">#REF!,#REF!,#REF!</definedName>
    <definedName name="Z_39BC5E81_0594_11D1_8C74_006097B34275_.wvu.FilterData" hidden="1">#REF!</definedName>
    <definedName name="Z_39BC5E82_0594_11D1_8C74_006097B34275_.wvu.FilterData" hidden="1">#REF!</definedName>
    <definedName name="Z_3A5E8553_2221_11D2_84FE_00A0246D366B_.wvu.PrintArea" hidden="1">#N/A</definedName>
    <definedName name="Z_3A5E8554_2221_11D2_84FE_00A0246D366B_.wvu.PrintArea" hidden="1">#N/A</definedName>
    <definedName name="Z_3A5E8555_2221_11D2_84FE_00A0246D366B_.wvu.PrintArea" hidden="1">#N/A</definedName>
    <definedName name="Z_3BE6BCC4_2DEA_11D2_8508_00A0246D366B_.wvu.PrintArea" hidden="1">#N/A</definedName>
    <definedName name="Z_3BE6BCC6_2DEA_11D2_8508_00A0246D366B_.wvu.PrintArea" hidden="1">#N/A</definedName>
    <definedName name="Z_3BE6BCC8_2DEA_11D2_8508_00A0246D366B_.wvu.PrintArea" hidden="1">#N/A</definedName>
    <definedName name="Z_3BE6BCE6_2DEA_11D2_8508_00A0246D366B_.wvu.PrintArea" hidden="1">#N/A</definedName>
    <definedName name="Z_3BE6BCE8_2DEA_11D2_8508_00A0246D366B_.wvu.PrintArea" hidden="1">#N/A</definedName>
    <definedName name="Z_3BE6BCEA_2DEA_11D2_8508_00A0246D366B_.wvu.PrintArea" hidden="1">#N/A</definedName>
    <definedName name="Z_3FFCEA43_F8AA_11D0_BD29_0020AF42250B_.wvu.Cols" hidden="1">#REF!,#REF!,#REF!</definedName>
    <definedName name="Z_3FFCEA43_F8AA_11D0_BD29_0020AF42250B_.wvu.PrintArea" hidden="1">#REF!</definedName>
    <definedName name="Z_3FFCEA43_F8AA_11D0_BD29_0020AF42250B_.wvu.PrintTitles" hidden="1">#REF!</definedName>
    <definedName name="Z_40D1A02B_1594_11D1_BD73_0020AF42250B_.wvu.Cols" hidden="1">#REF!,#REF!,#REF!</definedName>
    <definedName name="Z_40D1A02C_1594_11D1_BD73_0020AF42250B_.wvu.Cols" hidden="1">#REF!,#REF!,#REF!</definedName>
    <definedName name="Z_40D1A02D_1594_11D1_BD73_0020AF42250B_.wvu.Cols" hidden="1">#REF!,#REF!,#REF!,#REF!</definedName>
    <definedName name="Z_40D1A02E_1594_11D1_BD73_0020AF42250B_.wvu.Cols" hidden="1">#REF!,#REF!,#REF!</definedName>
    <definedName name="Z_40D1A02F_1594_11D1_BD73_0020AF42250B_.wvu.Cols" hidden="1">#REF!,#REF!</definedName>
    <definedName name="Z_40D1A030_1594_11D1_BD73_0020AF42250B_.wvu.Cols" hidden="1">#REF!,#REF!,#REF!</definedName>
    <definedName name="Z_40D1A031_1594_11D1_BD73_0020AF42250B_.wvu.Cols" hidden="1">#REF!,#REF!,#REF!,#REF!</definedName>
    <definedName name="Z_40D1A032_1594_11D1_BD73_0020AF42250B_.wvu.Cols" hidden="1">#REF!,#REF!,#REF!</definedName>
    <definedName name="Z_40D1A033_1594_11D1_BD73_0020AF42250B_.wvu.Cols" hidden="1">#REF!,#REF!,#REF!</definedName>
    <definedName name="Z_40D1A104_1594_11D1_BD73_0020AF42250B_.wvu.Cols" hidden="1">#REF!,#REF!,#REF!</definedName>
    <definedName name="Z_40D1A105_1594_11D1_BD73_0020AF42250B_.wvu.Cols" hidden="1">#REF!,#REF!,#REF!</definedName>
    <definedName name="Z_40D1A107_1594_11D1_BD73_0020AF42250B_.wvu.Cols" hidden="1">#REF!,#REF!,#REF!,#REF!</definedName>
    <definedName name="Z_40D1A109_1594_11D1_BD73_0020AF42250B_.wvu.Cols" hidden="1">#REF!,#REF!,#REF!</definedName>
    <definedName name="Z_40D1A10B_1594_11D1_BD73_0020AF42250B_.wvu.Cols" hidden="1">#REF!,#REF!</definedName>
    <definedName name="Z_40D1A10C_1594_11D1_BD73_0020AF42250B_.wvu.Cols" hidden="1">#REF!,#REF!,#REF!</definedName>
    <definedName name="Z_40D1A10F_1594_11D1_BD73_0020AF42250B_.wvu.Cols" hidden="1">#REF!,#REF!,#REF!,#REF!</definedName>
    <definedName name="Z_40D1A114_1594_11D1_BD73_0020AF42250B_.wvu.Cols" hidden="1">#REF!,#REF!,#REF!</definedName>
    <definedName name="Z_40D1A115_1594_11D1_BD73_0020AF42250B_.wvu.Cols" hidden="1">#REF!,#REF!,#REF!</definedName>
    <definedName name="Z_4632451C_2AC2_11D2_8505_00A0246D366B_.wvu.PrintArea" hidden="1">#N/A</definedName>
    <definedName name="Z_4632451D_2AC2_11D2_8505_00A0246D366B_.wvu.PrintArea" hidden="1">#N/A</definedName>
    <definedName name="Z_4632451E_2AC2_11D2_8505_00A0246D366B_.wvu.PrintArea" hidden="1">#N/A</definedName>
    <definedName name="Z_49179D1A_043D_11D1_BD55_0020AF42250B_.wvu.Cols" hidden="1">#REF!,#REF!</definedName>
    <definedName name="Z_49179D1A_043D_11D1_BD55_0020AF42250B_.wvu.PrintArea" hidden="1">#REF!</definedName>
    <definedName name="Z_49179D1A_043D_11D1_BD55_0020AF42250B_.wvu.PrintTitles" hidden="1">#REF!</definedName>
    <definedName name="Z_49179D1D_043D_11D1_BD55_0020AF42250B_.wvu.Cols" hidden="1">#REF!,#REF!,#REF!</definedName>
    <definedName name="Z_49179D1D_043D_11D1_BD55_0020AF42250B_.wvu.PrintArea" hidden="1">#REF!</definedName>
    <definedName name="Z_49179D1D_043D_11D1_BD55_0020AF42250B_.wvu.PrintTitles" hidden="1">#REF!</definedName>
    <definedName name="Z_4AEDCBF1_22EE_11D2_84FF_00A0246D366B_.wvu.PrintArea" hidden="1">#N/A</definedName>
    <definedName name="Z_4AEDCBF2_22EE_11D2_84FF_00A0246D366B_.wvu.PrintArea" hidden="1">#N/A</definedName>
    <definedName name="Z_4AEDCBF3_22EE_11D2_84FF_00A0246D366B_.wvu.PrintArea" hidden="1">#N/A</definedName>
    <definedName name="Z_4B5573A2_25FD_11D1_8C74_006097B34275_.wvu.FilterData" hidden="1">#REF!</definedName>
    <definedName name="Z_4B5573A3_25FD_11D1_8C74_006097B34275_.wvu.FilterData" hidden="1">#REF!</definedName>
    <definedName name="Z_4BAC34C6_2153_11D2_84FD_00A0246D366B_.wvu.PrintArea" hidden="1">#N/A</definedName>
    <definedName name="Z_4BAC34C7_2153_11D2_84FD_00A0246D366B_.wvu.PrintArea" hidden="1">#N/A</definedName>
    <definedName name="Z_4BAC34C8_2153_11D2_84FD_00A0246D366B_.wvu.PrintArea" hidden="1">#N/A</definedName>
    <definedName name="Z_4C289101_0FD6_11D1_A510_006097B38048_.wvu.FilterData" hidden="1">#REF!</definedName>
    <definedName name="Z_4C854AA2_3991_11D1_8C74_006097B34275_.wvu.FilterData" hidden="1">#REF!</definedName>
    <definedName name="Z_4E9FC601_CB8F_11D0_8C74_006097B34275_.wvu.FilterData" hidden="1">#REF!</definedName>
    <definedName name="Z_554510F1_1FAF_41A1_811C_3483B1A93505_.wvu.FilterData" hidden="1">#REF!</definedName>
    <definedName name="Z_598CECA0_5C60_11D3_B382_005004054BC5_.wvu.Rows" hidden="1">#REF!,#REF!,#REF!</definedName>
    <definedName name="Z_59DDA7E5_286F_11D2_8504_00A0246D366B_.wvu.PrintArea" hidden="1">#N/A</definedName>
    <definedName name="Z_59DDA7E6_286F_11D2_8504_00A0246D366B_.wvu.PrintArea" hidden="1">#N/A</definedName>
    <definedName name="Z_59DDA7E7_286F_11D2_8504_00A0246D366B_.wvu.PrintArea" hidden="1">#N/A</definedName>
    <definedName name="Z_59DDA80E_286F_11D2_8504_00A0246D366B_.wvu.PrintArea" hidden="1">#N/A</definedName>
    <definedName name="Z_59DDA80F_286F_11D2_8504_00A0246D366B_.wvu.PrintArea" hidden="1">#N/A</definedName>
    <definedName name="Z_59DDA810_286F_11D2_8504_00A0246D366B_.wvu.PrintArea" hidden="1">#N/A</definedName>
    <definedName name="Z_5A3DA5C3_1B10_11D2_84F7_00A0246D366B_.wvu.PrintArea" hidden="1">#N/A</definedName>
    <definedName name="Z_5A3DA5C4_1B10_11D2_84F7_00A0246D366B_.wvu.PrintArea" hidden="1">#N/A</definedName>
    <definedName name="Z_5A3DA5C5_1B10_11D2_84F7_00A0246D366B_.wvu.PrintArea" hidden="1">#N/A</definedName>
    <definedName name="Z_5A3DA5C8_1B10_11D2_84F7_00A0246D366B_.wvu.PrintArea" hidden="1">#N/A</definedName>
    <definedName name="Z_5A3DA5C9_1B10_11D2_84F7_00A0246D366B_.wvu.PrintArea" hidden="1">#N/A</definedName>
    <definedName name="Z_5A3DA5CA_1B10_11D2_84F7_00A0246D366B_.wvu.PrintArea" hidden="1">#N/A</definedName>
    <definedName name="Z_5A3DA5E6_1B10_11D2_84F7_00A0246D366B_.wvu.PrintArea" hidden="1">#N/A</definedName>
    <definedName name="Z_5A3DA5E7_1B10_11D2_84F7_00A0246D366B_.wvu.PrintArea" hidden="1">#N/A</definedName>
    <definedName name="Z_5A3DA5E8_1B10_11D2_84F7_00A0246D366B_.wvu.PrintArea" hidden="1">#N/A</definedName>
    <definedName name="Z_5BC384AA_E136_11D3_A206_0050049E7728_.wvu.PrintTitles" hidden="1">#REF!,#REF!</definedName>
    <definedName name="Z_5BC384AA_E136_11D3_A206_0050049E7728_.wvu.Rows" hidden="1">#REF!,#REF!,#REF!,#REF!,#REF!</definedName>
    <definedName name="Z_627E98CA_893D_11D2_9EFC_00C04FE0572F_.wvu.PrintArea" hidden="1">#REF!</definedName>
    <definedName name="Z_627E98CB_893D_11D2_9EFC_00C04FE0572F_.wvu.Cols" hidden="1">#REF!,#REF!,#REF!</definedName>
    <definedName name="Z_627E98CB_893D_11D2_9EFC_00C04FE0572F_.wvu.PrintArea" hidden="1">#REF!</definedName>
    <definedName name="Z_627E98CB_893D_11D2_9EFC_00C04FE0572F_.wvu.PrintTitles" hidden="1">#REF!</definedName>
    <definedName name="Z_65E7A2B3_5DDA_11D2_8529_00A0246D366B_.wvu.PrintArea" hidden="1">#N/A</definedName>
    <definedName name="Z_6B0FE324_F74E_11D4_8755_0050DA581453_.wvu.Rows" hidden="1">#REF!,#REF!,#REF!,#REF!</definedName>
    <definedName name="Z_6DE65CBA_310B_11D2_850A_00A0246D366B_.wvu.PrintArea" hidden="1">#N/A</definedName>
    <definedName name="Z_6DE65CBB_310B_11D2_850A_00A0246D366B_.wvu.PrintArea" hidden="1">#N/A</definedName>
    <definedName name="Z_6DE65CBC_310B_11D2_850A_00A0246D366B_.wvu.PrintArea" hidden="1">#N/A</definedName>
    <definedName name="Z_6DFA7DCF_3C08_11D1_BDBE_0020AF42250B_.wvu.PrintArea" hidden="1">#REF!</definedName>
    <definedName name="Z_6DFA7DCF_3C08_11D1_BDBE_0020AF42250B_.wvu.PrintTitles" hidden="1">#REF!</definedName>
    <definedName name="Z_6DFA7DD9_3C08_11D1_BDBE_0020AF42250B_.wvu.Cols" hidden="1">#REF!,#REF!,#REF!</definedName>
    <definedName name="Z_6DFA7DD9_3C08_11D1_BDBE_0020AF42250B_.wvu.PrintArea" hidden="1">#REF!</definedName>
    <definedName name="Z_6DFA7DD9_3C08_11D1_BDBE_0020AF42250B_.wvu.PrintTitles" hidden="1">#REF!</definedName>
    <definedName name="Z_6DFA7DDA_3C08_11D1_BDBE_0020AF42250B_.wvu.Cols" hidden="1">#REF!,#REF!,#REF!</definedName>
    <definedName name="Z_6DFA7DDA_3C08_11D1_BDBE_0020AF42250B_.wvu.PrintArea" hidden="1">#REF!</definedName>
    <definedName name="Z_6DFA7DDA_3C08_11D1_BDBE_0020AF42250B_.wvu.PrintTitles" hidden="1">#REF!</definedName>
    <definedName name="Z_6DFA7DDC_3C08_11D1_BDBE_0020AF42250B_.wvu.Cols" hidden="1">#REF!,#REF!,#REF!,#REF!</definedName>
    <definedName name="Z_6DFA7DDC_3C08_11D1_BDBE_0020AF42250B_.wvu.PrintArea" hidden="1">#REF!</definedName>
    <definedName name="Z_6DFA7DDC_3C08_11D1_BDBE_0020AF42250B_.wvu.PrintTitles" hidden="1">#REF!</definedName>
    <definedName name="Z_6DFA7DDD_3C08_11D1_BDBE_0020AF42250B_.wvu.Cols" hidden="1">#REF!,#REF!,#REF!</definedName>
    <definedName name="Z_6DFA7DDD_3C08_11D1_BDBE_0020AF42250B_.wvu.PrintArea" hidden="1">#REF!</definedName>
    <definedName name="Z_6DFA7DDD_3C08_11D1_BDBE_0020AF42250B_.wvu.PrintTitles" hidden="1">#REF!</definedName>
    <definedName name="Z_6DFA7DDE_3C08_11D1_BDBE_0020AF42250B_.wvu.Cols" hidden="1">#REF!,#REF!</definedName>
    <definedName name="Z_6DFA7DDE_3C08_11D1_BDBE_0020AF42250B_.wvu.PrintArea" hidden="1">#REF!</definedName>
    <definedName name="Z_6DFA7DDE_3C08_11D1_BDBE_0020AF42250B_.wvu.PrintTitles" hidden="1">#REF!</definedName>
    <definedName name="Z_6DFA7DDF_3C08_11D1_BDBE_0020AF42250B_.wvu.Cols" hidden="1">#REF!,#REF!,#REF!</definedName>
    <definedName name="Z_6DFA7DDF_3C08_11D1_BDBE_0020AF42250B_.wvu.PrintArea" hidden="1">#REF!</definedName>
    <definedName name="Z_6DFA7DDF_3C08_11D1_BDBE_0020AF42250B_.wvu.PrintTitles" hidden="1">#REF!</definedName>
    <definedName name="Z_6DFA7DE0_3C08_11D1_BDBE_0020AF42250B_.wvu.Cols" hidden="1">#REF!,#REF!,#REF!,#REF!</definedName>
    <definedName name="Z_6DFA7DE0_3C08_11D1_BDBE_0020AF42250B_.wvu.PrintArea" hidden="1">#REF!</definedName>
    <definedName name="Z_6DFA7DE0_3C08_11D1_BDBE_0020AF42250B_.wvu.PrintTitles" hidden="1">#REF!</definedName>
    <definedName name="Z_6DFA7DE5_3C08_11D1_BDBE_0020AF42250B_.wvu.Cols" hidden="1">#REF!,#REF!,#REF!</definedName>
    <definedName name="Z_6DFA7DE5_3C08_11D1_BDBE_0020AF42250B_.wvu.PrintArea" hidden="1">#REF!</definedName>
    <definedName name="Z_6DFA7DE5_3C08_11D1_BDBE_0020AF42250B_.wvu.PrintTitles" hidden="1">#REF!</definedName>
    <definedName name="Z_6DFA7DE6_3C08_11D1_BDBE_0020AF42250B_.wvu.Cols" hidden="1">#REF!,#REF!,#REF!</definedName>
    <definedName name="Z_6DFA7DE6_3C08_11D1_BDBE_0020AF42250B_.wvu.PrintArea" hidden="1">#REF!</definedName>
    <definedName name="Z_6DFA7DE6_3C08_11D1_BDBE_0020AF42250B_.wvu.PrintTitles" hidden="1">#REF!</definedName>
    <definedName name="Z_6E0ADC42_F22D_11D0_8C74_006097B34275_.wvu.FilterData" hidden="1">#REF!</definedName>
    <definedName name="Z_6ECC8A59_F873_11D0_BD29_0020AF42250B_.wvu.Cols" hidden="1">#REF!,#REF!,#REF!</definedName>
    <definedName name="Z_6ECC8A5A_F873_11D0_BD29_0020AF42250B_.wvu.Cols" hidden="1">#REF!,#REF!,#REF!</definedName>
    <definedName name="Z_6ECC8A5C_F873_11D0_BD29_0020AF42250B_.wvu.Cols" hidden="1">#REF!,#REF!,#REF!,#REF!</definedName>
    <definedName name="Z_6ECC8A5D_F873_11D0_BD29_0020AF42250B_.wvu.Cols" hidden="1">#REF!,#REF!,#REF!</definedName>
    <definedName name="Z_6ECC8A5E_F873_11D0_BD29_0020AF42250B_.wvu.Cols" hidden="1">#REF!,#REF!</definedName>
    <definedName name="Z_6ECC8A5F_F873_11D0_BD29_0020AF42250B_.wvu.Cols" hidden="1">#REF!,#REF!,#REF!</definedName>
    <definedName name="Z_6ECC8A60_F873_11D0_BD29_0020AF42250B_.wvu.Cols" hidden="1">#REF!,#REF!,#REF!,#REF!,#REF!,#REF!,#REF!</definedName>
    <definedName name="Z_6ECC8A65_F873_11D0_BD29_0020AF42250B_.wvu.Cols" hidden="1">#REF!,#REF!,#REF!</definedName>
    <definedName name="Z_6ECC8A66_F873_11D0_BD29_0020AF42250B_.wvu.Cols" hidden="1">#REF!,#REF!,#REF!</definedName>
    <definedName name="Z_6ECC8A90_F873_11D0_BD29_0020AF42250B_.wvu.PrintTitles" hidden="1">#REF!</definedName>
    <definedName name="Z_6ECC8A95_F873_11D0_BD29_0020AF42250B_.wvu.Cols" hidden="1">#REF!,#REF!,#REF!</definedName>
    <definedName name="Z_6ECC8A95_F873_11D0_BD29_0020AF42250B_.wvu.PrintArea" hidden="1">#REF!</definedName>
    <definedName name="Z_6ECC8A95_F873_11D0_BD29_0020AF42250B_.wvu.PrintTitles" hidden="1">#REF!</definedName>
    <definedName name="Z_711DBA8B_D76F_4FA8_B487_83DA57E49591_.wvu.FilterData" hidden="1">#REF!</definedName>
    <definedName name="Z_72BB43A9_4525_4328_9838_79F1E901F1D4_.wvu.FilterData" hidden="1">#REF!</definedName>
    <definedName name="Z_74BB7D31_A24A_11D3_95F1_000000000000_.wvu.PrintArea" hidden="1">#REF!</definedName>
    <definedName name="Z_77073522_3DCA_48C9_8A5D_862CE9C75585_.wvu.FilterData" hidden="1">#REF!</definedName>
    <definedName name="Z_7E0A45E1_0993_11D1_8C74_006097B34275_.wvu.FilterData" hidden="1">#REF!</definedName>
    <definedName name="Z_7EDD13EC_1A41_11D2_84F6_00A0246D366B_.wvu.PrintArea" hidden="1">#N/A</definedName>
    <definedName name="Z_7EDD13EE_1A41_11D2_84F6_00A0246D366B_.wvu.PrintArea" hidden="1">#N/A</definedName>
    <definedName name="Z_7EDD13F0_1A41_11D2_84F6_00A0246D366B_.wvu.PrintArea" hidden="1">#N/A</definedName>
    <definedName name="Z_82212322_246D_11D1_8C74_006097B34275_.wvu.FilterData" hidden="1">#REF!</definedName>
    <definedName name="Z_8CB7B1AC_00BF_11D5_BBB9_006008D1572C_.wvu.PrintArea" hidden="1">#REF!</definedName>
    <definedName name="Z_8CB7B1AC_00BF_11D5_BBB9_006008D1572C_.wvu.Rows" hidden="1">#REF!</definedName>
    <definedName name="Z_8CB7B1AD_00BF_11D5_BBB9_006008D1572C_.wvu.Cols" hidden="1">#REF!,#REF!</definedName>
    <definedName name="Z_8CB7B1AD_00BF_11D5_BBB9_006008D1572C_.wvu.PrintArea" hidden="1">#REF!</definedName>
    <definedName name="Z_8CB7B1AD_00BF_11D5_BBB9_006008D1572C_.wvu.Rows" hidden="1">#REF!,#REF!,#REF!,#REF!,#REF!</definedName>
    <definedName name="Z_944DAE9D_1673_11D2_84F4_00A0246D366B_.wvu.PrintArea" hidden="1">#N/A</definedName>
    <definedName name="Z_944DAE9F_1673_11D2_84F4_00A0246D366B_.wvu.PrintArea" hidden="1">#N/A</definedName>
    <definedName name="Z_944DAEA1_1673_11D2_84F4_00A0246D366B_.wvu.PrintArea" hidden="1">#N/A</definedName>
    <definedName name="Z_96ABFF44_2D22_11D2_8508_00A0246D366B_.wvu.PrintArea" hidden="1">#N/A</definedName>
    <definedName name="Z_96ABFF46_2D22_11D2_8508_00A0246D366B_.wvu.PrintArea" hidden="1">#N/A</definedName>
    <definedName name="Z_96ABFF48_2D22_11D2_8508_00A0246D366B_.wvu.PrintArea" hidden="1">#N/A</definedName>
    <definedName name="Z_96ABFF72_2D22_11D2_8508_00A0246D366B_.wvu.PrintArea" hidden="1">#N/A</definedName>
    <definedName name="Z_96ABFF74_2D22_11D2_8508_00A0246D366B_.wvu.PrintArea" hidden="1">#N/A</definedName>
    <definedName name="Z_96ABFF76_2D22_11D2_8508_00A0246D366B_.wvu.PrintArea" hidden="1">#N/A</definedName>
    <definedName name="Z_98856ABD_1C19_11D2_857F_00A024D736B0_.wvu.PrintArea" hidden="1">#N/A</definedName>
    <definedName name="Z_98856ABE_1C19_11D2_857F_00A024D736B0_.wvu.PrintArea" hidden="1">#N/A</definedName>
    <definedName name="Z_98856ABF_1C19_11D2_857F_00A024D736B0_.wvu.PrintArea" hidden="1">#N/A</definedName>
    <definedName name="Z_995DB91B_DC87_11D2_BCA9_00C04F8BBE86_.wvu.PrintArea" hidden="1">#REF!</definedName>
    <definedName name="Z_995DB91E_DC87_11D2_BCA9_00C04F8BBE86_.wvu.Cols" hidden="1">#REF!</definedName>
    <definedName name="Z_995DB91E_DC87_11D2_BCA9_00C04F8BBE86_.wvu.PrintArea" hidden="1">#REF!</definedName>
    <definedName name="Z_995DB91E_DC87_11D2_BCA9_00C04F8BBE86_.wvu.Rows" hidden="1">#REF!</definedName>
    <definedName name="Z_995DB91F_DC87_11D2_BCA9_00C04F8BBE86_.wvu.Cols" hidden="1">#REF!,#REF!,#REF!</definedName>
    <definedName name="Z_995DB91F_DC87_11D2_BCA9_00C04F8BBE86_.wvu.PrintArea" hidden="1">#REF!</definedName>
    <definedName name="Z_995DB91F_DC87_11D2_BCA9_00C04F8BBE86_.wvu.Rows" hidden="1">#REF!,#REF!</definedName>
    <definedName name="Z_9A428CE1_B4D9_11D0_A8AA_0000C071AEE7_.wvu.Cols" hidden="1">#REF!,#REF!</definedName>
    <definedName name="Z_9A428CE1_B4D9_11D0_A8AA_0000C071AEE7_.wvu.PrintArea" hidden="1">#REF!</definedName>
    <definedName name="Z_9A428CE1_B4D9_11D0_A8AA_0000C071AEE7_.wvu.Rows" hidden="1">#REF!,#REF!,#REF!,#REF!,#REF!,#REF!,#REF!,#REF!</definedName>
    <definedName name="Z_9A8750D3_468A_11D3_8ECF_00C04F9226C7_.wvu.Cols" hidden="1">#REF!,#REF!,#REF!</definedName>
    <definedName name="Z_9A8750D3_468A_11D3_8ECF_00C04F9226C7_.wvu.PrintArea" hidden="1">#REF!</definedName>
    <definedName name="Z_9A8750D3_468A_11D3_8ECF_00C04F9226C7_.wvu.Rows" hidden="1">#REF!</definedName>
    <definedName name="Z_9D6128E0_47DD_11D2_8518_00A0246D366B_.wvu.PrintArea" hidden="1">#N/A</definedName>
    <definedName name="Z_9D6128E2_47DD_11D2_8518_00A0246D366B_.wvu.PrintArea" hidden="1">#N/A</definedName>
    <definedName name="Z_9D6128E4_47DD_11D2_8518_00A0246D366B_.wvu.PrintArea" hidden="1">#N/A</definedName>
    <definedName name="Z_A2B433E7_A194_42A3_8EE4_084F6C0B9C57_.wvu.FilterData" hidden="1">#REF!</definedName>
    <definedName name="Z_A460977A_49C6_4528_B1FE_631C90ED5314_.wvu.FilterData" hidden="1">#REF!</definedName>
    <definedName name="Z_A63A1DD9_260F_11D2_8501_00A0246D366B_.wvu.PrintArea" hidden="1">#N/A</definedName>
    <definedName name="Z_A63A1DDA_260F_11D2_8501_00A0246D366B_.wvu.PrintArea" hidden="1">#N/A</definedName>
    <definedName name="Z_A63A1DDB_260F_11D2_8501_00A0246D366B_.wvu.PrintArea" hidden="1">#N/A</definedName>
    <definedName name="Z_A73E33D1_2630_11D1_BD91_0020AF42250B_.wvu.Cols" hidden="1">#REF!,#REF!,#REF!</definedName>
    <definedName name="Z_A73E33D2_2630_11D1_BD91_0020AF42250B_.wvu.Cols" hidden="1">#REF!,#REF!,#REF!</definedName>
    <definedName name="Z_A73E33D4_2630_11D1_BD91_0020AF42250B_.wvu.Cols" hidden="1">#REF!,#REF!,#REF!,#REF!</definedName>
    <definedName name="Z_A73E33D5_2630_11D1_BD91_0020AF42250B_.wvu.Cols" hidden="1">#REF!,#REF!,#REF!</definedName>
    <definedName name="Z_A73E33D6_2630_11D1_BD91_0020AF42250B_.wvu.Cols" hidden="1">#REF!,#REF!</definedName>
    <definedName name="Z_A73E33D7_2630_11D1_BD91_0020AF42250B_.wvu.Cols" hidden="1">#REF!,#REF!,#REF!</definedName>
    <definedName name="Z_A73E33D8_2630_11D1_BD91_0020AF42250B_.wvu.Cols" hidden="1">#REF!,#REF!,#REF!,#REF!</definedName>
    <definedName name="Z_A73E33DD_2630_11D1_BD91_0020AF42250B_.wvu.Cols" hidden="1">#REF!,#REF!,#REF!</definedName>
    <definedName name="Z_A73E33DE_2630_11D1_BD91_0020AF42250B_.wvu.Cols" hidden="1">#REF!,#REF!,#REF!</definedName>
    <definedName name="Z_AFBF65A1_2E04_11D2_8583_00A024D736B0_.wvu.PrintArea" hidden="1">#N/A</definedName>
    <definedName name="Z_AFBF65A3_2E04_11D2_8583_00A024D736B0_.wvu.PrintArea" hidden="1">#N/A</definedName>
    <definedName name="Z_AFBF65A5_2E04_11D2_8583_00A024D736B0_.wvu.PrintArea" hidden="1">#N/A</definedName>
    <definedName name="Z_B1FACCE1_BBA9_44F5_B149_FF952F767BC9_.wvu.FilterData" hidden="1">#REF!</definedName>
    <definedName name="Z_B2F910C6_2B8F_11D2_8506_00A0246D366B_.wvu.PrintArea" hidden="1">#N/A</definedName>
    <definedName name="Z_B2F910C8_2B8F_11D2_8506_00A0246D366B_.wvu.PrintArea" hidden="1">#N/A</definedName>
    <definedName name="Z_B2F910CA_2B8F_11D2_8506_00A0246D366B_.wvu.PrintArea" hidden="1">#N/A</definedName>
    <definedName name="Z_B2F910EA_2B8F_11D2_8506_00A0246D366B_.wvu.PrintArea" hidden="1">#N/A</definedName>
    <definedName name="Z_B2F910EC_2B8F_11D2_8506_00A0246D366B_.wvu.PrintArea" hidden="1">#N/A</definedName>
    <definedName name="Z_B2F910EE_2B8F_11D2_8506_00A0246D366B_.wvu.PrintArea" hidden="1">#N/A</definedName>
    <definedName name="Z_B3B99CD4_2547_11D2_8500_00A0246D366B_.wvu.PrintArea" hidden="1">#N/A</definedName>
    <definedName name="Z_B3B99CD5_2547_11D2_8500_00A0246D366B_.wvu.PrintArea" hidden="1">#N/A</definedName>
    <definedName name="Z_B3B99CD6_2547_11D2_8500_00A0246D366B_.wvu.PrintArea" hidden="1">#N/A</definedName>
    <definedName name="Z_B3B99CDB_2547_11D2_8500_00A0246D366B_.wvu.PrintArea" hidden="1">#N/A</definedName>
    <definedName name="Z_B3B99CDC_2547_11D2_8500_00A0246D366B_.wvu.PrintArea" hidden="1">#N/A</definedName>
    <definedName name="Z_B3B99CDD_2547_11D2_8500_00A0246D366B_.wvu.PrintArea" hidden="1">#N/A</definedName>
    <definedName name="Z_B3B99CFF_2547_11D2_8500_00A0246D366B_.wvu.PrintArea" hidden="1">#N/A</definedName>
    <definedName name="Z_B3B99D00_2547_11D2_8500_00A0246D366B_.wvu.PrintArea" hidden="1">#N/A</definedName>
    <definedName name="Z_B3B99D01_2547_11D2_8500_00A0246D366B_.wvu.PrintArea" hidden="1">#N/A</definedName>
    <definedName name="Z_B47DD997_1976_11D1_BD7C_0020AF42250B_.wvu.Cols" hidden="1">#REF!,#REF!,#REF!</definedName>
    <definedName name="Z_B47DD998_1976_11D1_BD7C_0020AF42250B_.wvu.Cols" hidden="1">#REF!,#REF!,#REF!</definedName>
    <definedName name="Z_B47DD99A_1976_11D1_BD7C_0020AF42250B_.wvu.Cols" hidden="1">#REF!,#REF!,#REF!,#REF!</definedName>
    <definedName name="Z_B47DD99B_1976_11D1_BD7C_0020AF42250B_.wvu.Cols" hidden="1">#REF!,#REF!,#REF!</definedName>
    <definedName name="Z_B47DD99C_1976_11D1_BD7C_0020AF42250B_.wvu.Cols" hidden="1">#REF!,#REF!</definedName>
    <definedName name="Z_B47DD99D_1976_11D1_BD7C_0020AF42250B_.wvu.Cols" hidden="1">#REF!,#REF!,#REF!</definedName>
    <definedName name="Z_B47DD99E_1976_11D1_BD7C_0020AF42250B_.wvu.Cols" hidden="1">#REF!,#REF!,#REF!,#REF!</definedName>
    <definedName name="Z_B47DD9A3_1976_11D1_BD7C_0020AF42250B_.wvu.Cols" hidden="1">#REF!,#REF!,#REF!</definedName>
    <definedName name="Z_B47DD9A4_1976_11D1_BD7C_0020AF42250B_.wvu.Cols" hidden="1">#REF!,#REF!,#REF!</definedName>
    <definedName name="Z_B52A5BF2_28A6_11D2_8582_00A024D736B0_.wvu.PrintArea" hidden="1">#N/A</definedName>
    <definedName name="Z_B52A5BF3_28A6_11D2_8582_00A024D736B0_.wvu.PrintArea" hidden="1">#N/A</definedName>
    <definedName name="Z_B52A5BF4_28A6_11D2_8582_00A024D736B0_.wvu.PrintArea" hidden="1">#N/A</definedName>
    <definedName name="Z_B58EF285_2496_11D2_9AE0_000000000000_.wvu.PrintArea" hidden="1">#N/A</definedName>
    <definedName name="Z_B58EF286_2496_11D2_9AE0_000000000000_.wvu.PrintArea" hidden="1">#N/A</definedName>
    <definedName name="Z_B58EF287_2496_11D2_9AE0_000000000000_.wvu.PrintArea" hidden="1">#N/A</definedName>
    <definedName name="Z_B58EF28C_2496_11D2_9AE0_000000000000_.wvu.PrintArea" hidden="1">#N/A</definedName>
    <definedName name="Z_B58EF28D_2496_11D2_9AE0_000000000000_.wvu.PrintArea" hidden="1">#N/A</definedName>
    <definedName name="Z_B58EF28E_2496_11D2_9AE0_000000000000_.wvu.PrintArea" hidden="1">#N/A</definedName>
    <definedName name="Z_B6137133_27A4_11D2_8503_00A0246D366B_.wvu.PrintArea" hidden="1">#N/A</definedName>
    <definedName name="Z_B6137134_27A4_11D2_8503_00A0246D366B_.wvu.PrintArea" hidden="1">#N/A</definedName>
    <definedName name="Z_B6137135_27A4_11D2_8503_00A0246D366B_.wvu.PrintArea" hidden="1">#N/A</definedName>
    <definedName name="Z_B6137158_27A4_11D2_8503_00A0246D366B_.wvu.PrintArea" hidden="1">#N/A</definedName>
    <definedName name="Z_B6137159_27A4_11D2_8503_00A0246D366B_.wvu.PrintArea" hidden="1">#N/A</definedName>
    <definedName name="Z_B613715A_27A4_11D2_8503_00A0246D366B_.wvu.PrintArea" hidden="1">#N/A</definedName>
    <definedName name="Z_B6AE087C_DC06_11D2_BCA9_00C04F8BBE86_.wvu.Cols" hidden="1">#REF!,#REF!,#REF!,#REF!,#REF!</definedName>
    <definedName name="Z_B6AE087C_DC06_11D2_BCA9_00C04F8BBE86_.wvu.PrintArea" hidden="1">#REF!</definedName>
    <definedName name="Z_B6AE087C_DC06_11D2_BCA9_00C04F8BBE86_.wvu.Rows" hidden="1">#REF!,#REF!</definedName>
    <definedName name="Z_B8175DE2_E97C_11D0_8C74_006097B34275_.wvu.FilterData" hidden="1">#REF!</definedName>
    <definedName name="Z_BC2848BC_581D_487D_8DD7_FB814AF3B36F_.wvu.FilterData" hidden="1">#REF!</definedName>
    <definedName name="Z_BCDC2A74_10E2_11D2_84F0_00A0246D366B_.wvu.PrintArea" hidden="1">#N/A</definedName>
    <definedName name="Z_BCDC2A75_10E2_11D2_84F0_00A0246D366B_.wvu.PrintArea" hidden="1">#N/A</definedName>
    <definedName name="Z_BCDC2A76_10E2_11D2_84F0_00A0246D366B_.wvu.PrintArea" hidden="1">#N/A</definedName>
    <definedName name="Z_BDAFD070_1062_11D2_84EF_00A0246D366B_.wvu.PrintArea" hidden="1">#N/A</definedName>
    <definedName name="Z_BDAFD071_1062_11D2_84EF_00A0246D366B_.wvu.PrintArea" hidden="1">#N/A</definedName>
    <definedName name="Z_BDAFD072_1062_11D2_84EF_00A0246D366B_.wvu.PrintArea" hidden="1">#N/A</definedName>
    <definedName name="Z_BF4D954E_2D66_11D2_8583_00A024D736B0_.wvu.PrintArea" hidden="1">#N/A</definedName>
    <definedName name="Z_BF4D9550_2D66_11D2_8583_00A024D736B0_.wvu.PrintArea" hidden="1">#N/A</definedName>
    <definedName name="Z_BF4D9552_2D66_11D2_8583_00A024D736B0_.wvu.PrintArea" hidden="1">#N/A</definedName>
    <definedName name="Z_DA43E085_5E9C_11D2_940F_00A024C5F917_.wvu.PrintArea" hidden="1">#N/A</definedName>
    <definedName name="Z_DA43E088_5E9C_11D2_940F_00A024C5F917_.wvu.PrintArea" hidden="1">#N/A</definedName>
    <definedName name="Z_DA5547A6_1012_11D2_84EF_00A0246D366B_.wvu.PrintArea" hidden="1">#N/A</definedName>
    <definedName name="Z_DA5547A7_1012_11D2_84EF_00A0246D366B_.wvu.PrintArea" hidden="1">#N/A</definedName>
    <definedName name="Z_DA5547A8_1012_11D2_84EF_00A0246D366B_.wvu.PrintArea" hidden="1">#N/A</definedName>
    <definedName name="Z_DCA8D884_2605_11D1_A510_006097B38048_.wvu.FilterData" hidden="1">#REF!</definedName>
    <definedName name="Z_DEBADDF0_1CBD_11D2_84F9_00A0246D366B_.wvu.PrintArea" hidden="1">#N/A</definedName>
    <definedName name="Z_DEBADDF1_1CBD_11D2_84F9_00A0246D366B_.wvu.PrintArea" hidden="1">#N/A</definedName>
    <definedName name="Z_DEBADDF2_1CBD_11D2_84F9_00A0246D366B_.wvu.PrintArea" hidden="1">#N/A</definedName>
    <definedName name="Z_E2699901_D040_11D0_A510_006097B38048_.wvu.FilterData" hidden="1">#REF!</definedName>
    <definedName name="Z_E308DEC8_15E7_11D4_94E8_00C04FA08B91_.wvu.PrintArea" hidden="1">#N/A</definedName>
    <definedName name="Z_E308DEC9_15E7_11D4_94E8_00C04FA08B91_.wvu.PrintArea" hidden="1">#N/A</definedName>
    <definedName name="Z_E4526276_1BDC_11D2_84F8_00A0246D366B_.wvu.PrintArea" hidden="1">#N/A</definedName>
    <definedName name="Z_E4526277_1BDC_11D2_84F8_00A0246D366B_.wvu.PrintArea" hidden="1">#N/A</definedName>
    <definedName name="Z_E4526278_1BDC_11D2_84F8_00A0246D366B_.wvu.PrintArea" hidden="1">#N/A</definedName>
    <definedName name="Z_E590EC85_26D8_11D2_8502_00A0246D366B_.wvu.PrintArea" hidden="1">#N/A</definedName>
    <definedName name="Z_E590EC86_26D8_11D2_8502_00A0246D366B_.wvu.PrintArea" hidden="1">#N/A</definedName>
    <definedName name="Z_E590EC87_26D8_11D2_8502_00A0246D366B_.wvu.PrintArea" hidden="1">#N/A</definedName>
    <definedName name="Z_EAF774F0_1114_11D2_84F0_00A0246D366B_.wvu.PrintArea" hidden="1">#N/A</definedName>
    <definedName name="Z_EAF774F1_1114_11D2_84F0_00A0246D366B_.wvu.PrintArea" hidden="1">#N/A</definedName>
    <definedName name="Z_EAF774F2_1114_11D2_84F0_00A0246D366B_.wvu.PrintArea" hidden="1">#N/A</definedName>
    <definedName name="Z_F1EA72C7_3FE0_4E19_B583_34A107E12F5C_.wvu.Cols" hidden="1">#REF!</definedName>
    <definedName name="Z_F2D042EF_2606_11D1_BD91_0020AF42250B_.wvu.Cols" hidden="1">#REF!,#REF!,#REF!</definedName>
    <definedName name="Z_F2D042F0_2606_11D1_BD91_0020AF42250B_.wvu.Cols" hidden="1">#REF!,#REF!,#REF!</definedName>
    <definedName name="Z_F2D042F2_2606_11D1_BD91_0020AF42250B_.wvu.Cols" hidden="1">#REF!,#REF!,#REF!,#REF!</definedName>
    <definedName name="Z_F2D042F3_2606_11D1_BD91_0020AF42250B_.wvu.Cols" hidden="1">#REF!,#REF!,#REF!</definedName>
    <definedName name="Z_F2D042F4_2606_11D1_BD91_0020AF42250B_.wvu.Cols" hidden="1">#REF!,#REF!</definedName>
    <definedName name="Z_F2D042F5_2606_11D1_BD91_0020AF42250B_.wvu.Cols" hidden="1">#REF!,#REF!,#REF!</definedName>
    <definedName name="Z_F2D042F6_2606_11D1_BD91_0020AF42250B_.wvu.Cols" hidden="1">#REF!,#REF!,#REF!,#REF!</definedName>
    <definedName name="Z_F2D042FB_2606_11D1_BD91_0020AF42250B_.wvu.Cols" hidden="1">#REF!,#REF!,#REF!</definedName>
    <definedName name="Z_F2D042FC_2606_11D1_BD91_0020AF42250B_.wvu.Cols" hidden="1">#REF!,#REF!,#REF!</definedName>
    <definedName name="Z_F9DE0E2A_143F_4A6F_B5CF_06ACCCC803E6_.wvu.FilterData" hidden="1">#REF!</definedName>
    <definedName name="Z_FAFA6ED0_0531_11D1_BD56_0020AF42250B_.wvu.Cols" hidden="1">#REF!,#REF!,#REF!,#REF!</definedName>
    <definedName name="Z_FAFA6ED0_0531_11D1_BD56_0020AF42250B_.wvu.PrintArea" hidden="1">#REF!</definedName>
    <definedName name="Z_FAFA6ED0_0531_11D1_BD56_0020AF42250B_.wvu.PrintTitles" hidden="1">#REF!</definedName>
    <definedName name="Z_FAFA6ED1_0531_11D1_BD56_0020AF42250B_.wvu.Cols" hidden="1">#REF!,#REF!,#REF!</definedName>
    <definedName name="Z_FAFA6ED1_0531_11D1_BD56_0020AF42250B_.wvu.PrintArea" hidden="1">#REF!</definedName>
    <definedName name="Z_FAFA6ED1_0531_11D1_BD56_0020AF42250B_.wvu.PrintTitles" hidden="1">#REF!</definedName>
    <definedName name="Z_FC90A6A7_6542_4309_BA16_DA6F4851113C_.wvu.FilterData" hidden="1">#REF!</definedName>
    <definedName name="Z_FD3132BC_15EA_4E5D_93C0_79F874925DBE_.wvu.FilterData" hidden="1">#REF!</definedName>
    <definedName name="za" hidden="1">{"detail",#N/A,FALSE,"mfg";"summary",#N/A,FALSE,"mfg"}</definedName>
    <definedName name="zaff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zaq" hidden="1">{#N/A,#N/A,FALSE,"Calc";#N/A,#N/A,FALSE,"Sensitivity";#N/A,#N/A,FALSE,"LT Earn.Dil.";#N/A,#N/A,FALSE,"Dil. AVP"}</definedName>
    <definedName name="zaz" hidden="1">{#N/A,"PURCHM",FALSE,"Business Analysis";#N/A,"SPADD",FALSE,"Business Analysis"}</definedName>
    <definedName name="zer" hidden="1">{#N/A,#N/A,FALSE,"Calc";#N/A,#N/A,FALSE,"Sensitivity";#N/A,#N/A,FALSE,"LT Earn.Dil.";#N/A,#N/A,FALSE,"Dil. AVP"}</definedName>
    <definedName name="zero" hidden="1">#REF!</definedName>
    <definedName name="ZERTRET" hidden="1">#REF!</definedName>
    <definedName name="zhu" hidden="1">{#N/A,#N/A,FALSE,"REPORT"}</definedName>
    <definedName name="zhu_1" hidden="1">{#N/A,#N/A,FALSE,"REPORT"}</definedName>
    <definedName name="zhu_2" hidden="1">{#N/A,#N/A,FALSE,"REPORT"}</definedName>
    <definedName name="zhu_3" hidden="1">{#N/A,#N/A,FALSE,"REPORT"}</definedName>
    <definedName name="zhu_4" hidden="1">{#N/A,#N/A,FALSE,"REPORT"}</definedName>
    <definedName name="zhutr" hidden="1">{#N/A,#N/A,FALSE,"REPORT"}</definedName>
    <definedName name="zhutr_1" hidden="1">{#N/A,#N/A,FALSE,"REPORT"}</definedName>
    <definedName name="zhutr_2" hidden="1">{#N/A,#N/A,FALSE,"REPORT"}</definedName>
    <definedName name="zhutr_3" hidden="1">{#N/A,#N/A,FALSE,"REPORT"}</definedName>
    <definedName name="zhutr_4" hidden="1">{#N/A,#N/A,FALSE,"REPORT"}</definedName>
    <definedName name="zioio" hidden="1">{#N/A,#N/A,FALSE,"Umsatz CH";#N/A,#N/A,FALSE,"ER CH";#N/A,#N/A,FALSE,"EA CH (2) ";#N/A,#N/A,FALSE,"EA CH";#N/A,#N/A,FALSE,"EA CH (3) ";#N/A,#N/A,FALSE,"EA CH (4)";#N/A,#N/A,FALSE,"KA CH";#N/A,#N/A,FALSE,"KA CH  (2)";#N/A,#N/A,FALSE,"KA CH  (3)";#N/A,#N/A,FALSE,"KA CH (4)"}</definedName>
    <definedName name="zl" hidden="1">{#N/A,"PURCHM",FALSE,"Business Analysis";#N/A,"SPADD",FALSE,"Business Analysis"}</definedName>
    <definedName name="Zone_Inputs">'[121]Attachment O'!$I$19,'[121]Attachment O'!$I$24,'[121]Attachment O'!$D$36:$D$37,'[121]Attachment O'!$D$82:$D$86,'[121]Attachment O'!$D$90:$D$94,'[121]Attachment O'!$D$106:$D$112,'[121]Attachment O'!$D$116,'[121]Attachment O'!$D$120:$D$121,'[121]Attachment O'!$D$139:$D$146,'[121]Attachment O'!$D$150:$D$154,'[121]Attachment O'!$D$159:$D$160,'[121]Attachment O'!$D$162:$D$165,'[121]Attachment O'!$D$174,'[121]Attachment O'!$D$174,'[121]Attachment O'!$D$178,'[121]Attachment O'!$I$188,'[121]Attachment O'!$D$188,'[121]Attachment O'!$D$192,'[121]Attachment O'!$I$192,'[121]Attachment O'!$I$207:$I$208,'[121]Attachment O'!$D$214:$D$217,'[121]Attachment O'!$D$221:$D$223,'[121]Attachment O'!$I$227,'[121]Attachment O'!$I$229,'[121]Attachment O'!$I$232,'[121]Attachment O'!$D$238:$D$239,'[121]Attachment O'!$I$243,'[121]Attachment O'!$I$246:$I$249,'[121]Attachment O'!$D$280:$D$282</definedName>
    <definedName name="ZSZ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ZSZ_1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ZSZ_2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ZSZ_3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ZSZ_4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zvxcxv" hidden="1">{"IS FE with Ratios",#N/A,FALSE,"Far East";"PF CF Far East",#N/A,FALSE,"Far East";"DCF Far East Matrix",#N/A,FALSE,"Far East"}</definedName>
    <definedName name="zx" hidden="1">{#N/A,#N/A,TRUE,"Coverpage";#N/A,#N/A,TRUE,"Income Statement US$";#N/A,#N/A,TRUE,"US$ -Revenue by Month ";#N/A,#N/A,TRUE,"Fuel US$";#N/A,#N/A,TRUE,"US$ Operating Costs";#N/A,#N/A,TRUE,"US$ Other Costs";#N/A,#N/A,TRUE,"US$Cash Flow";#N/A,#N/A,TRUE,"Headcount";#N/A,#N/A,TRUE,"1999 IS"}</definedName>
    <definedName name="zxc" hidden="1">{"mgmt forecast",#N/A,FALSE,"Mgmt Forecast";"dcf table",#N/A,FALSE,"Mgmt Forecast";"sensitivity",#N/A,FALSE,"Mgmt Forecast";"table inputs",#N/A,FALSE,"Mgmt Forecast";"calculations",#N/A,FALSE,"Mgmt Forecast"}</definedName>
    <definedName name="zxcv" hidden="1">{"MMERINO",#N/A,FALSE,"1) Income Statement (2)"}</definedName>
    <definedName name="zxzx" hidden="1">{"oct_res_comm",#N/A,FALSE,"VarToBud"}</definedName>
    <definedName name="zysd">#REF!</definedName>
    <definedName name="zz" hidden="1">{#N/A,#N/A,FALSE,"Bezirk SW";#N/A,#N/A,FALSE,"Dir S (GK)";#N/A,#N/A,FALSE,"Dir FR (PK)"}</definedName>
    <definedName name="zz_ns" hidden="1">{#N/A,#N/A,FALSE,"Bezirk SW";#N/A,#N/A,FALSE,"Dir S (GK)";#N/A,#N/A,FALSE,"Dir FR (PK)"}</definedName>
    <definedName name="zza4pg" hidden="1">{#N/A,#N/A,FALSE,"REPORT"}</definedName>
    <definedName name="zza4pg_1" hidden="1">{#N/A,#N/A,FALSE,"REPORT"}</definedName>
    <definedName name="zza4pg_2" hidden="1">{#N/A,#N/A,FALSE,"REPORT"}</definedName>
    <definedName name="zza4pg_3" hidden="1">{#N/A,#N/A,FALSE,"REPORT"}</definedName>
    <definedName name="zza4pg_4" hidden="1">{#N/A,#N/A,FALSE,"REPORT"}</definedName>
    <definedName name="zzaxz" hidden="1">{"detail",#N/A,FALSE,"mfg";"summary",#N/A,FALSE,"mfg"}</definedName>
    <definedName name="zzee" hidden="1">{#N/A,#N/A,FALSE,"Pharm";#N/A,#N/A,FALSE,"WWCM"}</definedName>
    <definedName name="zzee_1" hidden="1">{#N/A,#N/A,FALSE,"Pharm";#N/A,#N/A,FALSE,"WWCM"}</definedName>
    <definedName name="zzee_2" hidden="1">{#N/A,#N/A,FALSE,"Pharm";#N/A,#N/A,FALSE,"WWCM"}</definedName>
    <definedName name="zzee_3" hidden="1">{#N/A,#N/A,FALSE,"Pharm";#N/A,#N/A,FALSE,"WWCM"}</definedName>
    <definedName name="zzee_4" hidden="1">{#N/A,#N/A,FALSE,"Pharm";#N/A,#N/A,FALSE,"WWCM"}</definedName>
    <definedName name="zzi.7" hidden="1">{#N/A,#N/A,FALSE,"Rohstoffnotierungen";#N/A,#N/A,FALSE,"Umsatz OPE";#N/A,#N/A,FALSE,"ER HCST Erw. 99";#N/A,#N/A,FALSE,"ER HCST Plan 00";#N/A,#N/A,FALSE,"Umsatz KG";#N/A,#N/A,FALSE,"ER HCST";#N/A,#N/A,FALSE,"EA ST (2)";#N/A,#N/A,FALSE,"EA ST";#N/A,#N/A,FALSE,"EA ST (3)";#N/A,#N/A,FALSE,"EA ST (4)";#N/A,#N/A,FALSE,"KA ST  (2)";#N/A,#N/A,FALSE,"KA ST";#N/A,#N/A,FALSE,"KA ST  (3)";#N/A,#N/A,FALSE,"KA ST (4)"}</definedName>
    <definedName name="zzz" hidden="1">{#N/A,#N/A,FALSE,"RET00mst+Total"}</definedName>
    <definedName name="zzzzz" hidden="1">{#N/A,#N/A,FALSE,"REPORT"}</definedName>
    <definedName name="zzzzz_1" hidden="1">{#N/A,#N/A,FALSE,"REPORT"}</definedName>
    <definedName name="zzzzz_2" hidden="1">{#N/A,#N/A,FALSE,"REPORT"}</definedName>
    <definedName name="zzzzz_3" hidden="1">{#N/A,#N/A,FALSE,"REPORT"}</definedName>
    <definedName name="zzzzz_4" hidden="1">{#N/A,#N/A,FALSE,"REPORT"}</definedName>
    <definedName name="zzzzzz" hidden="1">{"var_page",#N/A,FALSE,"template"}</definedName>
    <definedName name="zzzzzzzzzz" hidden="1">{"SourcesUses",#N/A,TRUE,"CFMODEL";"TransOverview",#N/A,TRUE,"CFMODEL"}</definedName>
    <definedName name="zzzzzzzzzzzzzzzzz" hidden="1">{"SourcesUses",#N/A,TRUE,"CFMODEL";"TransOverview",#N/A,TRUE,"CFMODEL"}</definedName>
    <definedName name="zzzzzzzzzzzzzzzzzzzzzzzzz" hidden="1">{"Income Statement",#N/A,FALSE,"CFMODEL";"Balance Sheet",#N/A,FALSE,"CFMODEL"}</definedName>
    <definedName name="zzzzzzzzzzzzzzzzzzzzzzzzzzz" hidden="1">{"SourcesUses",#N/A,TRUE,"FundsFlow";"TransOverview",#N/A,TRUE,"FundsFlow"}</definedName>
    <definedName name="zzzzzzzzzzzzzzzzzzzzzzzzzzzzz" hidden="1">{"SourcesUses",#N/A,TRUE,"CFMODEL";"TransOverview",#N/A,TRUE,"CFMODEL"}</definedName>
    <definedName name="고" hidden="1">{#N/A,#N/A,FALSE,"REPORT"}</definedName>
    <definedName name="고_1" hidden="1">{#N/A,#N/A,FALSE,"REPORT"}</definedName>
    <definedName name="고_2" hidden="1">{#N/A,#N/A,FALSE,"REPORT"}</definedName>
    <definedName name="고_3" hidden="1">{#N/A,#N/A,FALSE,"REPORT"}</definedName>
    <definedName name="고_4" hidden="1">{#N/A,#N/A,FALSE,"REPORT"}</definedName>
    <definedName name="ㄶㅇ노ㅗㄶ호" hidden="1">{#N/A,#N/A,FALSE,"REPORT"}</definedName>
    <definedName name="ㄶㅇ노ㅗㄶ호_1" hidden="1">{#N/A,#N/A,FALSE,"REPORT"}</definedName>
    <definedName name="ㄶㅇ노ㅗㄶ호_2" hidden="1">{#N/A,#N/A,FALSE,"REPORT"}</definedName>
    <definedName name="ㄶㅇ노ㅗㄶ호_3" hidden="1">{#N/A,#N/A,FALSE,"REPORT"}</definedName>
    <definedName name="ㄶㅇ노ㅗㄶ호_4" hidden="1">{#N/A,#N/A,FALSE,"REPORT"}</definedName>
    <definedName name="미애" hidden="1">{#N/A,#N/A,FALSE,"REPORT"}</definedName>
    <definedName name="미애_1" hidden="1">{#N/A,#N/A,FALSE,"REPORT"}</definedName>
    <definedName name="미애_2" hidden="1">{#N/A,#N/A,FALSE,"REPORT"}</definedName>
    <definedName name="미애_3" hidden="1">{#N/A,#N/A,FALSE,"REPORT"}</definedName>
    <definedName name="미애_4" hidden="1">{#N/A,#N/A,FALSE,"REPORT"}</definedName>
    <definedName name="ㅂㅁ" hidden="1">{#N/A,"PURCHM",FALSE,"Business Analysis";#N/A,"SPADD",FALSE,"Business Analysis"}</definedName>
    <definedName name="이" hidden="1">{"vol data",#N/A,FALSE,"Datasheet";"vol graph",#N/A,FALSE,"Volume";"price data",#N/A,FALSE,"Datasheet";"price graph",#N/A,FALSE,"Price";"dp data",#N/A,FALSE,"Datasheet";"dp graph",#N/A,FALSE,"DirectProfit"}</definedName>
    <definedName name="実査結果" hidden="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54" i="15" l="1"/>
  <c r="A37" i="15"/>
  <c r="E24" i="3"/>
  <c r="F24" i="3"/>
  <c r="G24" i="3"/>
  <c r="H24" i="3"/>
  <c r="I24" i="3"/>
  <c r="J274" i="8" l="1"/>
  <c r="K274" i="8"/>
  <c r="G276" i="8"/>
  <c r="H276" i="8"/>
  <c r="I276" i="8"/>
  <c r="J276" i="8"/>
  <c r="K276" i="8"/>
  <c r="F276" i="8"/>
  <c r="G1037" i="8"/>
  <c r="G274" i="8" s="1"/>
  <c r="H1037" i="8"/>
  <c r="H274" i="8" s="1"/>
  <c r="I1037" i="8"/>
  <c r="J1037" i="8"/>
  <c r="K1037" i="8"/>
  <c r="F1037" i="8"/>
  <c r="F274" i="8" s="1"/>
  <c r="J1035" i="8"/>
  <c r="K1035" i="8"/>
  <c r="E1035" i="8"/>
  <c r="G1034" i="8"/>
  <c r="H1034" i="8"/>
  <c r="H1035" i="8" s="1"/>
  <c r="I1034" i="8"/>
  <c r="I273" i="8" s="1"/>
  <c r="J1034" i="8"/>
  <c r="J273" i="8" s="1"/>
  <c r="K1034" i="8"/>
  <c r="K273" i="8" s="1"/>
  <c r="F1034" i="8"/>
  <c r="F1035" i="8" s="1"/>
  <c r="C272" i="8"/>
  <c r="C1030" i="8" s="1"/>
  <c r="B272" i="8"/>
  <c r="B1030" i="8" s="1"/>
  <c r="L1042" i="8"/>
  <c r="G1035" i="8" l="1"/>
  <c r="I1035" i="8"/>
  <c r="H273" i="8"/>
  <c r="G273" i="8"/>
  <c r="I274" i="8"/>
  <c r="F273" i="8"/>
  <c r="L273" i="8" s="1"/>
  <c r="L274" i="8"/>
  <c r="L1037" i="8"/>
  <c r="L1034" i="8"/>
  <c r="I361" i="3" l="1"/>
  <c r="H361" i="3"/>
  <c r="G361" i="3"/>
  <c r="F361" i="3"/>
  <c r="E361" i="3"/>
  <c r="D361" i="3"/>
  <c r="J360" i="3"/>
  <c r="J359" i="3"/>
  <c r="E313" i="2"/>
  <c r="F313" i="2"/>
  <c r="G313" i="2"/>
  <c r="H313" i="2"/>
  <c r="I313" i="2"/>
  <c r="D313" i="2"/>
  <c r="E311" i="2"/>
  <c r="F311" i="2"/>
  <c r="G311" i="2"/>
  <c r="H311" i="2"/>
  <c r="I311" i="2"/>
  <c r="D311" i="2"/>
  <c r="I262" i="2"/>
  <c r="H262" i="2"/>
  <c r="G262" i="2"/>
  <c r="F262" i="2"/>
  <c r="E262" i="2"/>
  <c r="D262" i="2"/>
  <c r="J261" i="2"/>
  <c r="J260" i="2"/>
  <c r="J259" i="2"/>
  <c r="J262" i="2" s="1"/>
  <c r="A259" i="2"/>
  <c r="A260" i="2" s="1"/>
  <c r="A261" i="2" s="1"/>
  <c r="A262" i="2" s="1"/>
  <c r="A264" i="2" s="1"/>
  <c r="O44" i="1"/>
  <c r="C44" i="1"/>
  <c r="E1038" i="8" s="1"/>
  <c r="K54" i="1"/>
  <c r="K55" i="1"/>
  <c r="K56" i="1" s="1"/>
  <c r="J1038" i="8" l="1"/>
  <c r="I1038" i="8"/>
  <c r="K1038" i="8"/>
  <c r="F1038" i="8"/>
  <c r="F1040" i="8" s="1"/>
  <c r="H1038" i="8"/>
  <c r="G1038" i="8"/>
  <c r="J361" i="3"/>
  <c r="A49" i="5"/>
  <c r="A403" i="3"/>
  <c r="F275" i="8" l="1"/>
  <c r="F1044" i="8"/>
  <c r="F277" i="8" s="1"/>
  <c r="E747" i="8"/>
  <c r="E722" i="8"/>
  <c r="E635" i="8"/>
  <c r="E369" i="8"/>
  <c r="C7" i="1" l="1"/>
  <c r="C6" i="1" l="1"/>
  <c r="H28" i="21" l="1"/>
  <c r="H42" i="21" l="1"/>
  <c r="H24" i="21"/>
  <c r="G42" i="21" l="1"/>
  <c r="G28" i="21" l="1"/>
  <c r="G24" i="21" l="1"/>
  <c r="E1052" i="8" l="1"/>
  <c r="A1084" i="8"/>
  <c r="A310" i="8"/>
  <c r="C279" i="8"/>
  <c r="B279" i="8"/>
  <c r="E307" i="2"/>
  <c r="F307" i="2"/>
  <c r="G307" i="2"/>
  <c r="H307" i="2"/>
  <c r="I307" i="2"/>
  <c r="D307" i="2"/>
  <c r="H46" i="1"/>
  <c r="C45" i="1"/>
  <c r="E1055" i="8" s="1"/>
  <c r="H1040" i="8" l="1"/>
  <c r="I1040" i="8"/>
  <c r="M14" i="1"/>
  <c r="I197" i="2"/>
  <c r="I305" i="2" s="1"/>
  <c r="H197" i="2"/>
  <c r="H305" i="2" s="1"/>
  <c r="G197" i="2"/>
  <c r="G305" i="2" s="1"/>
  <c r="F197" i="2"/>
  <c r="F305" i="2" s="1"/>
  <c r="E197" i="2"/>
  <c r="E305" i="2" s="1"/>
  <c r="D197" i="2"/>
  <c r="D305" i="2" s="1"/>
  <c r="G122" i="3"/>
  <c r="G121" i="3"/>
  <c r="G120" i="3"/>
  <c r="G119" i="3"/>
  <c r="I108" i="2"/>
  <c r="H108" i="2"/>
  <c r="G108" i="2"/>
  <c r="E108" i="2"/>
  <c r="D108" i="2"/>
  <c r="I102" i="2"/>
  <c r="H102" i="2"/>
  <c r="G102" i="2"/>
  <c r="F102" i="2"/>
  <c r="E102" i="2"/>
  <c r="D102" i="2"/>
  <c r="D93" i="2"/>
  <c r="I1044" i="8" l="1"/>
  <c r="I277" i="8" s="1"/>
  <c r="I275" i="8"/>
  <c r="H1044" i="8"/>
  <c r="H277" i="8" s="1"/>
  <c r="H275" i="8"/>
  <c r="J1040" i="8"/>
  <c r="K1040" i="8"/>
  <c r="L1038" i="8"/>
  <c r="L1035" i="8"/>
  <c r="G1040" i="8"/>
  <c r="K1044" i="8" l="1"/>
  <c r="K277" i="8" s="1"/>
  <c r="K275" i="8"/>
  <c r="J1044" i="8"/>
  <c r="J277" i="8" s="1"/>
  <c r="J275" i="8"/>
  <c r="G1044" i="8"/>
  <c r="G277" i="8" s="1"/>
  <c r="L277" i="8" s="1"/>
  <c r="G275" i="8"/>
  <c r="L275" i="8" s="1"/>
  <c r="L1040" i="8"/>
  <c r="L1044" i="8"/>
  <c r="F42" i="21" l="1"/>
  <c r="F24" i="21"/>
  <c r="F20" i="21"/>
  <c r="F18" i="21"/>
  <c r="F17" i="21"/>
  <c r="F16" i="21"/>
  <c r="E42" i="21"/>
  <c r="E24" i="21"/>
  <c r="E23" i="21"/>
  <c r="E20" i="21"/>
  <c r="E19" i="21"/>
  <c r="E18" i="21"/>
  <c r="E17" i="21"/>
  <c r="E16" i="21"/>
  <c r="D40" i="21" l="1"/>
  <c r="D42" i="21"/>
  <c r="D24" i="21"/>
  <c r="D18" i="21"/>
  <c r="D17" i="21"/>
  <c r="D16" i="21"/>
  <c r="F28" i="21"/>
  <c r="D44" i="21" l="1"/>
  <c r="E28" i="21"/>
  <c r="D28" i="21" l="1"/>
  <c r="C28" i="21" l="1"/>
  <c r="C42" i="21" l="1"/>
  <c r="C24" i="21"/>
  <c r="C23" i="21"/>
  <c r="C19" i="21"/>
  <c r="C18" i="21"/>
  <c r="C17" i="21"/>
  <c r="C16" i="21"/>
  <c r="L47" i="1"/>
  <c r="L36" i="1"/>
  <c r="K36" i="1"/>
  <c r="E793" i="8" s="1"/>
  <c r="L37" i="1"/>
  <c r="L39" i="1"/>
  <c r="L40" i="1"/>
  <c r="L41" i="1"/>
  <c r="L26" i="1"/>
  <c r="L38" i="1" s="1"/>
  <c r="L42" i="1" l="1"/>
  <c r="H39" i="1" l="1"/>
  <c r="E39" i="1"/>
  <c r="D39" i="1"/>
  <c r="C39" i="1"/>
  <c r="C47" i="1" s="1"/>
  <c r="O38" i="21" l="1"/>
  <c r="O19" i="21"/>
  <c r="E40" i="21"/>
  <c r="F40" i="21"/>
  <c r="G40" i="21"/>
  <c r="C40" i="21"/>
  <c r="H21" i="21"/>
  <c r="H40" i="21" l="1"/>
  <c r="F21" i="21" l="1"/>
  <c r="G21" i="21"/>
  <c r="G26" i="21" s="1"/>
  <c r="E21" i="21" l="1"/>
  <c r="D21" i="21" l="1"/>
  <c r="C21" i="21" l="1"/>
  <c r="D17" i="22" l="1"/>
  <c r="J55" i="1" l="1"/>
  <c r="D176" i="3" l="1"/>
  <c r="F108" i="2" l="1"/>
  <c r="D147" i="2"/>
  <c r="D20" i="2"/>
  <c r="J54" i="1" l="1"/>
  <c r="K26" i="1" l="1"/>
  <c r="E670" i="8" s="1"/>
  <c r="H47" i="1"/>
  <c r="H41" i="1"/>
  <c r="H40" i="1"/>
  <c r="H37" i="1"/>
  <c r="H36" i="1"/>
  <c r="D47" i="1"/>
  <c r="E47" i="1"/>
  <c r="D40" i="1"/>
  <c r="E40" i="1"/>
  <c r="D37" i="1"/>
  <c r="E37" i="1"/>
  <c r="F37" i="1"/>
  <c r="C46" i="1"/>
  <c r="C40" i="1"/>
  <c r="C37" i="1"/>
  <c r="C36" i="1"/>
  <c r="H26" i="1"/>
  <c r="H38" i="1" s="1"/>
  <c r="F26" i="1"/>
  <c r="F41" i="1" s="1"/>
  <c r="F42" i="1" s="1"/>
  <c r="E26" i="1"/>
  <c r="E38" i="1" s="1"/>
  <c r="D26" i="1"/>
  <c r="D38" i="1" s="1"/>
  <c r="C26" i="1"/>
  <c r="C41" i="1" s="1"/>
  <c r="C42" i="1" s="1"/>
  <c r="F38" i="1" l="1"/>
  <c r="E41" i="1"/>
  <c r="E42" i="1" s="1"/>
  <c r="D41" i="1"/>
  <c r="D42" i="1" s="1"/>
  <c r="C38" i="1"/>
  <c r="H42" i="1"/>
  <c r="D142" i="3"/>
  <c r="J140" i="3"/>
  <c r="E924" i="8" l="1"/>
  <c r="C919" i="8"/>
  <c r="C924" i="8" s="1"/>
  <c r="E898" i="8"/>
  <c r="C893" i="8"/>
  <c r="C898" i="8" s="1"/>
  <c r="J197" i="2" l="1"/>
  <c r="F123" i="3" l="1"/>
  <c r="E123" i="3"/>
  <c r="J119" i="3"/>
  <c r="D123" i="3"/>
  <c r="D276" i="3" l="1"/>
  <c r="F893" i="8" s="1"/>
  <c r="E276" i="3"/>
  <c r="G893" i="8" s="1"/>
  <c r="G898" i="8" s="1"/>
  <c r="F276" i="3"/>
  <c r="H893" i="8" s="1"/>
  <c r="H898" i="8" s="1"/>
  <c r="G276" i="3"/>
  <c r="I893" i="8" s="1"/>
  <c r="I898" i="8" s="1"/>
  <c r="H276" i="3"/>
  <c r="J893" i="8" s="1"/>
  <c r="J898" i="8" s="1"/>
  <c r="I276" i="3"/>
  <c r="K893" i="8" s="1"/>
  <c r="K898" i="8" s="1"/>
  <c r="B276" i="3"/>
  <c r="B271" i="3"/>
  <c r="E272" i="3"/>
  <c r="F272" i="3"/>
  <c r="G272" i="3"/>
  <c r="H272" i="3"/>
  <c r="I272" i="3"/>
  <c r="D272" i="3"/>
  <c r="J271" i="3"/>
  <c r="E267" i="3"/>
  <c r="F267" i="3"/>
  <c r="G267" i="3"/>
  <c r="H267" i="3"/>
  <c r="I267" i="3"/>
  <c r="D267" i="3"/>
  <c r="J266" i="3"/>
  <c r="D277" i="3" l="1"/>
  <c r="J267" i="3"/>
  <c r="J276" i="3"/>
  <c r="F898" i="8"/>
  <c r="L893" i="8"/>
  <c r="E64" i="3"/>
  <c r="F64" i="3"/>
  <c r="G64" i="3"/>
  <c r="H64" i="3"/>
  <c r="I64" i="3"/>
  <c r="D64" i="3"/>
  <c r="E54" i="1" l="1"/>
  <c r="F54" i="1"/>
  <c r="G54" i="1"/>
  <c r="H54" i="1"/>
  <c r="I54" i="1"/>
  <c r="L54" i="1"/>
  <c r="M54" i="1"/>
  <c r="N54" i="1"/>
  <c r="O54" i="1"/>
  <c r="E55" i="1"/>
  <c r="H55" i="1" s="1"/>
  <c r="L55" i="1"/>
  <c r="L56" i="1" s="1"/>
  <c r="M55" i="1"/>
  <c r="M56" i="1" s="1"/>
  <c r="N55" i="1"/>
  <c r="N56" i="1" s="1"/>
  <c r="O55" i="1"/>
  <c r="O56" i="1" s="1"/>
  <c r="E56" i="1"/>
  <c r="H56" i="1" s="1"/>
  <c r="J56" i="1"/>
  <c r="G55" i="1" l="1"/>
  <c r="I55" i="1"/>
  <c r="I56" i="1"/>
  <c r="G56" i="1"/>
  <c r="C26" i="21"/>
  <c r="B293" i="3" l="1"/>
  <c r="D46" i="5"/>
  <c r="D288" i="3" s="1"/>
  <c r="E46" i="5"/>
  <c r="E288" i="3" s="1"/>
  <c r="E293" i="3" s="1"/>
  <c r="G919" i="8" s="1"/>
  <c r="G924" i="8" s="1"/>
  <c r="F46" i="5"/>
  <c r="F288" i="3" s="1"/>
  <c r="F293" i="3" s="1"/>
  <c r="G46" i="5"/>
  <c r="G288" i="3" s="1"/>
  <c r="G293" i="3" s="1"/>
  <c r="I919" i="8" s="1"/>
  <c r="I924" i="8" s="1"/>
  <c r="H46" i="5"/>
  <c r="H288" i="3" s="1"/>
  <c r="H293" i="3" s="1"/>
  <c r="J919" i="8" s="1"/>
  <c r="J924" i="8" s="1"/>
  <c r="I46" i="5"/>
  <c r="I288" i="3" s="1"/>
  <c r="I293" i="3" s="1"/>
  <c r="K919" i="8" s="1"/>
  <c r="K924" i="8" s="1"/>
  <c r="J46" i="5"/>
  <c r="B46" i="5"/>
  <c r="B45" i="5"/>
  <c r="B44" i="5"/>
  <c r="E284" i="3"/>
  <c r="F284" i="3"/>
  <c r="G284" i="3"/>
  <c r="H284" i="3"/>
  <c r="I284" i="3"/>
  <c r="D284" i="3"/>
  <c r="J283" i="3"/>
  <c r="J288" i="3" l="1"/>
  <c r="D293" i="3"/>
  <c r="F919" i="8" s="1"/>
  <c r="F924" i="8" s="1"/>
  <c r="H919" i="8"/>
  <c r="H924" i="8" s="1"/>
  <c r="G59" i="3"/>
  <c r="H59" i="3"/>
  <c r="I59" i="3"/>
  <c r="J293" i="3" l="1"/>
  <c r="L919" i="8"/>
  <c r="D153" i="2" l="1"/>
  <c r="D103" i="2" l="1"/>
  <c r="D105" i="2" s="1"/>
  <c r="A11" i="5" l="1"/>
  <c r="A9" i="5"/>
  <c r="A11" i="3"/>
  <c r="A9" i="3"/>
  <c r="E13" i="2"/>
  <c r="F13" i="2"/>
  <c r="G13" i="2"/>
  <c r="H13" i="2"/>
  <c r="I13" i="2"/>
  <c r="D13" i="2"/>
  <c r="A11" i="2"/>
  <c r="A9" i="2"/>
  <c r="A3" i="2"/>
  <c r="I44" i="5" l="1"/>
  <c r="D45" i="5"/>
  <c r="E45" i="5"/>
  <c r="F45" i="5"/>
  <c r="G45" i="5"/>
  <c r="H45" i="5"/>
  <c r="I45" i="5"/>
  <c r="E44" i="5"/>
  <c r="J44" i="5" s="1"/>
  <c r="F44" i="5"/>
  <c r="G44" i="5"/>
  <c r="H44" i="5"/>
  <c r="D44" i="5"/>
  <c r="D38" i="5"/>
  <c r="E38" i="5"/>
  <c r="F38" i="5"/>
  <c r="G38" i="5"/>
  <c r="H38" i="5"/>
  <c r="I38" i="5"/>
  <c r="D39" i="5"/>
  <c r="E39" i="5"/>
  <c r="F39" i="5"/>
  <c r="G39" i="5"/>
  <c r="H39" i="5"/>
  <c r="I39" i="5"/>
  <c r="D40" i="5"/>
  <c r="E40" i="5"/>
  <c r="F40" i="5"/>
  <c r="G40" i="5"/>
  <c r="H40" i="5"/>
  <c r="I40" i="5"/>
  <c r="E37" i="5"/>
  <c r="F37" i="5"/>
  <c r="F125" i="3" s="1"/>
  <c r="G37" i="5"/>
  <c r="H37" i="5"/>
  <c r="I37" i="5"/>
  <c r="D37" i="5"/>
  <c r="L34" i="15" l="1"/>
  <c r="L33" i="15"/>
  <c r="L32" i="15"/>
  <c r="L31" i="15"/>
  <c r="L29" i="15"/>
  <c r="D125" i="3" l="1"/>
  <c r="E30" i="5"/>
  <c r="E105" i="3" s="1"/>
  <c r="F30" i="5"/>
  <c r="F105" i="3" s="1"/>
  <c r="G30" i="5"/>
  <c r="G105" i="3" s="1"/>
  <c r="H30" i="5"/>
  <c r="H105" i="3" s="1"/>
  <c r="I30" i="5"/>
  <c r="I105" i="3" s="1"/>
  <c r="E31" i="5"/>
  <c r="E106" i="3" s="1"/>
  <c r="F31" i="5"/>
  <c r="F106" i="3" s="1"/>
  <c r="G31" i="5"/>
  <c r="G106" i="3" s="1"/>
  <c r="H31" i="5"/>
  <c r="H106" i="3" s="1"/>
  <c r="I31" i="5"/>
  <c r="I106" i="3" s="1"/>
  <c r="E32" i="5"/>
  <c r="E107" i="3" s="1"/>
  <c r="F32" i="5"/>
  <c r="F107" i="3" s="1"/>
  <c r="G32" i="5"/>
  <c r="G107" i="3" s="1"/>
  <c r="H32" i="5"/>
  <c r="H107" i="3" s="1"/>
  <c r="I32" i="5"/>
  <c r="I107" i="3" s="1"/>
  <c r="E33" i="5"/>
  <c r="E108" i="3" s="1"/>
  <c r="F33" i="5"/>
  <c r="F108" i="3" s="1"/>
  <c r="G33" i="5"/>
  <c r="G108" i="3" s="1"/>
  <c r="H33" i="5"/>
  <c r="H108" i="3" s="1"/>
  <c r="I33" i="5"/>
  <c r="I108" i="3" s="1"/>
  <c r="D31" i="5"/>
  <c r="D106" i="3" s="1"/>
  <c r="D32" i="5"/>
  <c r="D107" i="3" s="1"/>
  <c r="D33" i="5"/>
  <c r="D108" i="3" s="1"/>
  <c r="D30" i="5"/>
  <c r="D105" i="3" s="1"/>
  <c r="D111" i="3" s="1"/>
  <c r="G334" i="8" l="1"/>
  <c r="H334" i="8"/>
  <c r="I334" i="8"/>
  <c r="J334" i="8"/>
  <c r="K334" i="8"/>
  <c r="F334" i="8"/>
  <c r="A152" i="8"/>
  <c r="C317" i="8" l="1"/>
  <c r="B317" i="8"/>
  <c r="C310" i="8"/>
  <c r="B310" i="8"/>
  <c r="C265" i="8"/>
  <c r="B265" i="8"/>
  <c r="C258" i="8"/>
  <c r="B258" i="8"/>
  <c r="C251" i="8"/>
  <c r="B251" i="8"/>
  <c r="C244" i="8"/>
  <c r="B244" i="8"/>
  <c r="C237" i="8"/>
  <c r="B237" i="8"/>
  <c r="C230" i="8"/>
  <c r="B230" i="8"/>
  <c r="C223" i="8"/>
  <c r="B223" i="8"/>
  <c r="C216" i="8"/>
  <c r="B216" i="8"/>
  <c r="C187" i="8" l="1"/>
  <c r="B187" i="8"/>
  <c r="A708" i="8"/>
  <c r="A710" i="8" s="1"/>
  <c r="A711" i="8" s="1"/>
  <c r="C180" i="8"/>
  <c r="C706" i="8" s="1"/>
  <c r="B180" i="8"/>
  <c r="B706" i="8" s="1"/>
  <c r="C173" i="8"/>
  <c r="B173" i="8"/>
  <c r="C166" i="8"/>
  <c r="B166" i="8"/>
  <c r="C159" i="8"/>
  <c r="B159" i="8"/>
  <c r="C152" i="8"/>
  <c r="B152" i="8"/>
  <c r="C123" i="8"/>
  <c r="B123" i="8"/>
  <c r="C116" i="8"/>
  <c r="B116" i="8"/>
  <c r="C109" i="8"/>
  <c r="B109" i="8"/>
  <c r="C102" i="8"/>
  <c r="B102" i="8"/>
  <c r="C95" i="8"/>
  <c r="B95" i="8"/>
  <c r="C88" i="8"/>
  <c r="B88" i="8"/>
  <c r="C81" i="8"/>
  <c r="B81" i="8"/>
  <c r="C74" i="8"/>
  <c r="B74" i="8"/>
  <c r="C67" i="8"/>
  <c r="B67" i="8"/>
  <c r="B359" i="8" s="1"/>
  <c r="A713" i="8" l="1"/>
  <c r="A714" i="8" s="1"/>
  <c r="A715" i="8" s="1"/>
  <c r="A717" i="8" s="1"/>
  <c r="A718" i="8" s="1"/>
  <c r="A719" i="8" s="1"/>
  <c r="A722" i="8" s="1"/>
  <c r="A724" i="8" s="1"/>
  <c r="D161" i="2"/>
  <c r="E161" i="2"/>
  <c r="F161" i="2"/>
  <c r="G161" i="2"/>
  <c r="H161" i="2"/>
  <c r="I161" i="2"/>
  <c r="E159" i="2"/>
  <c r="F159" i="2"/>
  <c r="G159" i="2"/>
  <c r="H159" i="2"/>
  <c r="I159" i="2"/>
  <c r="D159" i="2"/>
  <c r="D155" i="2"/>
  <c r="E155" i="2"/>
  <c r="F155" i="2"/>
  <c r="G155" i="2"/>
  <c r="H155" i="2"/>
  <c r="I155" i="2"/>
  <c r="A726" i="8" l="1"/>
  <c r="A728" i="8" s="1"/>
  <c r="A730" i="8" s="1"/>
  <c r="A731" i="8" s="1"/>
  <c r="A732" i="8" s="1"/>
  <c r="K1080" i="8"/>
  <c r="J1080" i="8"/>
  <c r="I1080" i="8"/>
  <c r="H1080" i="8"/>
  <c r="G1080" i="8"/>
  <c r="F1080" i="8"/>
  <c r="K980" i="8"/>
  <c r="J980" i="8"/>
  <c r="I980" i="8"/>
  <c r="H980" i="8"/>
  <c r="G980" i="8"/>
  <c r="F980" i="8"/>
  <c r="K880" i="8"/>
  <c r="J880" i="8"/>
  <c r="I880" i="8"/>
  <c r="H880" i="8"/>
  <c r="G880" i="8"/>
  <c r="F880" i="8"/>
  <c r="K779" i="8"/>
  <c r="J779" i="8"/>
  <c r="I779" i="8"/>
  <c r="H779" i="8"/>
  <c r="G779" i="8"/>
  <c r="F779" i="8"/>
  <c r="K703" i="8"/>
  <c r="J703" i="8"/>
  <c r="I703" i="8"/>
  <c r="H703" i="8"/>
  <c r="G703" i="8"/>
  <c r="F703" i="8"/>
  <c r="K611" i="8"/>
  <c r="J611" i="8"/>
  <c r="I611" i="8"/>
  <c r="H611" i="8"/>
  <c r="G611" i="8"/>
  <c r="F611" i="8"/>
  <c r="K520" i="8"/>
  <c r="J520" i="8"/>
  <c r="I520" i="8"/>
  <c r="H520" i="8"/>
  <c r="G520" i="8"/>
  <c r="F520" i="8"/>
  <c r="K435" i="8"/>
  <c r="J435" i="8"/>
  <c r="I435" i="8"/>
  <c r="H435" i="8"/>
  <c r="G435" i="8"/>
  <c r="F435" i="8"/>
  <c r="K355" i="8"/>
  <c r="J355" i="8"/>
  <c r="I355" i="8"/>
  <c r="H355" i="8"/>
  <c r="G355" i="8"/>
  <c r="F355" i="8"/>
  <c r="K304" i="8"/>
  <c r="J304" i="8"/>
  <c r="I304" i="8"/>
  <c r="H304" i="8"/>
  <c r="G304" i="8"/>
  <c r="F304" i="8"/>
  <c r="K211" i="8"/>
  <c r="J211" i="8"/>
  <c r="I211" i="8"/>
  <c r="H211" i="8"/>
  <c r="G211" i="8"/>
  <c r="F211" i="8"/>
  <c r="K147" i="8"/>
  <c r="J147" i="8"/>
  <c r="I147" i="8"/>
  <c r="H147" i="8"/>
  <c r="G147" i="8"/>
  <c r="F147" i="8"/>
  <c r="K62" i="8"/>
  <c r="J62" i="8"/>
  <c r="I62" i="8"/>
  <c r="H62" i="8"/>
  <c r="G62" i="8"/>
  <c r="F62" i="8"/>
  <c r="K14" i="8"/>
  <c r="J14" i="8"/>
  <c r="I14" i="8"/>
  <c r="H14" i="8"/>
  <c r="G14" i="8"/>
  <c r="F14" i="8"/>
  <c r="N12" i="21"/>
  <c r="M12" i="21"/>
  <c r="L12" i="21"/>
  <c r="K12" i="21"/>
  <c r="J12" i="21"/>
  <c r="I12" i="21"/>
  <c r="K9" i="15"/>
  <c r="J9" i="15"/>
  <c r="I9" i="15"/>
  <c r="H9" i="15"/>
  <c r="G9" i="15"/>
  <c r="F9" i="15"/>
  <c r="I13" i="5"/>
  <c r="H13" i="5"/>
  <c r="G13" i="5"/>
  <c r="F13" i="5"/>
  <c r="E13" i="5"/>
  <c r="D13" i="5"/>
  <c r="I399" i="3"/>
  <c r="H399" i="3"/>
  <c r="G399" i="3"/>
  <c r="F399" i="3"/>
  <c r="E399" i="3"/>
  <c r="D399" i="3"/>
  <c r="I350" i="3"/>
  <c r="H350" i="3"/>
  <c r="G350" i="3"/>
  <c r="F350" i="3"/>
  <c r="E350" i="3"/>
  <c r="D350" i="3"/>
  <c r="I259" i="3"/>
  <c r="H259" i="3"/>
  <c r="G259" i="3"/>
  <c r="F259" i="3"/>
  <c r="E259" i="3"/>
  <c r="D259" i="3"/>
  <c r="I170" i="3"/>
  <c r="H170" i="3"/>
  <c r="G170" i="3"/>
  <c r="F170" i="3"/>
  <c r="E170" i="3"/>
  <c r="D170" i="3"/>
  <c r="I93" i="3"/>
  <c r="H93" i="3"/>
  <c r="G93" i="3"/>
  <c r="F93" i="3"/>
  <c r="E93" i="3"/>
  <c r="D93" i="3"/>
  <c r="I13" i="3"/>
  <c r="H13" i="3"/>
  <c r="G13" i="3"/>
  <c r="F13" i="3"/>
  <c r="E13" i="3"/>
  <c r="D13" i="3"/>
  <c r="I293" i="2"/>
  <c r="H293" i="2"/>
  <c r="G293" i="2"/>
  <c r="F293" i="2"/>
  <c r="E293" i="2"/>
  <c r="D293" i="2"/>
  <c r="I255" i="2"/>
  <c r="H255" i="2"/>
  <c r="G255" i="2"/>
  <c r="F255" i="2"/>
  <c r="E255" i="2"/>
  <c r="D255" i="2"/>
  <c r="I187" i="2"/>
  <c r="H187" i="2"/>
  <c r="G187" i="2"/>
  <c r="F187" i="2"/>
  <c r="E187" i="2"/>
  <c r="D187" i="2"/>
  <c r="I141" i="2"/>
  <c r="H141" i="2"/>
  <c r="G141" i="2"/>
  <c r="F141" i="2"/>
  <c r="E141" i="2"/>
  <c r="D141" i="2"/>
  <c r="I79" i="2"/>
  <c r="H79" i="2"/>
  <c r="G79" i="2"/>
  <c r="F79" i="2"/>
  <c r="E79" i="2"/>
  <c r="D79" i="2"/>
  <c r="O47" i="1"/>
  <c r="K47" i="1"/>
  <c r="E1117" i="8" s="1"/>
  <c r="O43" i="1"/>
  <c r="O45" i="1" s="1"/>
  <c r="O42" i="1"/>
  <c r="K42" i="1"/>
  <c r="E1004" i="8" s="1"/>
  <c r="E989" i="8"/>
  <c r="E1001" i="8"/>
  <c r="E1000" i="8"/>
  <c r="E999" i="8"/>
  <c r="E998" i="8"/>
  <c r="O41" i="1"/>
  <c r="K41" i="1"/>
  <c r="E955" i="8" s="1"/>
  <c r="O40" i="1"/>
  <c r="K40" i="1"/>
  <c r="E927" i="8" s="1"/>
  <c r="E914" i="8"/>
  <c r="E923" i="8"/>
  <c r="E922" i="8"/>
  <c r="O39" i="1"/>
  <c r="K39" i="1"/>
  <c r="E901" i="8" s="1"/>
  <c r="O38" i="1"/>
  <c r="K38" i="1"/>
  <c r="E856" i="8" s="1"/>
  <c r="O37" i="1"/>
  <c r="K37" i="1"/>
  <c r="E828" i="8" s="1"/>
  <c r="E813" i="8"/>
  <c r="E825" i="8"/>
  <c r="E824" i="8"/>
  <c r="E823" i="8"/>
  <c r="E822" i="8"/>
  <c r="O36" i="1"/>
  <c r="N36" i="1"/>
  <c r="M36" i="1"/>
  <c r="E788" i="8"/>
  <c r="E791" i="8"/>
  <c r="P32" i="1"/>
  <c r="O32" i="1"/>
  <c r="P31" i="1"/>
  <c r="O31" i="1"/>
  <c r="P26" i="1"/>
  <c r="O26" i="1"/>
  <c r="E667" i="8"/>
  <c r="E665" i="8"/>
  <c r="E850" i="8"/>
  <c r="P25" i="1"/>
  <c r="O25" i="1"/>
  <c r="O20" i="1"/>
  <c r="O19" i="1"/>
  <c r="O18" i="1"/>
  <c r="O17" i="1"/>
  <c r="A1073" i="8"/>
  <c r="A973" i="8"/>
  <c r="A873" i="8"/>
  <c r="A772" i="8"/>
  <c r="A696" i="8"/>
  <c r="A604" i="8"/>
  <c r="A513" i="8"/>
  <c r="A428" i="8"/>
  <c r="A348" i="8"/>
  <c r="A297" i="8"/>
  <c r="A205" i="8"/>
  <c r="A141" i="8"/>
  <c r="D286" i="3"/>
  <c r="E286" i="3"/>
  <c r="F286" i="3"/>
  <c r="G286" i="3"/>
  <c r="H286" i="3"/>
  <c r="I286" i="3"/>
  <c r="D287" i="3"/>
  <c r="D292" i="3" s="1"/>
  <c r="F287" i="3"/>
  <c r="F292" i="3" s="1"/>
  <c r="G287" i="3"/>
  <c r="G292" i="3" s="1"/>
  <c r="I918" i="8" s="1"/>
  <c r="H287" i="3"/>
  <c r="I287" i="3"/>
  <c r="I292" i="3" s="1"/>
  <c r="K918" i="8" s="1"/>
  <c r="I153" i="2"/>
  <c r="D220" i="3"/>
  <c r="E220" i="3"/>
  <c r="F220" i="3"/>
  <c r="G220" i="3"/>
  <c r="H220" i="3"/>
  <c r="I220" i="3"/>
  <c r="D221" i="3"/>
  <c r="F817" i="8" s="1"/>
  <c r="E221" i="3"/>
  <c r="G817" i="8" s="1"/>
  <c r="F221" i="3"/>
  <c r="G221" i="3"/>
  <c r="H221" i="3"/>
  <c r="I221" i="3"/>
  <c r="D222" i="3"/>
  <c r="E222" i="3"/>
  <c r="F222" i="3"/>
  <c r="H818" i="8" s="1"/>
  <c r="G222" i="3"/>
  <c r="H222" i="3"/>
  <c r="I222" i="3"/>
  <c r="B38" i="5"/>
  <c r="B39" i="5"/>
  <c r="B40" i="5"/>
  <c r="B37" i="5"/>
  <c r="B31" i="5"/>
  <c r="B32" i="5"/>
  <c r="B33" i="5"/>
  <c r="B30" i="5"/>
  <c r="H23" i="5"/>
  <c r="H25" i="5" s="1"/>
  <c r="I23" i="5"/>
  <c r="I25" i="5" s="1"/>
  <c r="F216" i="2"/>
  <c r="F312" i="2" s="1"/>
  <c r="G216" i="2"/>
  <c r="G312" i="2" s="1"/>
  <c r="H216" i="2"/>
  <c r="H312" i="2" s="1"/>
  <c r="I216" i="2"/>
  <c r="I312" i="2" s="1"/>
  <c r="E222" i="2"/>
  <c r="F222" i="2"/>
  <c r="G222" i="2"/>
  <c r="H222" i="2"/>
  <c r="I222" i="2"/>
  <c r="H109" i="2"/>
  <c r="H160" i="2" s="1"/>
  <c r="I109" i="2"/>
  <c r="I160" i="2" s="1"/>
  <c r="D154" i="2"/>
  <c r="E103" i="2"/>
  <c r="E154" i="2" s="1"/>
  <c r="F103" i="2"/>
  <c r="F154" i="2" s="1"/>
  <c r="G103" i="2"/>
  <c r="G154" i="2" s="1"/>
  <c r="H103" i="2"/>
  <c r="H154" i="2" s="1"/>
  <c r="I103" i="2"/>
  <c r="I154" i="2" s="1"/>
  <c r="A19" i="5"/>
  <c r="A20" i="5" s="1"/>
  <c r="A21" i="5" s="1"/>
  <c r="A22" i="5" s="1"/>
  <c r="A23" i="5" s="1"/>
  <c r="A25" i="5" s="1"/>
  <c r="A27" i="5" s="1"/>
  <c r="A29" i="5" s="1"/>
  <c r="A30" i="5" s="1"/>
  <c r="A31" i="5" s="1"/>
  <c r="A32" i="5" s="1"/>
  <c r="A33" i="5" s="1"/>
  <c r="A34" i="5" s="1"/>
  <c r="A36" i="5" s="1"/>
  <c r="A37" i="5" s="1"/>
  <c r="A38" i="5" s="1"/>
  <c r="A39" i="5" s="1"/>
  <c r="A40" i="5" s="1"/>
  <c r="A41" i="5" s="1"/>
  <c r="A43" i="5" s="1"/>
  <c r="A44" i="5" s="1"/>
  <c r="A45" i="5" s="1"/>
  <c r="D383" i="3"/>
  <c r="E383" i="3"/>
  <c r="F383" i="3"/>
  <c r="G383" i="3"/>
  <c r="I1109" i="8" s="1"/>
  <c r="H383" i="3"/>
  <c r="I383" i="3"/>
  <c r="D384" i="3"/>
  <c r="E384" i="3"/>
  <c r="F384" i="3"/>
  <c r="H1110" i="8" s="1"/>
  <c r="G384" i="3"/>
  <c r="H384" i="3"/>
  <c r="I384" i="3"/>
  <c r="B380" i="3"/>
  <c r="B384" i="3" s="1"/>
  <c r="B379" i="3"/>
  <c r="B383" i="3" s="1"/>
  <c r="B331" i="3"/>
  <c r="B332" i="3"/>
  <c r="B333" i="3"/>
  <c r="B330" i="3"/>
  <c r="B325" i="3"/>
  <c r="B326" i="3"/>
  <c r="B327" i="3"/>
  <c r="B324" i="3"/>
  <c r="B311" i="3"/>
  <c r="B312" i="3"/>
  <c r="B313" i="3"/>
  <c r="B310" i="3"/>
  <c r="B305" i="3"/>
  <c r="B306" i="3"/>
  <c r="B307" i="3"/>
  <c r="B304" i="3"/>
  <c r="B292" i="3"/>
  <c r="B291" i="3"/>
  <c r="D274" i="3"/>
  <c r="E274" i="3"/>
  <c r="F274" i="3"/>
  <c r="G274" i="3"/>
  <c r="I891" i="8" s="1"/>
  <c r="H274" i="3"/>
  <c r="I274" i="3"/>
  <c r="D275" i="3"/>
  <c r="F892" i="8" s="1"/>
  <c r="E275" i="3"/>
  <c r="F275" i="3"/>
  <c r="H892" i="8" s="1"/>
  <c r="G275" i="3"/>
  <c r="H275" i="3"/>
  <c r="I275" i="3"/>
  <c r="B275" i="3"/>
  <c r="B274" i="3"/>
  <c r="B270" i="3"/>
  <c r="B269" i="3"/>
  <c r="D240" i="3"/>
  <c r="E240" i="3"/>
  <c r="F240" i="3"/>
  <c r="G240" i="3"/>
  <c r="H240" i="3"/>
  <c r="J844" i="8" s="1"/>
  <c r="I240" i="3"/>
  <c r="D241" i="3"/>
  <c r="F845" i="8" s="1"/>
  <c r="E241" i="3"/>
  <c r="F241" i="3"/>
  <c r="G241" i="3"/>
  <c r="H241" i="3"/>
  <c r="I241" i="3"/>
  <c r="D242" i="3"/>
  <c r="E242" i="3"/>
  <c r="F242" i="3"/>
  <c r="H846" i="8" s="1"/>
  <c r="G242" i="3"/>
  <c r="H242" i="3"/>
  <c r="I242" i="3"/>
  <c r="D243" i="3"/>
  <c r="E243" i="3"/>
  <c r="G847" i="8" s="1"/>
  <c r="F243" i="3"/>
  <c r="G243" i="3"/>
  <c r="H243" i="3"/>
  <c r="I243" i="3"/>
  <c r="B241" i="3"/>
  <c r="B242" i="3"/>
  <c r="B243" i="3"/>
  <c r="B240" i="3"/>
  <c r="B235" i="3"/>
  <c r="B236" i="3"/>
  <c r="B237" i="3"/>
  <c r="B234" i="3"/>
  <c r="B221" i="3"/>
  <c r="B222" i="3"/>
  <c r="B223" i="3"/>
  <c r="B220" i="3"/>
  <c r="B215" i="3"/>
  <c r="B216" i="3"/>
  <c r="B217" i="3"/>
  <c r="B214" i="3"/>
  <c r="D148" i="3"/>
  <c r="E148" i="3"/>
  <c r="F148" i="3"/>
  <c r="H714" i="8" s="1"/>
  <c r="G148" i="3"/>
  <c r="I714" i="8" s="1"/>
  <c r="H148" i="3"/>
  <c r="I148" i="3"/>
  <c r="D149" i="3"/>
  <c r="E149" i="3"/>
  <c r="G715" i="8" s="1"/>
  <c r="F149" i="3"/>
  <c r="G149" i="3"/>
  <c r="I715" i="8" s="1"/>
  <c r="H149" i="3"/>
  <c r="I149" i="3"/>
  <c r="B145" i="3"/>
  <c r="B149" i="3" s="1"/>
  <c r="B144" i="3"/>
  <c r="B148" i="3" s="1"/>
  <c r="B126" i="3"/>
  <c r="B132" i="3" s="1"/>
  <c r="B127" i="3"/>
  <c r="B133" i="3" s="1"/>
  <c r="B128" i="3"/>
  <c r="B134" i="3" s="1"/>
  <c r="B125" i="3"/>
  <c r="B131" i="3" s="1"/>
  <c r="B106" i="3"/>
  <c r="B112" i="3" s="1"/>
  <c r="B107" i="3"/>
  <c r="B113" i="3" s="1"/>
  <c r="B108" i="3"/>
  <c r="B114" i="3" s="1"/>
  <c r="B105" i="3"/>
  <c r="B111" i="3" s="1"/>
  <c r="B68" i="3"/>
  <c r="B72" i="3" s="1"/>
  <c r="B67" i="3"/>
  <c r="B71" i="3" s="1"/>
  <c r="D71" i="3"/>
  <c r="E71" i="3"/>
  <c r="F71" i="3"/>
  <c r="G71" i="3"/>
  <c r="I564" i="8" s="1"/>
  <c r="H71" i="3"/>
  <c r="I71" i="3"/>
  <c r="D72" i="3"/>
  <c r="F565" i="8" s="1"/>
  <c r="E72" i="3"/>
  <c r="F72" i="3"/>
  <c r="G72" i="3"/>
  <c r="H72" i="3"/>
  <c r="I72" i="3"/>
  <c r="A17" i="22"/>
  <c r="A18" i="22" s="1"/>
  <c r="A19" i="22" s="1"/>
  <c r="A21" i="22" s="1"/>
  <c r="A23" i="22" s="1"/>
  <c r="A24" i="22" s="1"/>
  <c r="A25" i="22" s="1"/>
  <c r="A27" i="22" s="1"/>
  <c r="A29" i="22" s="1"/>
  <c r="A30" i="22" s="1"/>
  <c r="A31" i="22" s="1"/>
  <c r="A33" i="22" s="1"/>
  <c r="A35" i="22" s="1"/>
  <c r="A36" i="22" s="1"/>
  <c r="A37" i="22" s="1"/>
  <c r="A39" i="22" s="1"/>
  <c r="A41" i="22" s="1"/>
  <c r="A42" i="22" s="1"/>
  <c r="A43" i="22" s="1"/>
  <c r="A45" i="22" s="1"/>
  <c r="A47" i="22" s="1"/>
  <c r="A48" i="22" s="1"/>
  <c r="A49" i="22" s="1"/>
  <c r="A51" i="22" s="1"/>
  <c r="A53" i="22" s="1"/>
  <c r="A54" i="22" s="1"/>
  <c r="A55" i="22" s="1"/>
  <c r="A57" i="22" s="1"/>
  <c r="G200" i="2"/>
  <c r="F200" i="2"/>
  <c r="H153" i="2"/>
  <c r="G153" i="2"/>
  <c r="F153" i="2"/>
  <c r="E153" i="2"/>
  <c r="I330" i="3"/>
  <c r="I331" i="3"/>
  <c r="K993" i="8" s="1"/>
  <c r="I333" i="3"/>
  <c r="K995" i="8" s="1"/>
  <c r="I311" i="3"/>
  <c r="I312" i="3"/>
  <c r="I313" i="3"/>
  <c r="I126" i="3"/>
  <c r="I127" i="3"/>
  <c r="I128" i="3"/>
  <c r="I125" i="3"/>
  <c r="D222" i="2"/>
  <c r="G23" i="5"/>
  <c r="G25" i="5" s="1"/>
  <c r="F109" i="2"/>
  <c r="F160" i="2" s="1"/>
  <c r="E216" i="2"/>
  <c r="E312" i="2" s="1"/>
  <c r="D216" i="2"/>
  <c r="D312" i="2" s="1"/>
  <c r="D330" i="3"/>
  <c r="G330" i="3"/>
  <c r="H330" i="3"/>
  <c r="E331" i="3"/>
  <c r="G993" i="8" s="1"/>
  <c r="F331" i="3"/>
  <c r="D332" i="3"/>
  <c r="F994" i="8" s="1"/>
  <c r="E332" i="3"/>
  <c r="G994" i="8" s="1"/>
  <c r="F332" i="3"/>
  <c r="G332" i="3"/>
  <c r="H332" i="3"/>
  <c r="D333" i="3"/>
  <c r="E333" i="3"/>
  <c r="F333" i="3"/>
  <c r="G333" i="3"/>
  <c r="I995" i="8" s="1"/>
  <c r="H333" i="3"/>
  <c r="J995" i="8" s="1"/>
  <c r="L53" i="15"/>
  <c r="J45" i="5" s="1"/>
  <c r="L52" i="15"/>
  <c r="L50" i="15"/>
  <c r="J270" i="3"/>
  <c r="J269" i="3"/>
  <c r="I69" i="3"/>
  <c r="I176" i="3"/>
  <c r="I54" i="3"/>
  <c r="I49" i="3"/>
  <c r="I44" i="3"/>
  <c r="I39" i="3"/>
  <c r="K462" i="8" s="1"/>
  <c r="I34" i="3"/>
  <c r="I29" i="3"/>
  <c r="K409" i="8" s="1"/>
  <c r="I54" i="22"/>
  <c r="I299" i="2"/>
  <c r="I300" i="2"/>
  <c r="I301" i="2"/>
  <c r="I274" i="2"/>
  <c r="I280" i="2"/>
  <c r="I230" i="2"/>
  <c r="I236" i="2"/>
  <c r="I268" i="2"/>
  <c r="I194" i="2"/>
  <c r="K787" i="8" s="1"/>
  <c r="I206" i="2"/>
  <c r="I212" i="2"/>
  <c r="K887" i="8" s="1"/>
  <c r="K238" i="8" s="1"/>
  <c r="I147" i="2"/>
  <c r="I149" i="2"/>
  <c r="I165" i="2"/>
  <c r="I166" i="2"/>
  <c r="I167" i="2"/>
  <c r="I117" i="2"/>
  <c r="I123" i="2"/>
  <c r="K741" i="8" s="1"/>
  <c r="K188" i="8" s="1"/>
  <c r="I99" i="2"/>
  <c r="I50" i="2"/>
  <c r="K475" i="8" s="1"/>
  <c r="K103" i="8" s="1"/>
  <c r="I56" i="2"/>
  <c r="K491" i="8" s="1"/>
  <c r="K110" i="8" s="1"/>
  <c r="I62" i="2"/>
  <c r="I87" i="2"/>
  <c r="I93" i="2"/>
  <c r="I26" i="2"/>
  <c r="I32" i="2"/>
  <c r="I38" i="2"/>
  <c r="I44" i="2"/>
  <c r="K459" i="8" s="1"/>
  <c r="K96" i="8" s="1"/>
  <c r="I20" i="2"/>
  <c r="L1072" i="8"/>
  <c r="L972" i="8"/>
  <c r="L872" i="8"/>
  <c r="L771" i="8"/>
  <c r="L695" i="8"/>
  <c r="L603" i="8"/>
  <c r="L512" i="8"/>
  <c r="L427" i="8"/>
  <c r="L347" i="8"/>
  <c r="L8" i="8"/>
  <c r="L296" i="8"/>
  <c r="L204" i="8"/>
  <c r="L140" i="8"/>
  <c r="K269" i="8"/>
  <c r="K283" i="8"/>
  <c r="K314" i="8"/>
  <c r="K321" i="8"/>
  <c r="K220" i="8"/>
  <c r="K227" i="8"/>
  <c r="K234" i="8"/>
  <c r="K241" i="8"/>
  <c r="K248" i="8"/>
  <c r="K255" i="8"/>
  <c r="K262" i="8"/>
  <c r="K120" i="8"/>
  <c r="K127" i="8"/>
  <c r="K156" i="8"/>
  <c r="K163" i="8"/>
  <c r="K92" i="8"/>
  <c r="K99" i="8"/>
  <c r="K106" i="8"/>
  <c r="K113" i="8"/>
  <c r="L1121" i="8"/>
  <c r="K1091" i="8"/>
  <c r="K312" i="8" s="1"/>
  <c r="L1096" i="8"/>
  <c r="L1059" i="8"/>
  <c r="L1025" i="8"/>
  <c r="L1008" i="8"/>
  <c r="L959" i="8"/>
  <c r="L931" i="8"/>
  <c r="L905" i="8"/>
  <c r="L860" i="8"/>
  <c r="L832" i="8"/>
  <c r="L797" i="8"/>
  <c r="L589" i="8"/>
  <c r="L573" i="8"/>
  <c r="L551" i="8"/>
  <c r="L535" i="8"/>
  <c r="L498" i="8"/>
  <c r="L482" i="8"/>
  <c r="L466" i="8"/>
  <c r="L450" i="8"/>
  <c r="K34" i="8"/>
  <c r="K33" i="8"/>
  <c r="K32" i="8"/>
  <c r="K31" i="8"/>
  <c r="K30" i="8"/>
  <c r="L330" i="8"/>
  <c r="L329" i="8"/>
  <c r="L328" i="8"/>
  <c r="L45" i="15"/>
  <c r="L44" i="15"/>
  <c r="L43" i="15"/>
  <c r="L42" i="15"/>
  <c r="L40" i="15"/>
  <c r="L26" i="15"/>
  <c r="L25" i="15"/>
  <c r="L24" i="15"/>
  <c r="L23" i="15"/>
  <c r="L21" i="15"/>
  <c r="L18" i="15"/>
  <c r="L17" i="15"/>
  <c r="L15" i="15"/>
  <c r="J33" i="5"/>
  <c r="I114" i="3" s="1"/>
  <c r="K626" i="8" s="1"/>
  <c r="J32" i="5"/>
  <c r="I113" i="3" s="1"/>
  <c r="K625" i="8" s="1"/>
  <c r="J31" i="5"/>
  <c r="J30" i="5"/>
  <c r="I111" i="3" s="1"/>
  <c r="I34" i="5"/>
  <c r="J19" i="5"/>
  <c r="I407" i="3"/>
  <c r="I406" i="3"/>
  <c r="J380" i="3"/>
  <c r="J379" i="3"/>
  <c r="J376" i="3"/>
  <c r="J375" i="3"/>
  <c r="I381" i="3"/>
  <c r="I377" i="3"/>
  <c r="J370" i="3"/>
  <c r="J369" i="3"/>
  <c r="J365" i="3"/>
  <c r="J364" i="3"/>
  <c r="I371" i="3"/>
  <c r="I366" i="3"/>
  <c r="J355" i="3"/>
  <c r="J354" i="3"/>
  <c r="I356" i="3"/>
  <c r="J321" i="3"/>
  <c r="J319" i="3"/>
  <c r="J320" i="3"/>
  <c r="J318" i="3"/>
  <c r="I322" i="3"/>
  <c r="J301" i="3"/>
  <c r="J299" i="3"/>
  <c r="J300" i="3"/>
  <c r="J298" i="3"/>
  <c r="I302" i="3"/>
  <c r="J282" i="3"/>
  <c r="J281" i="3"/>
  <c r="J265" i="3"/>
  <c r="J264" i="3"/>
  <c r="J237" i="3"/>
  <c r="J236" i="3"/>
  <c r="J235" i="3"/>
  <c r="J234" i="3"/>
  <c r="J231" i="3"/>
  <c r="J229" i="3"/>
  <c r="J230" i="3"/>
  <c r="J228" i="3"/>
  <c r="I238" i="3"/>
  <c r="I232" i="3"/>
  <c r="I416" i="3" s="1"/>
  <c r="J217" i="3"/>
  <c r="J216" i="3"/>
  <c r="J215" i="3"/>
  <c r="J214" i="3"/>
  <c r="I218" i="3"/>
  <c r="I212" i="3"/>
  <c r="I204" i="3"/>
  <c r="I192" i="3"/>
  <c r="I191" i="3"/>
  <c r="I155" i="3"/>
  <c r="K744" i="8" s="1"/>
  <c r="J145" i="3"/>
  <c r="J144" i="3"/>
  <c r="I146" i="3"/>
  <c r="I142" i="3"/>
  <c r="I103" i="3"/>
  <c r="I181" i="3" s="1"/>
  <c r="I78" i="3"/>
  <c r="J211" i="3"/>
  <c r="J209" i="3"/>
  <c r="J210" i="3"/>
  <c r="J208" i="3"/>
  <c r="J203" i="3"/>
  <c r="J202" i="3"/>
  <c r="J154" i="3"/>
  <c r="J153" i="3"/>
  <c r="J141" i="3"/>
  <c r="J139" i="3"/>
  <c r="J102" i="3"/>
  <c r="J100" i="3"/>
  <c r="J101" i="3"/>
  <c r="J99" i="3"/>
  <c r="J77" i="3"/>
  <c r="J76" i="3"/>
  <c r="J68" i="3"/>
  <c r="J67" i="3"/>
  <c r="J64" i="3"/>
  <c r="J63" i="3"/>
  <c r="J58" i="3"/>
  <c r="J57" i="3"/>
  <c r="J53" i="3"/>
  <c r="J52" i="3"/>
  <c r="J48" i="3"/>
  <c r="J47" i="3"/>
  <c r="J43" i="3"/>
  <c r="J42" i="3"/>
  <c r="J38" i="3"/>
  <c r="J37" i="3"/>
  <c r="J33" i="3"/>
  <c r="J32" i="3"/>
  <c r="J28" i="3"/>
  <c r="J27" i="3"/>
  <c r="J23" i="3"/>
  <c r="J22" i="3"/>
  <c r="J24" i="3" s="1"/>
  <c r="J18" i="3"/>
  <c r="J17" i="3"/>
  <c r="J279" i="2"/>
  <c r="J278" i="2"/>
  <c r="J277" i="2"/>
  <c r="J273" i="2"/>
  <c r="J272" i="2"/>
  <c r="J271" i="2"/>
  <c r="J267" i="2"/>
  <c r="J266" i="2"/>
  <c r="J265" i="2"/>
  <c r="J235" i="2"/>
  <c r="J234" i="2"/>
  <c r="J233" i="2"/>
  <c r="J229" i="2"/>
  <c r="J228" i="2"/>
  <c r="J227" i="2"/>
  <c r="J223" i="2"/>
  <c r="J221" i="2"/>
  <c r="J217" i="2"/>
  <c r="J215" i="2"/>
  <c r="J211" i="2"/>
  <c r="J209" i="2"/>
  <c r="J205" i="2"/>
  <c r="J204" i="2"/>
  <c r="J203" i="2"/>
  <c r="J199" i="2"/>
  <c r="J198" i="2"/>
  <c r="J193" i="2"/>
  <c r="J192" i="2"/>
  <c r="J191" i="2"/>
  <c r="J122" i="2"/>
  <c r="J121" i="2"/>
  <c r="J120" i="2"/>
  <c r="J116" i="2"/>
  <c r="J115" i="2"/>
  <c r="J114" i="2"/>
  <c r="J110" i="2"/>
  <c r="J104" i="2"/>
  <c r="J98" i="2"/>
  <c r="J97" i="2"/>
  <c r="J96" i="2"/>
  <c r="J92" i="2"/>
  <c r="J91" i="2"/>
  <c r="J90" i="2"/>
  <c r="J86" i="2"/>
  <c r="J85" i="2"/>
  <c r="J84" i="2"/>
  <c r="J61" i="2"/>
  <c r="J60" i="2"/>
  <c r="J59" i="2"/>
  <c r="J55" i="2"/>
  <c r="J54" i="2"/>
  <c r="J53" i="2"/>
  <c r="J49" i="2"/>
  <c r="J48" i="2"/>
  <c r="J47" i="2"/>
  <c r="J43" i="2"/>
  <c r="J42" i="2"/>
  <c r="J41" i="2"/>
  <c r="J37" i="2"/>
  <c r="J36" i="2"/>
  <c r="J35" i="2"/>
  <c r="J31" i="2"/>
  <c r="J30" i="2"/>
  <c r="J29" i="2"/>
  <c r="J25" i="2"/>
  <c r="J24" i="2"/>
  <c r="J23" i="2"/>
  <c r="J19" i="2"/>
  <c r="J17" i="2"/>
  <c r="L5" i="15"/>
  <c r="J392" i="3"/>
  <c r="J344" i="3"/>
  <c r="J252" i="3"/>
  <c r="J163" i="3"/>
  <c r="J86" i="3"/>
  <c r="J289" i="2"/>
  <c r="J250" i="2"/>
  <c r="J183" i="2"/>
  <c r="J136" i="2"/>
  <c r="J74" i="2"/>
  <c r="C44" i="21"/>
  <c r="E44" i="21"/>
  <c r="F44" i="21"/>
  <c r="G44" i="21"/>
  <c r="A763" i="8"/>
  <c r="A686" i="8"/>
  <c r="C30" i="21"/>
  <c r="D26" i="21"/>
  <c r="F26" i="21"/>
  <c r="J32" i="8"/>
  <c r="I32" i="8"/>
  <c r="H32" i="8"/>
  <c r="G32" i="8"/>
  <c r="F32" i="8"/>
  <c r="A16" i="21"/>
  <c r="A17" i="21" s="1"/>
  <c r="A18" i="21" s="1"/>
  <c r="A19" i="21" s="1"/>
  <c r="A20" i="21" s="1"/>
  <c r="A21" i="21" s="1"/>
  <c r="O9" i="21"/>
  <c r="A2" i="21"/>
  <c r="A1" i="21"/>
  <c r="D310" i="3"/>
  <c r="E310" i="3"/>
  <c r="G310" i="3"/>
  <c r="H310" i="3"/>
  <c r="J943" i="8" s="1"/>
  <c r="D311" i="3"/>
  <c r="F944" i="8" s="1"/>
  <c r="E311" i="3"/>
  <c r="G944" i="8" s="1"/>
  <c r="F311" i="3"/>
  <c r="G311" i="3"/>
  <c r="H311" i="3"/>
  <c r="D312" i="3"/>
  <c r="E312" i="3"/>
  <c r="F312" i="3"/>
  <c r="H312" i="3"/>
  <c r="E313" i="3"/>
  <c r="G946" i="8" s="1"/>
  <c r="F313" i="3"/>
  <c r="G313" i="3"/>
  <c r="E125" i="3"/>
  <c r="G125" i="3"/>
  <c r="H125" i="3"/>
  <c r="D126" i="3"/>
  <c r="E126" i="3"/>
  <c r="F126" i="3"/>
  <c r="G126" i="3"/>
  <c r="H126" i="3"/>
  <c r="D127" i="3"/>
  <c r="E127" i="3"/>
  <c r="F127" i="3"/>
  <c r="G127" i="3"/>
  <c r="H127" i="3"/>
  <c r="D128" i="3"/>
  <c r="E128" i="3"/>
  <c r="F128" i="3"/>
  <c r="G128" i="3"/>
  <c r="H128" i="3"/>
  <c r="J108" i="2"/>
  <c r="A339" i="8"/>
  <c r="A338" i="8"/>
  <c r="A288" i="8"/>
  <c r="A287" i="8"/>
  <c r="A196" i="8"/>
  <c r="A195" i="8"/>
  <c r="A311" i="8"/>
  <c r="A312" i="8" s="1"/>
  <c r="A313" i="8" s="1"/>
  <c r="A314" i="8" s="1"/>
  <c r="A315" i="8" s="1"/>
  <c r="A153" i="8"/>
  <c r="A154" i="8" s="1"/>
  <c r="A155" i="8" s="1"/>
  <c r="A156" i="8" s="1"/>
  <c r="A157" i="8" s="1"/>
  <c r="A159" i="8" s="1"/>
  <c r="A160" i="8" s="1"/>
  <c r="A161" i="8" s="1"/>
  <c r="A162" i="8" s="1"/>
  <c r="A163" i="8" s="1"/>
  <c r="A164" i="8" s="1"/>
  <c r="A166" i="8" s="1"/>
  <c r="A167" i="8" s="1"/>
  <c r="A168" i="8" s="1"/>
  <c r="A169" i="8" s="1"/>
  <c r="A170" i="8" s="1"/>
  <c r="A171" i="8" s="1"/>
  <c r="A173" i="8" s="1"/>
  <c r="A174" i="8" s="1"/>
  <c r="A175" i="8" s="1"/>
  <c r="A176" i="8" s="1"/>
  <c r="A177" i="8" s="1"/>
  <c r="A178" i="8" s="1"/>
  <c r="A180" i="8" s="1"/>
  <c r="A181" i="8" s="1"/>
  <c r="A182" i="8" s="1"/>
  <c r="A183" i="8" s="1"/>
  <c r="A184" i="8" s="1"/>
  <c r="A185" i="8" s="1"/>
  <c r="A187" i="8" s="1"/>
  <c r="A188" i="8" s="1"/>
  <c r="A189" i="8" s="1"/>
  <c r="A190" i="8" s="1"/>
  <c r="A191" i="8" s="1"/>
  <c r="A192" i="8" s="1"/>
  <c r="L10" i="8"/>
  <c r="A10" i="8"/>
  <c r="A4" i="8"/>
  <c r="A2" i="8"/>
  <c r="A1" i="8"/>
  <c r="A137" i="2"/>
  <c r="A131" i="2"/>
  <c r="L697" i="8"/>
  <c r="A697" i="8"/>
  <c r="A691" i="8"/>
  <c r="A689" i="8"/>
  <c r="A688" i="8"/>
  <c r="A166" i="3"/>
  <c r="A160" i="3"/>
  <c r="A158" i="3"/>
  <c r="D299" i="2"/>
  <c r="E299" i="2"/>
  <c r="F299" i="2"/>
  <c r="G299" i="2"/>
  <c r="H299" i="2"/>
  <c r="D300" i="2"/>
  <c r="E300" i="2"/>
  <c r="F300" i="2"/>
  <c r="G300" i="2"/>
  <c r="H300" i="2"/>
  <c r="D301" i="2"/>
  <c r="E301" i="2"/>
  <c r="F301" i="2"/>
  <c r="G301" i="2"/>
  <c r="H301" i="2"/>
  <c r="A296" i="2"/>
  <c r="A298" i="2" s="1"/>
  <c r="A299" i="2" s="1"/>
  <c r="A300" i="2" s="1"/>
  <c r="A301" i="2" s="1"/>
  <c r="A302" i="2" s="1"/>
  <c r="A304" i="2" s="1"/>
  <c r="A305" i="2" s="1"/>
  <c r="A306" i="2" s="1"/>
  <c r="A307" i="2" s="1"/>
  <c r="A308" i="2" s="1"/>
  <c r="A310" i="2" s="1"/>
  <c r="A311" i="2" s="1"/>
  <c r="A312" i="2" s="1"/>
  <c r="A313" i="2" s="1"/>
  <c r="A314" i="2" s="1"/>
  <c r="A316" i="2" s="1"/>
  <c r="A317" i="2" s="1"/>
  <c r="A318" i="2" s="1"/>
  <c r="A319" i="2" s="1"/>
  <c r="A320" i="2" s="1"/>
  <c r="A323" i="2" s="1"/>
  <c r="A324" i="2" s="1"/>
  <c r="A325" i="2" s="1"/>
  <c r="A326" i="2" s="1"/>
  <c r="A327" i="2" s="1"/>
  <c r="A290" i="2"/>
  <c r="A285" i="2"/>
  <c r="H280" i="2"/>
  <c r="G280" i="2"/>
  <c r="F280" i="2"/>
  <c r="E280" i="2"/>
  <c r="G1105" i="8" s="1"/>
  <c r="G318" i="8" s="1"/>
  <c r="D280" i="2"/>
  <c r="F1105" i="8" s="1"/>
  <c r="F318" i="8" s="1"/>
  <c r="H274" i="2"/>
  <c r="G274" i="2"/>
  <c r="F274" i="2"/>
  <c r="E274" i="2"/>
  <c r="D274" i="2"/>
  <c r="H268" i="2"/>
  <c r="G268" i="2"/>
  <c r="I1051" i="8" s="1"/>
  <c r="F268" i="2"/>
  <c r="E268" i="2"/>
  <c r="D268" i="2"/>
  <c r="H236" i="2"/>
  <c r="J1017" i="8" s="1"/>
  <c r="G236" i="2"/>
  <c r="D236" i="2"/>
  <c r="F1017" i="8" s="1"/>
  <c r="F236" i="2"/>
  <c r="E236" i="2"/>
  <c r="A251" i="2"/>
  <c r="A245" i="2"/>
  <c r="H206" i="2"/>
  <c r="G206" i="2"/>
  <c r="I840" i="8" s="1"/>
  <c r="I231" i="8" s="1"/>
  <c r="F206" i="2"/>
  <c r="E206" i="2"/>
  <c r="D206" i="2"/>
  <c r="H194" i="2"/>
  <c r="G194" i="2"/>
  <c r="I787" i="8" s="1"/>
  <c r="F194" i="2"/>
  <c r="E194" i="2"/>
  <c r="D194" i="2"/>
  <c r="A190" i="2"/>
  <c r="A191" i="2" s="1"/>
  <c r="A192" i="2" s="1"/>
  <c r="A193" i="2" s="1"/>
  <c r="A194" i="2" s="1"/>
  <c r="A196" i="2" s="1"/>
  <c r="A197" i="2" s="1"/>
  <c r="A198" i="2" s="1"/>
  <c r="A199" i="2" s="1"/>
  <c r="A200" i="2" s="1"/>
  <c r="A202" i="2" s="1"/>
  <c r="A203" i="2" s="1"/>
  <c r="A204" i="2" s="1"/>
  <c r="A205" i="2" s="1"/>
  <c r="A206" i="2" s="1"/>
  <c r="A208" i="2" s="1"/>
  <c r="A209" i="2" s="1"/>
  <c r="A210" i="2" s="1"/>
  <c r="A211" i="2" s="1"/>
  <c r="A212" i="2" s="1"/>
  <c r="A214" i="2" s="1"/>
  <c r="A215" i="2" s="1"/>
  <c r="A216" i="2" s="1"/>
  <c r="A217" i="2" s="1"/>
  <c r="A218" i="2" s="1"/>
  <c r="A220" i="2" s="1"/>
  <c r="A221" i="2" s="1"/>
  <c r="A222" i="2" s="1"/>
  <c r="A223" i="2" s="1"/>
  <c r="A224" i="2" s="1"/>
  <c r="A226" i="2" s="1"/>
  <c r="A227" i="2" s="1"/>
  <c r="A228" i="2" s="1"/>
  <c r="A229" i="2" s="1"/>
  <c r="A230" i="2" s="1"/>
  <c r="A232" i="2" s="1"/>
  <c r="A233" i="2" s="1"/>
  <c r="A234" i="2" s="1"/>
  <c r="A235" i="2" s="1"/>
  <c r="A236" i="2" s="1"/>
  <c r="A184" i="2"/>
  <c r="A179" i="2"/>
  <c r="D166" i="2"/>
  <c r="E166" i="2"/>
  <c r="F166" i="2"/>
  <c r="G166" i="2"/>
  <c r="H166" i="2"/>
  <c r="D167" i="2"/>
  <c r="E167" i="2"/>
  <c r="F167" i="2"/>
  <c r="G167" i="2"/>
  <c r="H167" i="2"/>
  <c r="D165" i="2"/>
  <c r="D171" i="2" s="1"/>
  <c r="E165" i="2"/>
  <c r="F165" i="2"/>
  <c r="G165" i="2"/>
  <c r="H165" i="2"/>
  <c r="D149" i="2"/>
  <c r="E149" i="2"/>
  <c r="F149" i="2"/>
  <c r="G149" i="2"/>
  <c r="G173" i="2" s="1"/>
  <c r="H149" i="2"/>
  <c r="E147" i="2"/>
  <c r="F147" i="2"/>
  <c r="G147" i="2"/>
  <c r="H147" i="2"/>
  <c r="A69" i="2"/>
  <c r="H123" i="2"/>
  <c r="G123" i="2"/>
  <c r="F123" i="2"/>
  <c r="E123" i="2"/>
  <c r="D123" i="2"/>
  <c r="F741" i="8" s="1"/>
  <c r="F188" i="8" s="1"/>
  <c r="H117" i="2"/>
  <c r="G117" i="2"/>
  <c r="F117" i="2"/>
  <c r="H710" i="8" s="1"/>
  <c r="H181" i="8" s="1"/>
  <c r="E117" i="2"/>
  <c r="D117" i="2"/>
  <c r="H99" i="2"/>
  <c r="G99" i="2"/>
  <c r="F99" i="2"/>
  <c r="E99" i="2"/>
  <c r="G582" i="8" s="1"/>
  <c r="G160" i="8" s="1"/>
  <c r="D99" i="2"/>
  <c r="H93" i="2"/>
  <c r="G93" i="2"/>
  <c r="F93" i="2"/>
  <c r="E93" i="2"/>
  <c r="H87" i="2"/>
  <c r="G87" i="2"/>
  <c r="F87" i="2"/>
  <c r="E87" i="2"/>
  <c r="D87" i="2"/>
  <c r="H62" i="2"/>
  <c r="G62" i="2"/>
  <c r="I528" i="8" s="1"/>
  <c r="I117" i="8" s="1"/>
  <c r="F62" i="2"/>
  <c r="H528" i="8" s="1"/>
  <c r="H117" i="8" s="1"/>
  <c r="E62" i="2"/>
  <c r="D62" i="2"/>
  <c r="H56" i="2"/>
  <c r="G56" i="2"/>
  <c r="F56" i="2"/>
  <c r="E56" i="2"/>
  <c r="D56" i="2"/>
  <c r="A75" i="2"/>
  <c r="H50" i="2"/>
  <c r="G50" i="2"/>
  <c r="F50" i="2"/>
  <c r="E50" i="2"/>
  <c r="D50" i="2"/>
  <c r="H44" i="2"/>
  <c r="J459" i="8" s="1"/>
  <c r="J96" i="8" s="1"/>
  <c r="G44" i="2"/>
  <c r="F44" i="2"/>
  <c r="H459" i="8" s="1"/>
  <c r="H96" i="8" s="1"/>
  <c r="E44" i="2"/>
  <c r="G459" i="8" s="1"/>
  <c r="G96" i="8" s="1"/>
  <c r="D44" i="2"/>
  <c r="H38" i="2"/>
  <c r="G38" i="2"/>
  <c r="F38" i="2"/>
  <c r="E38" i="2"/>
  <c r="G443" i="8" s="1"/>
  <c r="G89" i="8" s="1"/>
  <c r="D38" i="2"/>
  <c r="H32" i="2"/>
  <c r="G32" i="2"/>
  <c r="F32" i="2"/>
  <c r="H406" i="8" s="1"/>
  <c r="E32" i="2"/>
  <c r="D32" i="2"/>
  <c r="H26" i="2"/>
  <c r="G26" i="2"/>
  <c r="D26" i="2"/>
  <c r="F26" i="2"/>
  <c r="H390" i="8" s="1"/>
  <c r="H75" i="8" s="1"/>
  <c r="E26" i="2"/>
  <c r="D148" i="2"/>
  <c r="E148" i="2"/>
  <c r="F148" i="2"/>
  <c r="G148" i="2"/>
  <c r="H148" i="2"/>
  <c r="A17" i="2"/>
  <c r="A18" i="2" s="1"/>
  <c r="A19" i="2" s="1"/>
  <c r="A20" i="2" s="1"/>
  <c r="A22" i="2" s="1"/>
  <c r="A23" i="2" s="1"/>
  <c r="A24" i="2" s="1"/>
  <c r="A25" i="2" s="1"/>
  <c r="A26" i="2" s="1"/>
  <c r="A28" i="2" s="1"/>
  <c r="A29" i="2" s="1"/>
  <c r="A30" i="2" s="1"/>
  <c r="A31" i="2" s="1"/>
  <c r="A32" i="2" s="1"/>
  <c r="A34" i="2" s="1"/>
  <c r="A35" i="2" s="1"/>
  <c r="A36" i="2" s="1"/>
  <c r="A37" i="2" s="1"/>
  <c r="A38" i="2" s="1"/>
  <c r="A40" i="2" s="1"/>
  <c r="A41" i="2" s="1"/>
  <c r="A42" i="2" s="1"/>
  <c r="A43" i="2" s="1"/>
  <c r="A44" i="2" s="1"/>
  <c r="A46" i="2" s="1"/>
  <c r="A47" i="2" s="1"/>
  <c r="A48" i="2" s="1"/>
  <c r="A49" i="2" s="1"/>
  <c r="A50" i="2" s="1"/>
  <c r="A52" i="2" s="1"/>
  <c r="A53" i="2" s="1"/>
  <c r="A54" i="2" s="1"/>
  <c r="A55" i="2" s="1"/>
  <c r="A56" i="2" s="1"/>
  <c r="A58" i="2" s="1"/>
  <c r="A59" i="2" s="1"/>
  <c r="A60" i="2" s="1"/>
  <c r="A61" i="2" s="1"/>
  <c r="A62" i="2" s="1"/>
  <c r="F1091" i="8"/>
  <c r="F312" i="8" s="1"/>
  <c r="G1091" i="8"/>
  <c r="G312" i="8" s="1"/>
  <c r="H1091" i="8"/>
  <c r="H312" i="8" s="1"/>
  <c r="I1091" i="8"/>
  <c r="I312" i="8" s="1"/>
  <c r="J1091" i="8"/>
  <c r="J312" i="8" s="1"/>
  <c r="D406" i="3"/>
  <c r="E406" i="3"/>
  <c r="F406" i="3"/>
  <c r="G406" i="3"/>
  <c r="H406" i="3"/>
  <c r="D407" i="3"/>
  <c r="E407" i="3"/>
  <c r="F407" i="3"/>
  <c r="G407" i="3"/>
  <c r="H407" i="3"/>
  <c r="D191" i="3"/>
  <c r="E191" i="3"/>
  <c r="F191" i="3"/>
  <c r="G191" i="3"/>
  <c r="H191" i="3"/>
  <c r="D192" i="3"/>
  <c r="E192" i="3"/>
  <c r="F192" i="3"/>
  <c r="G192" i="3"/>
  <c r="H192" i="3"/>
  <c r="H381" i="3"/>
  <c r="G381" i="3"/>
  <c r="F381" i="3"/>
  <c r="E381" i="3"/>
  <c r="D381" i="3"/>
  <c r="D377" i="3"/>
  <c r="E377" i="3"/>
  <c r="F377" i="3"/>
  <c r="G377" i="3"/>
  <c r="H377" i="3"/>
  <c r="D322" i="3"/>
  <c r="E322" i="3"/>
  <c r="F322" i="3"/>
  <c r="G322" i="3"/>
  <c r="H322" i="3"/>
  <c r="D302" i="3"/>
  <c r="E302" i="3"/>
  <c r="F302" i="3"/>
  <c r="G302" i="3"/>
  <c r="H302" i="3"/>
  <c r="A263" i="3"/>
  <c r="A264" i="3" s="1"/>
  <c r="A265" i="3" s="1"/>
  <c r="H238" i="3"/>
  <c r="G238" i="3"/>
  <c r="F238" i="3"/>
  <c r="E238" i="3"/>
  <c r="D238" i="3"/>
  <c r="D232" i="3"/>
  <c r="D416" i="3" s="1"/>
  <c r="E232" i="3"/>
  <c r="E416" i="3" s="1"/>
  <c r="F232" i="3"/>
  <c r="F416" i="3" s="1"/>
  <c r="G232" i="3"/>
  <c r="G416" i="3" s="1"/>
  <c r="H232" i="3"/>
  <c r="H416" i="3" s="1"/>
  <c r="H218" i="3"/>
  <c r="G218" i="3"/>
  <c r="F218" i="3"/>
  <c r="E218" i="3"/>
  <c r="D218" i="3"/>
  <c r="D212" i="3"/>
  <c r="E212" i="3"/>
  <c r="F212" i="3"/>
  <c r="G212" i="3"/>
  <c r="H212" i="3"/>
  <c r="H146" i="3"/>
  <c r="G146" i="3"/>
  <c r="F146" i="3"/>
  <c r="E146" i="3"/>
  <c r="D146" i="3"/>
  <c r="E142" i="3"/>
  <c r="F142" i="3"/>
  <c r="G142" i="3"/>
  <c r="H142" i="3"/>
  <c r="D69" i="3"/>
  <c r="D177" i="3" s="1"/>
  <c r="E69" i="3"/>
  <c r="E177" i="3" s="1"/>
  <c r="F69" i="3"/>
  <c r="F177" i="3" s="1"/>
  <c r="G69" i="3"/>
  <c r="G177" i="3" s="1"/>
  <c r="H69" i="3"/>
  <c r="H177" i="3" s="1"/>
  <c r="E176" i="3"/>
  <c r="F176" i="3"/>
  <c r="H176" i="3"/>
  <c r="C1110" i="8"/>
  <c r="C1114" i="8" s="1"/>
  <c r="C1109" i="8"/>
  <c r="C1113" i="8" s="1"/>
  <c r="C993" i="8"/>
  <c r="C999" i="8" s="1"/>
  <c r="C994" i="8"/>
  <c r="C1000" i="8" s="1"/>
  <c r="C995" i="8"/>
  <c r="C1001" i="8" s="1"/>
  <c r="C992" i="8"/>
  <c r="C998" i="8" s="1"/>
  <c r="C944" i="8"/>
  <c r="C950" i="8" s="1"/>
  <c r="C945" i="8"/>
  <c r="C951" i="8" s="1"/>
  <c r="C946" i="8"/>
  <c r="C952" i="8" s="1"/>
  <c r="C943" i="8"/>
  <c r="C949" i="8" s="1"/>
  <c r="C918" i="8"/>
  <c r="C923" i="8" s="1"/>
  <c r="C917" i="8"/>
  <c r="C922" i="8" s="1"/>
  <c r="C892" i="8"/>
  <c r="C897" i="8" s="1"/>
  <c r="C891" i="8"/>
  <c r="C896" i="8" s="1"/>
  <c r="C845" i="8"/>
  <c r="C851" i="8" s="1"/>
  <c r="C846" i="8"/>
  <c r="C852" i="8" s="1"/>
  <c r="C847" i="8"/>
  <c r="C853" i="8" s="1"/>
  <c r="C844" i="8"/>
  <c r="C850" i="8" s="1"/>
  <c r="C817" i="8"/>
  <c r="C823" i="8" s="1"/>
  <c r="C818" i="8"/>
  <c r="C824" i="8" s="1"/>
  <c r="C819" i="8"/>
  <c r="C825" i="8" s="1"/>
  <c r="C816" i="8"/>
  <c r="C822" i="8" s="1"/>
  <c r="C659" i="8"/>
  <c r="C665" i="8" s="1"/>
  <c r="C660" i="8"/>
  <c r="C666" i="8" s="1"/>
  <c r="C661" i="8"/>
  <c r="C667" i="8" s="1"/>
  <c r="C658" i="8"/>
  <c r="C664" i="8" s="1"/>
  <c r="C624" i="8"/>
  <c r="C630" i="8" s="1"/>
  <c r="C625" i="8"/>
  <c r="C631" i="8" s="1"/>
  <c r="C626" i="8"/>
  <c r="C632" i="8" s="1"/>
  <c r="C623" i="8"/>
  <c r="C629" i="8" s="1"/>
  <c r="C565" i="8"/>
  <c r="C569" i="8" s="1"/>
  <c r="C564" i="8"/>
  <c r="C568" i="8" s="1"/>
  <c r="E719" i="8"/>
  <c r="E718" i="8"/>
  <c r="C715" i="8"/>
  <c r="C719" i="8" s="1"/>
  <c r="C714" i="8"/>
  <c r="C718" i="8" s="1"/>
  <c r="E711" i="8"/>
  <c r="A1074" i="8"/>
  <c r="A974" i="8"/>
  <c r="A874" i="8"/>
  <c r="A773" i="8"/>
  <c r="A605" i="8"/>
  <c r="A514" i="8"/>
  <c r="A429" i="8"/>
  <c r="A349" i="8"/>
  <c r="A298" i="8"/>
  <c r="A206" i="8"/>
  <c r="A142" i="8"/>
  <c r="A395" i="3"/>
  <c r="A389" i="3"/>
  <c r="A387" i="3"/>
  <c r="H371" i="3"/>
  <c r="G371" i="3"/>
  <c r="F371" i="3"/>
  <c r="E371" i="3"/>
  <c r="D371" i="3"/>
  <c r="D366" i="3"/>
  <c r="F1054" i="8" s="1"/>
  <c r="E366" i="3"/>
  <c r="F366" i="3"/>
  <c r="G366" i="3"/>
  <c r="H356" i="3"/>
  <c r="J1020" i="8" s="1"/>
  <c r="G356" i="3"/>
  <c r="D356" i="3"/>
  <c r="F356" i="3"/>
  <c r="E356" i="3"/>
  <c r="A347" i="3"/>
  <c r="A341" i="3"/>
  <c r="A339" i="3"/>
  <c r="A255" i="3"/>
  <c r="A89" i="3"/>
  <c r="A249" i="3"/>
  <c r="A247" i="3"/>
  <c r="H204" i="3"/>
  <c r="H155" i="3"/>
  <c r="J744" i="8" s="1"/>
  <c r="A175" i="3"/>
  <c r="A176" i="3" s="1"/>
  <c r="A177" i="3" s="1"/>
  <c r="A178" i="3" s="1"/>
  <c r="A180" i="3" s="1"/>
  <c r="A181" i="3" s="1"/>
  <c r="A182" i="3" s="1"/>
  <c r="A183" i="3" s="1"/>
  <c r="A185" i="3" s="1"/>
  <c r="A186" i="3" s="1"/>
  <c r="A187" i="3" s="1"/>
  <c r="A188" i="3" s="1"/>
  <c r="A190" i="3" s="1"/>
  <c r="A191" i="3" s="1"/>
  <c r="A192" i="3" s="1"/>
  <c r="A193" i="3" s="1"/>
  <c r="A195" i="3" s="1"/>
  <c r="A196" i="3" s="1"/>
  <c r="A197" i="3" s="1"/>
  <c r="A198" i="3" s="1"/>
  <c r="A201" i="3" s="1"/>
  <c r="A202" i="3" s="1"/>
  <c r="A203" i="3" s="1"/>
  <c r="A204" i="3" s="1"/>
  <c r="A206" i="3" s="1"/>
  <c r="A207" i="3" s="1"/>
  <c r="A208" i="3" s="1"/>
  <c r="A209" i="3" s="1"/>
  <c r="A210" i="3" s="1"/>
  <c r="A211" i="3" s="1"/>
  <c r="A213" i="3" s="1"/>
  <c r="A214" i="3" s="1"/>
  <c r="A215" i="3" s="1"/>
  <c r="A216" i="3" s="1"/>
  <c r="A217" i="3" s="1"/>
  <c r="A219" i="3" s="1"/>
  <c r="A220" i="3" s="1"/>
  <c r="A221" i="3" s="1"/>
  <c r="A222" i="3" s="1"/>
  <c r="A223" i="3" s="1"/>
  <c r="A224" i="3" s="1"/>
  <c r="A226" i="3" s="1"/>
  <c r="A227" i="3" s="1"/>
  <c r="A228" i="3" s="1"/>
  <c r="A229" i="3" s="1"/>
  <c r="A230" i="3" s="1"/>
  <c r="A231" i="3" s="1"/>
  <c r="A233" i="3" s="1"/>
  <c r="A234" i="3" s="1"/>
  <c r="A235" i="3" s="1"/>
  <c r="A236" i="3" s="1"/>
  <c r="A237" i="3" s="1"/>
  <c r="A239" i="3" s="1"/>
  <c r="A240" i="3" s="1"/>
  <c r="A241" i="3" s="1"/>
  <c r="A242" i="3" s="1"/>
  <c r="A243" i="3" s="1"/>
  <c r="A244" i="3" s="1"/>
  <c r="D112" i="3"/>
  <c r="E112" i="3"/>
  <c r="G624" i="8" s="1"/>
  <c r="F112" i="3"/>
  <c r="G112" i="3"/>
  <c r="D78" i="3"/>
  <c r="E78" i="3"/>
  <c r="F78" i="3"/>
  <c r="G78" i="3"/>
  <c r="H78" i="3"/>
  <c r="D59" i="3"/>
  <c r="E59" i="3"/>
  <c r="F59" i="3"/>
  <c r="I547" i="8"/>
  <c r="I125" i="8" s="1"/>
  <c r="D54" i="3"/>
  <c r="E54" i="3"/>
  <c r="F54" i="3"/>
  <c r="G54" i="3"/>
  <c r="H54" i="3"/>
  <c r="D49" i="3"/>
  <c r="F49" i="3"/>
  <c r="H494" i="8" s="1"/>
  <c r="G49" i="3"/>
  <c r="H49" i="3"/>
  <c r="D44" i="3"/>
  <c r="E44" i="3"/>
  <c r="F44" i="3"/>
  <c r="H478" i="8" s="1"/>
  <c r="H44" i="3"/>
  <c r="J478" i="8" s="1"/>
  <c r="A83" i="3"/>
  <c r="A81" i="3"/>
  <c r="E39" i="3"/>
  <c r="F39" i="3"/>
  <c r="H462" i="8" s="1"/>
  <c r="G39" i="3"/>
  <c r="H39" i="3"/>
  <c r="E34" i="3"/>
  <c r="F34" i="3"/>
  <c r="E29" i="3"/>
  <c r="G29" i="3"/>
  <c r="H29" i="3"/>
  <c r="F54" i="22"/>
  <c r="G54" i="22"/>
  <c r="A17" i="3"/>
  <c r="A18" i="3" s="1"/>
  <c r="A19" i="3" s="1"/>
  <c r="A21" i="3" s="1"/>
  <c r="A22" i="3" s="1"/>
  <c r="A23" i="3" s="1"/>
  <c r="A24" i="3" s="1"/>
  <c r="A26" i="3" s="1"/>
  <c r="A27" i="3" s="1"/>
  <c r="A28" i="3" s="1"/>
  <c r="A29" i="3" s="1"/>
  <c r="A31" i="3" s="1"/>
  <c r="A32" i="3" s="1"/>
  <c r="A33" i="3" s="1"/>
  <c r="A34" i="3" s="1"/>
  <c r="A36" i="3" s="1"/>
  <c r="A37" i="3" s="1"/>
  <c r="A38" i="3" s="1"/>
  <c r="A39" i="3" s="1"/>
  <c r="A41" i="3" s="1"/>
  <c r="A42" i="3" s="1"/>
  <c r="A43" i="3" s="1"/>
  <c r="A44" i="3" s="1"/>
  <c r="A46" i="3" s="1"/>
  <c r="A47" i="3" s="1"/>
  <c r="A48" i="3" s="1"/>
  <c r="A49" i="3" s="1"/>
  <c r="A51" i="3" s="1"/>
  <c r="A52" i="3" s="1"/>
  <c r="A53" i="3" s="1"/>
  <c r="A54" i="3" s="1"/>
  <c r="A56" i="3" s="1"/>
  <c r="A57" i="3" s="1"/>
  <c r="A58" i="3" s="1"/>
  <c r="A59" i="3" s="1"/>
  <c r="A61" i="3" s="1"/>
  <c r="A62" i="3" s="1"/>
  <c r="A63" i="3" s="1"/>
  <c r="A64" i="3" s="1"/>
  <c r="A66" i="3" s="1"/>
  <c r="A67" i="3" s="1"/>
  <c r="A68" i="3" s="1"/>
  <c r="A70" i="3" s="1"/>
  <c r="A71" i="3" s="1"/>
  <c r="A72" i="3" s="1"/>
  <c r="A73" i="3" s="1"/>
  <c r="A75" i="3" s="1"/>
  <c r="A76" i="3" s="1"/>
  <c r="A77" i="3" s="1"/>
  <c r="A78" i="3" s="1"/>
  <c r="F30" i="8"/>
  <c r="G30" i="8"/>
  <c r="H30" i="8"/>
  <c r="I30" i="8"/>
  <c r="J30" i="8"/>
  <c r="F31" i="8"/>
  <c r="G31" i="8"/>
  <c r="H31" i="8"/>
  <c r="I31" i="8"/>
  <c r="J31" i="8"/>
  <c r="F33" i="8"/>
  <c r="G33" i="8"/>
  <c r="H33" i="8"/>
  <c r="I33" i="8"/>
  <c r="J33" i="8"/>
  <c r="F34" i="8"/>
  <c r="G34" i="8"/>
  <c r="H34" i="8"/>
  <c r="I34" i="8"/>
  <c r="J34" i="8"/>
  <c r="A19" i="8"/>
  <c r="A20" i="8" s="1"/>
  <c r="A21" i="8" s="1"/>
  <c r="A22" i="8" s="1"/>
  <c r="F321" i="8"/>
  <c r="G321" i="8"/>
  <c r="H321" i="8"/>
  <c r="I321" i="8"/>
  <c r="J321" i="8"/>
  <c r="F314" i="8"/>
  <c r="G314" i="8"/>
  <c r="H314" i="8"/>
  <c r="I314" i="8"/>
  <c r="J314" i="8"/>
  <c r="F283" i="8"/>
  <c r="G283" i="8"/>
  <c r="H283" i="8"/>
  <c r="I283" i="8"/>
  <c r="J283" i="8"/>
  <c r="F269" i="8"/>
  <c r="G269" i="8"/>
  <c r="H269" i="8"/>
  <c r="I269" i="8"/>
  <c r="J269" i="8"/>
  <c r="F262" i="8"/>
  <c r="G262" i="8"/>
  <c r="H262" i="8"/>
  <c r="I262" i="8"/>
  <c r="J262" i="8"/>
  <c r="F255" i="8"/>
  <c r="G255" i="8"/>
  <c r="H255" i="8"/>
  <c r="I255" i="8"/>
  <c r="J255" i="8"/>
  <c r="F248" i="8"/>
  <c r="G248" i="8"/>
  <c r="H248" i="8"/>
  <c r="I248" i="8"/>
  <c r="J248" i="8"/>
  <c r="F241" i="8"/>
  <c r="G241" i="8"/>
  <c r="H241" i="8"/>
  <c r="I241" i="8"/>
  <c r="J241" i="8"/>
  <c r="F234" i="8"/>
  <c r="G234" i="8"/>
  <c r="H234" i="8"/>
  <c r="I234" i="8"/>
  <c r="J234" i="8"/>
  <c r="F227" i="8"/>
  <c r="G227" i="8"/>
  <c r="H227" i="8"/>
  <c r="I227" i="8"/>
  <c r="J227" i="8"/>
  <c r="F220" i="8"/>
  <c r="G220" i="8"/>
  <c r="H220" i="8"/>
  <c r="I220" i="8"/>
  <c r="J220" i="8"/>
  <c r="A216" i="8"/>
  <c r="A217" i="8" s="1"/>
  <c r="A218" i="8" s="1"/>
  <c r="A219" i="8" s="1"/>
  <c r="A220" i="8" s="1"/>
  <c r="A221" i="8" s="1"/>
  <c r="A223" i="8" s="1"/>
  <c r="A224" i="8" s="1"/>
  <c r="A225" i="8" s="1"/>
  <c r="A226" i="8" s="1"/>
  <c r="A227" i="8" s="1"/>
  <c r="A228" i="8" s="1"/>
  <c r="A230" i="8" s="1"/>
  <c r="A231" i="8" s="1"/>
  <c r="A232" i="8" s="1"/>
  <c r="A233" i="8" s="1"/>
  <c r="A234" i="8" s="1"/>
  <c r="A235" i="8" s="1"/>
  <c r="A237" i="8" s="1"/>
  <c r="A238" i="8" s="1"/>
  <c r="A239" i="8" s="1"/>
  <c r="A240" i="8" s="1"/>
  <c r="A241" i="8" s="1"/>
  <c r="A242" i="8" s="1"/>
  <c r="A244" i="8" s="1"/>
  <c r="A245" i="8" s="1"/>
  <c r="A246" i="8" s="1"/>
  <c r="A247" i="8" s="1"/>
  <c r="A248" i="8" s="1"/>
  <c r="A249" i="8" s="1"/>
  <c r="A251" i="8" s="1"/>
  <c r="A252" i="8" s="1"/>
  <c r="A253" i="8" s="1"/>
  <c r="A254" i="8" s="1"/>
  <c r="A255" i="8" s="1"/>
  <c r="A256" i="8" s="1"/>
  <c r="A258" i="8" s="1"/>
  <c r="A259" i="8" s="1"/>
  <c r="A260" i="8" s="1"/>
  <c r="A261" i="8" s="1"/>
  <c r="A262" i="8" s="1"/>
  <c r="L206" i="8"/>
  <c r="A200" i="8"/>
  <c r="A198" i="8"/>
  <c r="A197" i="8"/>
  <c r="F163" i="8"/>
  <c r="G163" i="8"/>
  <c r="H163" i="8"/>
  <c r="I163" i="8"/>
  <c r="J163" i="8"/>
  <c r="F156" i="8"/>
  <c r="G156" i="8"/>
  <c r="H156" i="8"/>
  <c r="I156" i="8"/>
  <c r="J156" i="8"/>
  <c r="F127" i="8"/>
  <c r="G127" i="8"/>
  <c r="H127" i="8"/>
  <c r="I127" i="8"/>
  <c r="J127" i="8"/>
  <c r="L142" i="8"/>
  <c r="A136" i="8"/>
  <c r="A134" i="8"/>
  <c r="A133" i="8"/>
  <c r="F120" i="8"/>
  <c r="G120" i="8"/>
  <c r="H120" i="8"/>
  <c r="I120" i="8"/>
  <c r="J120" i="8"/>
  <c r="F113" i="8"/>
  <c r="G113" i="8"/>
  <c r="H113" i="8"/>
  <c r="I113" i="8"/>
  <c r="J113" i="8"/>
  <c r="F106" i="8"/>
  <c r="G106" i="8"/>
  <c r="H106" i="8"/>
  <c r="I106" i="8"/>
  <c r="J106" i="8"/>
  <c r="F99" i="8"/>
  <c r="G99" i="8"/>
  <c r="H99" i="8"/>
  <c r="I99" i="8"/>
  <c r="J99" i="8"/>
  <c r="F92" i="8"/>
  <c r="G92" i="8"/>
  <c r="H92" i="8"/>
  <c r="I92" i="8"/>
  <c r="J92" i="8"/>
  <c r="A361" i="8"/>
  <c r="A363" i="8" s="1"/>
  <c r="A364" i="8" s="1"/>
  <c r="E620" i="8"/>
  <c r="E629" i="8"/>
  <c r="E630" i="8"/>
  <c r="E631" i="8"/>
  <c r="E632" i="8"/>
  <c r="E742" i="8"/>
  <c r="E745" i="8"/>
  <c r="E888" i="8"/>
  <c r="E896" i="8"/>
  <c r="E897" i="8"/>
  <c r="E1106" i="8"/>
  <c r="E1113" i="8"/>
  <c r="E1114" i="8"/>
  <c r="E364" i="8"/>
  <c r="E367" i="8"/>
  <c r="E940" i="8"/>
  <c r="E949" i="8"/>
  <c r="E950" i="8"/>
  <c r="E951" i="8"/>
  <c r="E952" i="8"/>
  <c r="E1018" i="8"/>
  <c r="E1021" i="8"/>
  <c r="B1101" i="8"/>
  <c r="A14" i="15"/>
  <c r="A15" i="15" s="1"/>
  <c r="A17" i="15" s="1"/>
  <c r="A18" i="15" s="1"/>
  <c r="A20" i="15" s="1"/>
  <c r="E460" i="8"/>
  <c r="E463" i="8"/>
  <c r="E545" i="8"/>
  <c r="E548" i="8"/>
  <c r="E1089" i="8"/>
  <c r="E1092" i="8"/>
  <c r="A986" i="8"/>
  <c r="A988" i="8" s="1"/>
  <c r="A989" i="8" s="1"/>
  <c r="A991" i="8" s="1"/>
  <c r="A885" i="8"/>
  <c r="A887" i="8" s="1"/>
  <c r="A888" i="8" s="1"/>
  <c r="A890" i="8" s="1"/>
  <c r="A785" i="8"/>
  <c r="A787" i="8" s="1"/>
  <c r="A788" i="8" s="1"/>
  <c r="A67" i="8"/>
  <c r="A68" i="8" s="1"/>
  <c r="A69" i="8" s="1"/>
  <c r="A70" i="8" s="1"/>
  <c r="A71" i="8" s="1"/>
  <c r="A72" i="8" s="1"/>
  <c r="A74" i="8" s="1"/>
  <c r="A75" i="8" s="1"/>
  <c r="A76" i="8" s="1"/>
  <c r="A77" i="8" s="1"/>
  <c r="A78" i="8" s="1"/>
  <c r="A79" i="8" s="1"/>
  <c r="A81" i="8" s="1"/>
  <c r="A82" i="8" s="1"/>
  <c r="A83" i="8" s="1"/>
  <c r="A84" i="8" s="1"/>
  <c r="A85" i="8" s="1"/>
  <c r="A86" i="8" s="1"/>
  <c r="A88" i="8" s="1"/>
  <c r="A89" i="8" s="1"/>
  <c r="A90" i="8" s="1"/>
  <c r="A91" i="8" s="1"/>
  <c r="A92" i="8" s="1"/>
  <c r="A93" i="8" s="1"/>
  <c r="A95" i="8" s="1"/>
  <c r="A96" i="8" s="1"/>
  <c r="A97" i="8" s="1"/>
  <c r="A98" i="8" s="1"/>
  <c r="A99" i="8" s="1"/>
  <c r="A100" i="8" s="1"/>
  <c r="A102" i="8" s="1"/>
  <c r="A103" i="8" s="1"/>
  <c r="A104" i="8" s="1"/>
  <c r="A105" i="8" s="1"/>
  <c r="A106" i="8" s="1"/>
  <c r="A107" i="8" s="1"/>
  <c r="A109" i="8" s="1"/>
  <c r="A110" i="8" s="1"/>
  <c r="A111" i="8" s="1"/>
  <c r="A112" i="8" s="1"/>
  <c r="A113" i="8" s="1"/>
  <c r="A114" i="8" s="1"/>
  <c r="A116" i="8" s="1"/>
  <c r="A117" i="8" s="1"/>
  <c r="A118" i="8" s="1"/>
  <c r="A119" i="8" s="1"/>
  <c r="A120" i="8" s="1"/>
  <c r="A121" i="8" s="1"/>
  <c r="A123" i="8" s="1"/>
  <c r="A124" i="8" s="1"/>
  <c r="A125" i="8" s="1"/>
  <c r="A126" i="8" s="1"/>
  <c r="A127" i="8" s="1"/>
  <c r="A128" i="8" s="1"/>
  <c r="A617" i="8"/>
  <c r="A619" i="8" s="1"/>
  <c r="A620" i="8" s="1"/>
  <c r="E495" i="8"/>
  <c r="E479" i="8"/>
  <c r="E447" i="8"/>
  <c r="A1" i="3"/>
  <c r="A3" i="3"/>
  <c r="A1" i="5"/>
  <c r="A3" i="5"/>
  <c r="A1" i="15"/>
  <c r="A3" i="15"/>
  <c r="AB79" i="1"/>
  <c r="B578" i="8"/>
  <c r="B487" i="8"/>
  <c r="B471" i="8"/>
  <c r="E586" i="8"/>
  <c r="E583" i="8"/>
  <c r="E569" i="8"/>
  <c r="E568" i="8"/>
  <c r="E561" i="8"/>
  <c r="E532" i="8"/>
  <c r="E529" i="8"/>
  <c r="E492" i="8"/>
  <c r="E476" i="8"/>
  <c r="E444" i="8"/>
  <c r="E407" i="8"/>
  <c r="E391" i="8"/>
  <c r="A1068" i="8"/>
  <c r="L1074" i="8"/>
  <c r="A1066" i="8"/>
  <c r="A1065" i="8"/>
  <c r="A968" i="8"/>
  <c r="L974" i="8"/>
  <c r="A966" i="8"/>
  <c r="A965" i="8"/>
  <c r="A868" i="8"/>
  <c r="L874" i="8"/>
  <c r="A866" i="8"/>
  <c r="A865" i="8"/>
  <c r="A767" i="8"/>
  <c r="L773" i="8"/>
  <c r="A765" i="8"/>
  <c r="A764" i="8"/>
  <c r="A599" i="8"/>
  <c r="L605" i="8"/>
  <c r="A597" i="8"/>
  <c r="A596" i="8"/>
  <c r="A526" i="8"/>
  <c r="A528" i="8" s="1"/>
  <c r="A529" i="8" s="1"/>
  <c r="A531" i="8" s="1"/>
  <c r="A532" i="8" s="1"/>
  <c r="A533" i="8" s="1"/>
  <c r="A535" i="8" s="1"/>
  <c r="A537" i="8" s="1"/>
  <c r="A540" i="8" s="1"/>
  <c r="A542" i="8" s="1"/>
  <c r="A544" i="8" s="1"/>
  <c r="A545" i="8" s="1"/>
  <c r="A547" i="8" s="1"/>
  <c r="A548" i="8" s="1"/>
  <c r="A549" i="8" s="1"/>
  <c r="A551" i="8" s="1"/>
  <c r="A553" i="8" s="1"/>
  <c r="A556" i="8" s="1"/>
  <c r="A558" i="8" s="1"/>
  <c r="A560" i="8" s="1"/>
  <c r="A561" i="8" s="1"/>
  <c r="A563" i="8" s="1"/>
  <c r="A564" i="8" s="1"/>
  <c r="A565" i="8" s="1"/>
  <c r="A567" i="8" s="1"/>
  <c r="A568" i="8" s="1"/>
  <c r="A569" i="8" s="1"/>
  <c r="A571" i="8" s="1"/>
  <c r="A573" i="8" s="1"/>
  <c r="A575" i="8" s="1"/>
  <c r="A578" i="8" s="1"/>
  <c r="A580" i="8" s="1"/>
  <c r="A582" i="8" s="1"/>
  <c r="A583" i="8" s="1"/>
  <c r="A585" i="8" s="1"/>
  <c r="A586" i="8" s="1"/>
  <c r="A587" i="8" s="1"/>
  <c r="A589" i="8" s="1"/>
  <c r="A591" i="8" s="1"/>
  <c r="A508" i="8"/>
  <c r="L514" i="8"/>
  <c r="A506" i="8"/>
  <c r="A505" i="8"/>
  <c r="A441" i="8"/>
  <c r="A443" i="8" s="1"/>
  <c r="A444" i="8" s="1"/>
  <c r="A446" i="8" s="1"/>
  <c r="A447" i="8" s="1"/>
  <c r="A448" i="8" s="1"/>
  <c r="A423" i="8"/>
  <c r="L429" i="8"/>
  <c r="A421" i="8"/>
  <c r="A420" i="8"/>
  <c r="A343" i="8"/>
  <c r="L349" i="8"/>
  <c r="A341" i="8"/>
  <c r="A340" i="8"/>
  <c r="A292" i="8"/>
  <c r="L298" i="8"/>
  <c r="A290" i="8"/>
  <c r="A289" i="8"/>
  <c r="L57" i="8"/>
  <c r="A49" i="8"/>
  <c r="A48" i="8"/>
  <c r="A51" i="8"/>
  <c r="E114" i="3"/>
  <c r="H113" i="3"/>
  <c r="D113" i="3"/>
  <c r="H114" i="3"/>
  <c r="D114" i="3"/>
  <c r="G113" i="3"/>
  <c r="G114" i="3"/>
  <c r="I626" i="8" s="1"/>
  <c r="F114" i="3"/>
  <c r="H626" i="8" s="1"/>
  <c r="F34" i="5"/>
  <c r="E111" i="3"/>
  <c r="E34" i="5"/>
  <c r="H111" i="3"/>
  <c r="H34" i="5"/>
  <c r="D34" i="5"/>
  <c r="G34" i="5"/>
  <c r="D103" i="3"/>
  <c r="D181" i="3" s="1"/>
  <c r="E103" i="3"/>
  <c r="E181" i="3" s="1"/>
  <c r="F103" i="3"/>
  <c r="F181" i="3" s="1"/>
  <c r="G103" i="3"/>
  <c r="G181" i="3" s="1"/>
  <c r="H103" i="3"/>
  <c r="H181" i="3" s="1"/>
  <c r="H230" i="2"/>
  <c r="J988" i="8" s="1"/>
  <c r="J259" i="8" s="1"/>
  <c r="E49" i="3"/>
  <c r="E204" i="3"/>
  <c r="G790" i="8" s="1"/>
  <c r="H366" i="3"/>
  <c r="J1054" i="8" s="1"/>
  <c r="J281" i="8" s="1"/>
  <c r="H34" i="3"/>
  <c r="J446" i="8" s="1"/>
  <c r="F155" i="3"/>
  <c r="H744" i="8" s="1"/>
  <c r="D204" i="3"/>
  <c r="G34" i="3"/>
  <c r="F29" i="3"/>
  <c r="D29" i="3"/>
  <c r="D48" i="22" s="1"/>
  <c r="G155" i="3"/>
  <c r="G44" i="3"/>
  <c r="I478" i="8" s="1"/>
  <c r="D34" i="3"/>
  <c r="D230" i="2"/>
  <c r="G230" i="2"/>
  <c r="I988" i="8" s="1"/>
  <c r="F230" i="2"/>
  <c r="E230" i="2"/>
  <c r="G204" i="3"/>
  <c r="D155" i="3"/>
  <c r="F204" i="3"/>
  <c r="E155" i="3"/>
  <c r="H20" i="2"/>
  <c r="D39" i="3"/>
  <c r="D24" i="3"/>
  <c r="D54" i="22" s="1"/>
  <c r="F20" i="2"/>
  <c r="J18" i="2"/>
  <c r="F19" i="3"/>
  <c r="F18" i="22" s="1"/>
  <c r="D19" i="3"/>
  <c r="E19" i="3"/>
  <c r="G366" i="8" s="1"/>
  <c r="G19" i="3"/>
  <c r="I148" i="2"/>
  <c r="H44" i="21"/>
  <c r="H26" i="21"/>
  <c r="I19" i="3"/>
  <c r="H19" i="3"/>
  <c r="H18" i="22" s="1"/>
  <c r="G20" i="2"/>
  <c r="E20" i="2"/>
  <c r="A98" i="3"/>
  <c r="A99" i="3" s="1"/>
  <c r="A100" i="3" s="1"/>
  <c r="A101" i="3" s="1"/>
  <c r="A102" i="3" s="1"/>
  <c r="A104" i="3" s="1"/>
  <c r="A105" i="3" s="1"/>
  <c r="A106" i="3" s="1"/>
  <c r="A107" i="3" s="1"/>
  <c r="A108" i="3" s="1"/>
  <c r="A110" i="3" s="1"/>
  <c r="A111" i="3" s="1"/>
  <c r="A112" i="3" s="1"/>
  <c r="A113" i="3" s="1"/>
  <c r="A114" i="3" s="1"/>
  <c r="A115" i="3" s="1"/>
  <c r="A117" i="3" s="1"/>
  <c r="A118" i="3" s="1"/>
  <c r="A119" i="3" s="1"/>
  <c r="A120" i="3" s="1"/>
  <c r="A121" i="3" s="1"/>
  <c r="A122" i="3" s="1"/>
  <c r="A124" i="3" s="1"/>
  <c r="A125" i="3" s="1"/>
  <c r="A126" i="3" s="1"/>
  <c r="A127" i="3" s="1"/>
  <c r="A128" i="3" s="1"/>
  <c r="A130" i="3" s="1"/>
  <c r="A131" i="3" s="1"/>
  <c r="A132" i="3" s="1"/>
  <c r="A133" i="3" s="1"/>
  <c r="A134" i="3" s="1"/>
  <c r="A135" i="3" s="1"/>
  <c r="A137" i="3" s="1"/>
  <c r="A138" i="3" s="1"/>
  <c r="A139" i="3" s="1"/>
  <c r="A265" i="2"/>
  <c r="A266" i="2" s="1"/>
  <c r="A267" i="2" s="1"/>
  <c r="A268" i="2" s="1"/>
  <c r="A84" i="2"/>
  <c r="A85" i="2" s="1"/>
  <c r="A86" i="2" s="1"/>
  <c r="A87" i="2" s="1"/>
  <c r="A89" i="2" s="1"/>
  <c r="A90" i="2" s="1"/>
  <c r="A91" i="2" s="1"/>
  <c r="A92" i="2" s="1"/>
  <c r="A93" i="2" s="1"/>
  <c r="A95" i="2" s="1"/>
  <c r="A96" i="2" s="1"/>
  <c r="A97" i="2" s="1"/>
  <c r="A98" i="2" s="1"/>
  <c r="A99" i="2" s="1"/>
  <c r="A101" i="2" s="1"/>
  <c r="A102" i="2" s="1"/>
  <c r="A103" i="2" s="1"/>
  <c r="A104" i="2" s="1"/>
  <c r="A105" i="2" s="1"/>
  <c r="A107" i="2" s="1"/>
  <c r="A108" i="2" s="1"/>
  <c r="A109" i="2" s="1"/>
  <c r="A110" i="2" s="1"/>
  <c r="A111" i="2" s="1"/>
  <c r="A113" i="2" s="1"/>
  <c r="A114" i="2" s="1"/>
  <c r="A115" i="2" s="1"/>
  <c r="A116" i="2" s="1"/>
  <c r="A117" i="2" s="1"/>
  <c r="A119" i="2" s="1"/>
  <c r="A120" i="2" s="1"/>
  <c r="A121" i="2" s="1"/>
  <c r="A122" i="2" s="1"/>
  <c r="A123" i="2" s="1"/>
  <c r="A146" i="2"/>
  <c r="A147" i="2" s="1"/>
  <c r="A148" i="2" s="1"/>
  <c r="A149" i="2" s="1"/>
  <c r="A150" i="2" s="1"/>
  <c r="A152" i="2" s="1"/>
  <c r="A153" i="2" s="1"/>
  <c r="A154" i="2" s="1"/>
  <c r="A155" i="2" s="1"/>
  <c r="A156" i="2" s="1"/>
  <c r="A158" i="2" s="1"/>
  <c r="A159" i="2" s="1"/>
  <c r="A160" i="2" s="1"/>
  <c r="A161" i="2" s="1"/>
  <c r="A162" i="2" s="1"/>
  <c r="A164" i="2" s="1"/>
  <c r="A165" i="2" s="1"/>
  <c r="A166" i="2" s="1"/>
  <c r="A167" i="2" s="1"/>
  <c r="A168" i="2" s="1"/>
  <c r="A170" i="2" s="1"/>
  <c r="A171" i="2" s="1"/>
  <c r="A172" i="2" s="1"/>
  <c r="A173" i="2" s="1"/>
  <c r="A174" i="2" s="1"/>
  <c r="D289" i="3" l="1"/>
  <c r="D417" i="3" s="1"/>
  <c r="A23" i="8"/>
  <c r="A24" i="8" s="1"/>
  <c r="A26" i="8" s="1"/>
  <c r="A263" i="8"/>
  <c r="A265" i="8" s="1"/>
  <c r="A266" i="8" s="1"/>
  <c r="A267" i="8" s="1"/>
  <c r="A268" i="8" s="1"/>
  <c r="A269" i="8" s="1"/>
  <c r="A270" i="8" s="1"/>
  <c r="I280" i="8"/>
  <c r="D411" i="3"/>
  <c r="G411" i="3"/>
  <c r="F223" i="3"/>
  <c r="H819" i="8" s="1"/>
  <c r="H825" i="8" s="1"/>
  <c r="F291" i="3"/>
  <c r="H917" i="8" s="1"/>
  <c r="F289" i="3"/>
  <c r="F417" i="3" s="1"/>
  <c r="H411" i="3"/>
  <c r="G223" i="3"/>
  <c r="I819" i="8" s="1"/>
  <c r="I825" i="8" s="1"/>
  <c r="E291" i="3"/>
  <c r="G917" i="8" s="1"/>
  <c r="G922" i="8" s="1"/>
  <c r="F411" i="3"/>
  <c r="E411" i="3"/>
  <c r="I291" i="3"/>
  <c r="K917" i="8" s="1"/>
  <c r="K920" i="8" s="1"/>
  <c r="I289" i="3"/>
  <c r="I417" i="3" s="1"/>
  <c r="H291" i="3"/>
  <c r="J917" i="8" s="1"/>
  <c r="J922" i="8" s="1"/>
  <c r="H289" i="3"/>
  <c r="H294" i="3" s="1"/>
  <c r="I223" i="3"/>
  <c r="K819" i="8" s="1"/>
  <c r="K825" i="8" s="1"/>
  <c r="E223" i="3"/>
  <c r="G819" i="8" s="1"/>
  <c r="G825" i="8" s="1"/>
  <c r="D421" i="3"/>
  <c r="I411" i="3"/>
  <c r="G289" i="3"/>
  <c r="G417" i="3" s="1"/>
  <c r="H218" i="2"/>
  <c r="J913" i="8" s="1"/>
  <c r="I224" i="2"/>
  <c r="I306" i="2"/>
  <c r="F218" i="2"/>
  <c r="D224" i="2"/>
  <c r="F939" i="8" s="1"/>
  <c r="D306" i="2"/>
  <c r="H224" i="2"/>
  <c r="J939" i="8" s="1"/>
  <c r="J940" i="8" s="1"/>
  <c r="H306" i="2"/>
  <c r="G224" i="2"/>
  <c r="G306" i="2"/>
  <c r="F224" i="2"/>
  <c r="H939" i="8" s="1"/>
  <c r="H252" i="8" s="1"/>
  <c r="F306" i="2"/>
  <c r="A270" i="2"/>
  <c r="A271" i="2" s="1"/>
  <c r="A272" i="2" s="1"/>
  <c r="A273" i="2" s="1"/>
  <c r="A274" i="2" s="1"/>
  <c r="E224" i="2"/>
  <c r="E306" i="2"/>
  <c r="D218" i="2"/>
  <c r="F913" i="8" s="1"/>
  <c r="F245" i="8" s="1"/>
  <c r="F281" i="8"/>
  <c r="F1055" i="8"/>
  <c r="A317" i="8"/>
  <c r="A318" i="8" s="1"/>
  <c r="A319" i="8" s="1"/>
  <c r="A320" i="8" s="1"/>
  <c r="A321" i="8" s="1"/>
  <c r="A322" i="8" s="1"/>
  <c r="H319" i="2"/>
  <c r="I173" i="2"/>
  <c r="H173" i="2"/>
  <c r="K747" i="8"/>
  <c r="J747" i="8"/>
  <c r="H747" i="8"/>
  <c r="A734" i="8"/>
  <c r="A737" i="8" s="1"/>
  <c r="A739" i="8" s="1"/>
  <c r="A741" i="8" s="1"/>
  <c r="A742" i="8" s="1"/>
  <c r="A744" i="8" s="1"/>
  <c r="A745" i="8" s="1"/>
  <c r="A747" i="8" s="1"/>
  <c r="A749" i="8" s="1"/>
  <c r="G369" i="8"/>
  <c r="G793" i="8"/>
  <c r="A1086" i="8"/>
  <c r="A1088" i="8" s="1"/>
  <c r="A1089" i="8" s="1"/>
  <c r="A23" i="21"/>
  <c r="A24" i="21" s="1"/>
  <c r="A26" i="21" s="1"/>
  <c r="A28" i="21" s="1"/>
  <c r="A30" i="21" s="1"/>
  <c r="A33" i="21" s="1"/>
  <c r="A35" i="21" s="1"/>
  <c r="A36" i="21" s="1"/>
  <c r="A37" i="21" s="1"/>
  <c r="A38" i="21" s="1"/>
  <c r="A39" i="21" s="1"/>
  <c r="A40" i="21" s="1"/>
  <c r="F266" i="8"/>
  <c r="J266" i="8"/>
  <c r="A992" i="8"/>
  <c r="A993" i="8" s="1"/>
  <c r="A994" i="8" s="1"/>
  <c r="A995" i="8" s="1"/>
  <c r="A997" i="8" s="1"/>
  <c r="A998" i="8" s="1"/>
  <c r="A999" i="8" s="1"/>
  <c r="A1000" i="8" s="1"/>
  <c r="A1001" i="8" s="1"/>
  <c r="A1004" i="8" s="1"/>
  <c r="A1006" i="8" s="1"/>
  <c r="A891" i="8"/>
  <c r="A892" i="8" s="1"/>
  <c r="A893" i="8" s="1"/>
  <c r="A895" i="8" s="1"/>
  <c r="A896" i="8" s="1"/>
  <c r="A897" i="8" s="1"/>
  <c r="A790" i="8"/>
  <c r="A791" i="8" s="1"/>
  <c r="A793" i="8" s="1"/>
  <c r="A795" i="8" s="1"/>
  <c r="A622" i="8"/>
  <c r="A623" i="8" s="1"/>
  <c r="A624" i="8" s="1"/>
  <c r="A625" i="8" s="1"/>
  <c r="A626" i="8" s="1"/>
  <c r="A628" i="8" s="1"/>
  <c r="A629" i="8" s="1"/>
  <c r="A630" i="8" s="1"/>
  <c r="A631" i="8" s="1"/>
  <c r="A632" i="8" s="1"/>
  <c r="A635" i="8" s="1"/>
  <c r="A637" i="8" s="1"/>
  <c r="A366" i="8"/>
  <c r="A367" i="8" s="1"/>
  <c r="A369" i="8" s="1"/>
  <c r="A371" i="8" s="1"/>
  <c r="H171" i="2"/>
  <c r="F173" i="2"/>
  <c r="A46" i="5"/>
  <c r="A47" i="5" s="1"/>
  <c r="A140" i="3"/>
  <c r="A141" i="3" s="1"/>
  <c r="A143" i="3" s="1"/>
  <c r="A144" i="3" s="1"/>
  <c r="A145" i="3" s="1"/>
  <c r="A147" i="3" s="1"/>
  <c r="A148" i="3" s="1"/>
  <c r="A149" i="3" s="1"/>
  <c r="A150" i="3" s="1"/>
  <c r="A152" i="3" s="1"/>
  <c r="A153" i="3" s="1"/>
  <c r="A154" i="3" s="1"/>
  <c r="A155" i="3" s="1"/>
  <c r="A266" i="3"/>
  <c r="A268" i="3" s="1"/>
  <c r="A269" i="3" s="1"/>
  <c r="A270" i="3" s="1"/>
  <c r="A271" i="3" s="1"/>
  <c r="A273" i="3" s="1"/>
  <c r="A274" i="3" s="1"/>
  <c r="A275" i="3" s="1"/>
  <c r="E173" i="2"/>
  <c r="D173" i="2"/>
  <c r="J59" i="3"/>
  <c r="E171" i="2"/>
  <c r="F171" i="2"/>
  <c r="I171" i="2"/>
  <c r="G171" i="2"/>
  <c r="J267" i="8"/>
  <c r="D30" i="21"/>
  <c r="H111" i="8"/>
  <c r="I104" i="8"/>
  <c r="J104" i="8"/>
  <c r="H104" i="8"/>
  <c r="H97" i="8"/>
  <c r="K97" i="8"/>
  <c r="A450" i="8"/>
  <c r="A452" i="8" s="1"/>
  <c r="A455" i="8" s="1"/>
  <c r="A457" i="8" s="1"/>
  <c r="A459" i="8" s="1"/>
  <c r="A460" i="8" s="1"/>
  <c r="A462" i="8" s="1"/>
  <c r="A463" i="8" s="1"/>
  <c r="A464" i="8" s="1"/>
  <c r="J90" i="8"/>
  <c r="H30" i="21"/>
  <c r="F30" i="21"/>
  <c r="I217" i="8"/>
  <c r="I803" i="8"/>
  <c r="K217" i="8"/>
  <c r="K803" i="8"/>
  <c r="H189" i="8"/>
  <c r="K39" i="21" s="1"/>
  <c r="G69" i="8"/>
  <c r="G367" i="8"/>
  <c r="A21" i="15"/>
  <c r="A23" i="15" s="1"/>
  <c r="A24" i="15" s="1"/>
  <c r="A25" i="15" s="1"/>
  <c r="A26" i="15" s="1"/>
  <c r="A28" i="15" s="1"/>
  <c r="A29" i="15" s="1"/>
  <c r="A31" i="15" s="1"/>
  <c r="A32" i="15" s="1"/>
  <c r="A33" i="15" s="1"/>
  <c r="A34" i="15" s="1"/>
  <c r="E26" i="21"/>
  <c r="A418" i="8"/>
  <c r="L31" i="8"/>
  <c r="L241" i="8"/>
  <c r="L127" i="8"/>
  <c r="L255" i="8"/>
  <c r="L106" i="8"/>
  <c r="L32" i="8"/>
  <c r="A762" i="8"/>
  <c r="L269" i="8"/>
  <c r="L156" i="8"/>
  <c r="L113" i="8"/>
  <c r="L163" i="8"/>
  <c r="L30" i="8"/>
  <c r="L314" i="8"/>
  <c r="L92" i="8"/>
  <c r="L99" i="8"/>
  <c r="L332" i="8"/>
  <c r="L120" i="8"/>
  <c r="L234" i="8"/>
  <c r="L248" i="8"/>
  <c r="L283" i="8"/>
  <c r="L321" i="8"/>
  <c r="A864" i="8"/>
  <c r="A685" i="8"/>
  <c r="L34" i="8"/>
  <c r="L33" i="8"/>
  <c r="L331" i="8"/>
  <c r="G791" i="8"/>
  <c r="L220" i="8"/>
  <c r="L227" i="8"/>
  <c r="L262" i="8"/>
  <c r="A1126" i="8"/>
  <c r="G719" i="8"/>
  <c r="D109" i="2"/>
  <c r="D160" i="2" s="1"/>
  <c r="J20" i="5"/>
  <c r="G47" i="5"/>
  <c r="F41" i="5"/>
  <c r="F49" i="5" s="1"/>
  <c r="G109" i="2"/>
  <c r="G160" i="2" s="1"/>
  <c r="J34" i="5"/>
  <c r="D41" i="5"/>
  <c r="D49" i="5" s="1"/>
  <c r="E109" i="2"/>
  <c r="E111" i="2" s="1"/>
  <c r="G654" i="8" s="1"/>
  <c r="E47" i="5"/>
  <c r="J22" i="5"/>
  <c r="J40" i="5"/>
  <c r="E287" i="3"/>
  <c r="E292" i="3" s="1"/>
  <c r="G918" i="8" s="1"/>
  <c r="F47" i="5"/>
  <c r="H47" i="5"/>
  <c r="I47" i="5"/>
  <c r="E41" i="5"/>
  <c r="E49" i="5" s="1"/>
  <c r="H331" i="3"/>
  <c r="J993" i="8" s="1"/>
  <c r="J999" i="8" s="1"/>
  <c r="J37" i="5"/>
  <c r="J39" i="5"/>
  <c r="J38" i="5"/>
  <c r="G41" i="5"/>
  <c r="G49" i="5" s="1"/>
  <c r="E23" i="5"/>
  <c r="E25" i="5" s="1"/>
  <c r="G212" i="2"/>
  <c r="E212" i="2"/>
  <c r="G887" i="8" s="1"/>
  <c r="G888" i="8" s="1"/>
  <c r="D23" i="5"/>
  <c r="D25" i="5" s="1"/>
  <c r="F212" i="2"/>
  <c r="H887" i="8" s="1"/>
  <c r="I41" i="5"/>
  <c r="I49" i="5" s="1"/>
  <c r="D47" i="5"/>
  <c r="F23" i="5"/>
  <c r="F25" i="5" s="1"/>
  <c r="H41" i="5"/>
  <c r="H49" i="5" s="1"/>
  <c r="J21" i="5"/>
  <c r="A503" i="8"/>
  <c r="A963" i="8"/>
  <c r="A594" i="8"/>
  <c r="A1064" i="8"/>
  <c r="I133" i="3"/>
  <c r="I847" i="8"/>
  <c r="E54" i="22"/>
  <c r="G393" i="8"/>
  <c r="G76" i="8" s="1"/>
  <c r="I994" i="8"/>
  <c r="I1000" i="8" s="1"/>
  <c r="K564" i="8"/>
  <c r="K568" i="8" s="1"/>
  <c r="F995" i="8"/>
  <c r="F1001" i="8" s="1"/>
  <c r="F715" i="8"/>
  <c r="F719" i="8" s="1"/>
  <c r="F844" i="8"/>
  <c r="F850" i="8" s="1"/>
  <c r="H565" i="8"/>
  <c r="H569" i="8" s="1"/>
  <c r="H945" i="8"/>
  <c r="H951" i="8" s="1"/>
  <c r="F624" i="8"/>
  <c r="F630" i="8" s="1"/>
  <c r="G18" i="22"/>
  <c r="J891" i="8"/>
  <c r="H624" i="8"/>
  <c r="H630" i="8" s="1"/>
  <c r="K623" i="8"/>
  <c r="K629" i="8" s="1"/>
  <c r="G109" i="3"/>
  <c r="H244" i="3"/>
  <c r="F277" i="3"/>
  <c r="J531" i="8"/>
  <c r="J118" i="8" s="1"/>
  <c r="E224" i="3"/>
  <c r="G218" i="8"/>
  <c r="K944" i="8"/>
  <c r="K950" i="8" s="1"/>
  <c r="J714" i="8"/>
  <c r="H564" i="8"/>
  <c r="G995" i="8"/>
  <c r="G1001" i="8" s="1"/>
  <c r="F224" i="3"/>
  <c r="F393" i="8"/>
  <c r="I790" i="8"/>
  <c r="F816" i="8"/>
  <c r="F822" i="8" s="1"/>
  <c r="H790" i="8"/>
  <c r="I123" i="3"/>
  <c r="I186" i="3" s="1"/>
  <c r="I196" i="3" s="1"/>
  <c r="G565" i="8"/>
  <c r="G569" i="8" s="1"/>
  <c r="H844" i="8"/>
  <c r="H850" i="8" s="1"/>
  <c r="G133" i="3"/>
  <c r="I660" i="8" s="1"/>
  <c r="H946" i="8"/>
  <c r="H952" i="8" s="1"/>
  <c r="I992" i="8"/>
  <c r="I998" i="8" s="1"/>
  <c r="E131" i="3"/>
  <c r="G658" i="8" s="1"/>
  <c r="I624" i="8"/>
  <c r="I630" i="8" s="1"/>
  <c r="F73" i="3"/>
  <c r="E18" i="22"/>
  <c r="K847" i="8"/>
  <c r="J846" i="8"/>
  <c r="F42" i="22"/>
  <c r="G478" i="8"/>
  <c r="J585" i="8"/>
  <c r="J161" i="8" s="1"/>
  <c r="I1054" i="8"/>
  <c r="I281" i="8" s="1"/>
  <c r="J816" i="8"/>
  <c r="J822" i="8" s="1"/>
  <c r="D150" i="3"/>
  <c r="D36" i="22" s="1"/>
  <c r="I366" i="8"/>
  <c r="J818" i="8"/>
  <c r="J824" i="8" s="1"/>
  <c r="F150" i="3"/>
  <c r="F36" i="22" s="1"/>
  <c r="E150" i="3"/>
  <c r="E36" i="22" s="1"/>
  <c r="J366" i="8"/>
  <c r="E73" i="3"/>
  <c r="G409" i="8"/>
  <c r="G410" i="8" s="1"/>
  <c r="H178" i="3"/>
  <c r="G1109" i="8"/>
  <c r="G1113" i="8" s="1"/>
  <c r="H73" i="3"/>
  <c r="I1020" i="8"/>
  <c r="G626" i="8"/>
  <c r="G632" i="8" s="1"/>
  <c r="F992" i="8"/>
  <c r="F998" i="8" s="1"/>
  <c r="G564" i="8"/>
  <c r="G568" i="8" s="1"/>
  <c r="K846" i="8"/>
  <c r="H366" i="8"/>
  <c r="K393" i="8"/>
  <c r="K76" i="8" s="1"/>
  <c r="J715" i="8"/>
  <c r="G531" i="8"/>
  <c r="I494" i="8"/>
  <c r="H277" i="3"/>
  <c r="J191" i="3"/>
  <c r="K790" i="8"/>
  <c r="I73" i="3"/>
  <c r="H994" i="8"/>
  <c r="H1000" i="8" s="1"/>
  <c r="I845" i="8"/>
  <c r="H224" i="3"/>
  <c r="D224" i="3"/>
  <c r="D132" i="3"/>
  <c r="E134" i="3"/>
  <c r="G661" i="8" s="1"/>
  <c r="G667" i="8" s="1"/>
  <c r="H42" i="22"/>
  <c r="J462" i="8"/>
  <c r="I846" i="8"/>
  <c r="D73" i="3"/>
  <c r="D134" i="3"/>
  <c r="F661" i="8" s="1"/>
  <c r="F667" i="8" s="1"/>
  <c r="I193" i="3"/>
  <c r="H132" i="3"/>
  <c r="J659" i="8" s="1"/>
  <c r="J665" i="8" s="1"/>
  <c r="E328" i="3"/>
  <c r="E334" i="3" s="1"/>
  <c r="J623" i="8"/>
  <c r="J629" i="8" s="1"/>
  <c r="K547" i="8"/>
  <c r="K125" i="8" s="1"/>
  <c r="K1110" i="8"/>
  <c r="I446" i="8"/>
  <c r="I817" i="8"/>
  <c r="I823" i="8" s="1"/>
  <c r="E330" i="3"/>
  <c r="G992" i="8" s="1"/>
  <c r="G998" i="8" s="1"/>
  <c r="K1020" i="8"/>
  <c r="F409" i="8"/>
  <c r="F410" i="8" s="1"/>
  <c r="J29" i="3"/>
  <c r="I462" i="8"/>
  <c r="G547" i="8"/>
  <c r="G125" i="8" s="1"/>
  <c r="F585" i="8"/>
  <c r="F161" i="8" s="1"/>
  <c r="H847" i="8"/>
  <c r="G846" i="8"/>
  <c r="J845" i="8"/>
  <c r="I844" i="8"/>
  <c r="J892" i="8"/>
  <c r="K992" i="8"/>
  <c r="K998" i="8" s="1"/>
  <c r="G818" i="8"/>
  <c r="G824" i="8" s="1"/>
  <c r="J817" i="8"/>
  <c r="J823" i="8" s="1"/>
  <c r="J992" i="8"/>
  <c r="J998" i="8" s="1"/>
  <c r="G224" i="3"/>
  <c r="H918" i="8"/>
  <c r="H923" i="8" s="1"/>
  <c r="I131" i="3"/>
  <c r="J944" i="8"/>
  <c r="J950" i="8" s="1"/>
  <c r="G945" i="8"/>
  <c r="G951" i="8" s="1"/>
  <c r="I294" i="3"/>
  <c r="D178" i="3"/>
  <c r="F790" i="8"/>
  <c r="F818" i="8"/>
  <c r="F824" i="8" s="1"/>
  <c r="J625" i="8"/>
  <c r="J631" i="8" s="1"/>
  <c r="G446" i="8"/>
  <c r="F478" i="8"/>
  <c r="H531" i="8"/>
  <c r="I224" i="3"/>
  <c r="I277" i="3"/>
  <c r="K1054" i="8"/>
  <c r="K281" i="8" s="1"/>
  <c r="K531" i="8"/>
  <c r="K118" i="8" s="1"/>
  <c r="F846" i="8"/>
  <c r="I892" i="8"/>
  <c r="I894" i="8" s="1"/>
  <c r="E178" i="3"/>
  <c r="H150" i="3"/>
  <c r="H36" i="22" s="1"/>
  <c r="G150" i="3"/>
  <c r="G36" i="22" s="1"/>
  <c r="H385" i="3"/>
  <c r="G385" i="3"/>
  <c r="D131" i="3"/>
  <c r="I244" i="3"/>
  <c r="I408" i="3"/>
  <c r="D133" i="3"/>
  <c r="F134" i="3"/>
  <c r="H661" i="8" s="1"/>
  <c r="H667" i="8" s="1"/>
  <c r="G134" i="3"/>
  <c r="H134" i="3"/>
  <c r="F132" i="3"/>
  <c r="I129" i="3"/>
  <c r="I187" i="3" s="1"/>
  <c r="K366" i="8"/>
  <c r="I18" i="22"/>
  <c r="I48" i="22"/>
  <c r="K494" i="8"/>
  <c r="J324" i="3"/>
  <c r="H715" i="8"/>
  <c r="H716" i="8" s="1"/>
  <c r="K714" i="8"/>
  <c r="J847" i="8"/>
  <c r="H845" i="8"/>
  <c r="K844" i="8"/>
  <c r="K850" i="8" s="1"/>
  <c r="K891" i="8"/>
  <c r="H891" i="8"/>
  <c r="H894" i="8" s="1"/>
  <c r="J274" i="3"/>
  <c r="H1109" i="8"/>
  <c r="H1113" i="8" s="1"/>
  <c r="K816" i="8"/>
  <c r="K822" i="8" s="1"/>
  <c r="J302" i="3"/>
  <c r="H129" i="3"/>
  <c r="H187" i="3" s="1"/>
  <c r="F310" i="3"/>
  <c r="F308" i="3"/>
  <c r="F314" i="3" s="1"/>
  <c r="H944" i="8"/>
  <c r="H950" i="8" s="1"/>
  <c r="K83" i="8"/>
  <c r="K410" i="8"/>
  <c r="K946" i="8"/>
  <c r="K952" i="8" s="1"/>
  <c r="J564" i="8"/>
  <c r="J568" i="8" s="1"/>
  <c r="J149" i="3"/>
  <c r="G714" i="8"/>
  <c r="G716" i="8" s="1"/>
  <c r="J242" i="3"/>
  <c r="F847" i="8"/>
  <c r="J243" i="3"/>
  <c r="G844" i="8"/>
  <c r="G850" i="8" s="1"/>
  <c r="J275" i="3"/>
  <c r="D129" i="3"/>
  <c r="D187" i="3" s="1"/>
  <c r="J945" i="8"/>
  <c r="J951" i="8" s="1"/>
  <c r="F943" i="8"/>
  <c r="F949" i="8" s="1"/>
  <c r="D186" i="3"/>
  <c r="G816" i="8"/>
  <c r="G822" i="8" s="1"/>
  <c r="E113" i="3"/>
  <c r="E109" i="3"/>
  <c r="E182" i="3" s="1"/>
  <c r="G462" i="8"/>
  <c r="H1020" i="8"/>
  <c r="F1020" i="8"/>
  <c r="K945" i="8"/>
  <c r="K951" i="8" s="1"/>
  <c r="J221" i="3"/>
  <c r="E48" i="22"/>
  <c r="F531" i="8"/>
  <c r="F118" i="8" s="1"/>
  <c r="H993" i="8"/>
  <c r="H999" i="8" s="1"/>
  <c r="H193" i="3"/>
  <c r="D193" i="3"/>
  <c r="F408" i="3"/>
  <c r="E133" i="3"/>
  <c r="G660" i="8" s="1"/>
  <c r="F129" i="3"/>
  <c r="F187" i="3" s="1"/>
  <c r="F131" i="3"/>
  <c r="I944" i="8"/>
  <c r="I950" i="8" s="1"/>
  <c r="I943" i="8"/>
  <c r="I949" i="8" s="1"/>
  <c r="J1110" i="8"/>
  <c r="J1114" i="8" s="1"/>
  <c r="F1110" i="8"/>
  <c r="H816" i="8"/>
  <c r="F178" i="3"/>
  <c r="J122" i="3"/>
  <c r="G131" i="3"/>
  <c r="K845" i="8"/>
  <c r="G892" i="8"/>
  <c r="G897" i="8" s="1"/>
  <c r="J494" i="8"/>
  <c r="K817" i="8"/>
  <c r="K823" i="8" s="1"/>
  <c r="K1109" i="8"/>
  <c r="K1113" i="8" s="1"/>
  <c r="K715" i="8"/>
  <c r="K719" i="8" s="1"/>
  <c r="G891" i="8"/>
  <c r="J547" i="8"/>
  <c r="J125" i="8" s="1"/>
  <c r="F547" i="8"/>
  <c r="F125" i="8" s="1"/>
  <c r="F244" i="3"/>
  <c r="F714" i="8"/>
  <c r="J212" i="3"/>
  <c r="G244" i="3"/>
  <c r="D244" i="3"/>
  <c r="J307" i="3"/>
  <c r="J371" i="3"/>
  <c r="I134" i="3"/>
  <c r="I716" i="8"/>
  <c r="J204" i="3"/>
  <c r="F446" i="8"/>
  <c r="F111" i="3"/>
  <c r="F109" i="3"/>
  <c r="F182" i="3" s="1"/>
  <c r="H48" i="22"/>
  <c r="J409" i="8"/>
  <c r="H446" i="8"/>
  <c r="F494" i="8"/>
  <c r="J49" i="3"/>
  <c r="E277" i="3"/>
  <c r="J125" i="3"/>
  <c r="G1110" i="8"/>
  <c r="J1109" i="8"/>
  <c r="F1109" i="8"/>
  <c r="F1113" i="8" s="1"/>
  <c r="K818" i="8"/>
  <c r="J220" i="3"/>
  <c r="E186" i="3"/>
  <c r="J994" i="8"/>
  <c r="J1000" i="8" s="1"/>
  <c r="I816" i="8"/>
  <c r="I822" i="8" s="1"/>
  <c r="J103" i="3"/>
  <c r="J181" i="3" s="1"/>
  <c r="J790" i="8"/>
  <c r="H585" i="8"/>
  <c r="H161" i="8" s="1"/>
  <c r="F48" i="22"/>
  <c r="D109" i="3"/>
  <c r="F113" i="3"/>
  <c r="J107" i="3"/>
  <c r="J113" i="3" s="1"/>
  <c r="I393" i="8"/>
  <c r="I409" i="8"/>
  <c r="G48" i="22"/>
  <c r="I531" i="8"/>
  <c r="I118" i="8" s="1"/>
  <c r="H547" i="8"/>
  <c r="H125" i="8" s="1"/>
  <c r="G585" i="8"/>
  <c r="G161" i="8" s="1"/>
  <c r="H1054" i="8"/>
  <c r="H281" i="8" s="1"/>
  <c r="J142" i="3"/>
  <c r="H313" i="3"/>
  <c r="H308" i="3"/>
  <c r="H314" i="3" s="1"/>
  <c r="F945" i="8"/>
  <c r="F951" i="8" s="1"/>
  <c r="H292" i="3"/>
  <c r="F918" i="8"/>
  <c r="F923" i="8" s="1"/>
  <c r="J69" i="3"/>
  <c r="I177" i="3"/>
  <c r="I178" i="3" s="1"/>
  <c r="K565" i="8"/>
  <c r="F462" i="8"/>
  <c r="J39" i="3"/>
  <c r="K446" i="8"/>
  <c r="H123" i="3"/>
  <c r="H186" i="3" s="1"/>
  <c r="H131" i="3"/>
  <c r="J658" i="8" s="1"/>
  <c r="J120" i="3"/>
  <c r="I132" i="3"/>
  <c r="H995" i="8"/>
  <c r="H1001" i="8" s="1"/>
  <c r="J34" i="3"/>
  <c r="E308" i="3"/>
  <c r="E412" i="3" s="1"/>
  <c r="L312" i="8"/>
  <c r="D42" i="22"/>
  <c r="F744" i="8"/>
  <c r="G42" i="22"/>
  <c r="I744" i="8"/>
  <c r="J356" i="3"/>
  <c r="J238" i="3"/>
  <c r="G277" i="3"/>
  <c r="I1110" i="8"/>
  <c r="I1111" i="8" s="1"/>
  <c r="J384" i="3"/>
  <c r="H817" i="8"/>
  <c r="H823" i="8" s="1"/>
  <c r="J322" i="3"/>
  <c r="J222" i="3"/>
  <c r="E244" i="3"/>
  <c r="J383" i="3"/>
  <c r="F1092" i="8"/>
  <c r="I585" i="8"/>
  <c r="I161" i="8" s="1"/>
  <c r="I150" i="3"/>
  <c r="I36" i="22" s="1"/>
  <c r="F133" i="3"/>
  <c r="H660" i="8" s="1"/>
  <c r="J121" i="3"/>
  <c r="H133" i="3"/>
  <c r="J241" i="3"/>
  <c r="J240" i="3"/>
  <c r="K892" i="8"/>
  <c r="E193" i="3"/>
  <c r="G408" i="3"/>
  <c r="G193" i="3"/>
  <c r="F193" i="3"/>
  <c r="E408" i="3"/>
  <c r="H408" i="3"/>
  <c r="D408" i="3"/>
  <c r="I385" i="3"/>
  <c r="I946" i="8"/>
  <c r="I952" i="8" s="1"/>
  <c r="J393" i="8"/>
  <c r="H54" i="22"/>
  <c r="K463" i="8"/>
  <c r="J272" i="3"/>
  <c r="J189" i="8"/>
  <c r="M39" i="21" s="1"/>
  <c r="E385" i="3"/>
  <c r="D291" i="3"/>
  <c r="J565" i="8"/>
  <c r="J286" i="3"/>
  <c r="G623" i="8"/>
  <c r="J366" i="3"/>
  <c r="I625" i="8"/>
  <c r="I631" i="8" s="1"/>
  <c r="F625" i="8"/>
  <c r="F631" i="8" s="1"/>
  <c r="K631" i="8"/>
  <c r="H393" i="8"/>
  <c r="H76" i="8" s="1"/>
  <c r="H112" i="3"/>
  <c r="H109" i="3"/>
  <c r="H182" i="3" s="1"/>
  <c r="J106" i="3"/>
  <c r="J112" i="3" s="1"/>
  <c r="G1020" i="8"/>
  <c r="G1054" i="8"/>
  <c r="G281" i="8" s="1"/>
  <c r="G176" i="3"/>
  <c r="J176" i="3" s="1"/>
  <c r="G73" i="3"/>
  <c r="J65" i="3"/>
  <c r="J146" i="3"/>
  <c r="D223" i="3"/>
  <c r="H223" i="3"/>
  <c r="D385" i="3"/>
  <c r="J377" i="3"/>
  <c r="J192" i="3"/>
  <c r="J407" i="3"/>
  <c r="J406" i="3"/>
  <c r="J128" i="3"/>
  <c r="J127" i="3"/>
  <c r="G132" i="3"/>
  <c r="G129" i="3"/>
  <c r="G187" i="3" s="1"/>
  <c r="E129" i="3"/>
  <c r="E187" i="3" s="1"/>
  <c r="E132" i="3"/>
  <c r="J126" i="3"/>
  <c r="D313" i="3"/>
  <c r="D308" i="3"/>
  <c r="D314" i="3" s="1"/>
  <c r="G312" i="3"/>
  <c r="G308" i="3"/>
  <c r="G412" i="3" s="1"/>
  <c r="J306" i="3"/>
  <c r="J305" i="3"/>
  <c r="G943" i="8"/>
  <c r="G949" i="8" s="1"/>
  <c r="G291" i="3"/>
  <c r="K585" i="8"/>
  <c r="K161" i="8" s="1"/>
  <c r="J78" i="3"/>
  <c r="I42" i="22"/>
  <c r="K478" i="8"/>
  <c r="J44" i="3"/>
  <c r="G123" i="3"/>
  <c r="G186" i="3" s="1"/>
  <c r="J333" i="3"/>
  <c r="J327" i="3"/>
  <c r="G331" i="3"/>
  <c r="G328" i="3"/>
  <c r="G334" i="3" s="1"/>
  <c r="D331" i="3"/>
  <c r="D328" i="3"/>
  <c r="D334" i="3" s="1"/>
  <c r="F330" i="3"/>
  <c r="F328" i="3"/>
  <c r="I310" i="3"/>
  <c r="I308" i="3"/>
  <c r="I314" i="3" s="1"/>
  <c r="J71" i="3"/>
  <c r="I565" i="8"/>
  <c r="J381" i="3"/>
  <c r="F385" i="3"/>
  <c r="I332" i="3"/>
  <c r="I328" i="3"/>
  <c r="I334" i="3" s="1"/>
  <c r="F564" i="8"/>
  <c r="F566" i="8" s="1"/>
  <c r="F154" i="8" s="1"/>
  <c r="F891" i="8"/>
  <c r="F894" i="8" s="1"/>
  <c r="J326" i="3"/>
  <c r="J148" i="3"/>
  <c r="J72" i="3"/>
  <c r="L1091" i="8"/>
  <c r="J232" i="3"/>
  <c r="J218" i="3"/>
  <c r="J284" i="3"/>
  <c r="F366" i="8"/>
  <c r="D18" i="22"/>
  <c r="I112" i="3"/>
  <c r="I109" i="3"/>
  <c r="I182" i="3" s="1"/>
  <c r="G845" i="8"/>
  <c r="I818" i="8"/>
  <c r="I824" i="8" s="1"/>
  <c r="G823" i="8"/>
  <c r="I719" i="8"/>
  <c r="J155" i="2"/>
  <c r="J159" i="2"/>
  <c r="J161" i="2"/>
  <c r="J1105" i="8"/>
  <c r="J318" i="8" s="1"/>
  <c r="F528" i="8"/>
  <c r="F117" i="8" s="1"/>
  <c r="F560" i="8"/>
  <c r="F153" i="8" s="1"/>
  <c r="J560" i="8"/>
  <c r="J153" i="8" s="1"/>
  <c r="K840" i="8"/>
  <c r="K231" i="8" s="1"/>
  <c r="K390" i="8"/>
  <c r="K75" i="8" s="1"/>
  <c r="J475" i="8"/>
  <c r="J103" i="8" s="1"/>
  <c r="E218" i="2"/>
  <c r="G913" i="8" s="1"/>
  <c r="F111" i="2"/>
  <c r="H111" i="2"/>
  <c r="J654" i="8" s="1"/>
  <c r="J174" i="8" s="1"/>
  <c r="F319" i="2"/>
  <c r="G406" i="8"/>
  <c r="G82" i="8" s="1"/>
  <c r="I475" i="8"/>
  <c r="I103" i="8" s="1"/>
  <c r="G544" i="8"/>
  <c r="G124" i="8" s="1"/>
  <c r="H491" i="8"/>
  <c r="H110" i="8" s="1"/>
  <c r="H787" i="8"/>
  <c r="J87" i="2"/>
  <c r="K1051" i="8"/>
  <c r="I319" i="2"/>
  <c r="K560" i="8"/>
  <c r="K153" i="8" s="1"/>
  <c r="I710" i="8"/>
  <c r="I181" i="8" s="1"/>
  <c r="H150" i="2"/>
  <c r="J222" i="2"/>
  <c r="J224" i="2" s="1"/>
  <c r="J840" i="8"/>
  <c r="J231" i="8" s="1"/>
  <c r="I741" i="8"/>
  <c r="I188" i="8" s="1"/>
  <c r="E150" i="2"/>
  <c r="F168" i="2"/>
  <c r="G317" i="2"/>
  <c r="H172" i="2"/>
  <c r="H174" i="2" s="1"/>
  <c r="J38" i="2"/>
  <c r="J194" i="2"/>
  <c r="J280" i="2"/>
  <c r="F475" i="8"/>
  <c r="F103" i="8" s="1"/>
  <c r="G840" i="8"/>
  <c r="G231" i="8" s="1"/>
  <c r="I560" i="8"/>
  <c r="I153" i="8" s="1"/>
  <c r="J44" i="2"/>
  <c r="D150" i="2"/>
  <c r="G168" i="2"/>
  <c r="D314" i="2"/>
  <c r="E105" i="2"/>
  <c r="G619" i="8" s="1"/>
  <c r="G167" i="8" s="1"/>
  <c r="F1088" i="8"/>
  <c r="F1089" i="8" s="1"/>
  <c r="G302" i="2"/>
  <c r="J93" i="2"/>
  <c r="J274" i="2"/>
  <c r="K988" i="8"/>
  <c r="K259" i="8" s="1"/>
  <c r="I939" i="8"/>
  <c r="I459" i="8"/>
  <c r="I96" i="8" s="1"/>
  <c r="F544" i="8"/>
  <c r="J582" i="8"/>
  <c r="J160" i="8" s="1"/>
  <c r="K1105" i="8"/>
  <c r="K318" i="8" s="1"/>
  <c r="I317" i="2"/>
  <c r="I162" i="2"/>
  <c r="G475" i="8"/>
  <c r="G103" i="8" s="1"/>
  <c r="J544" i="8"/>
  <c r="J124" i="8" s="1"/>
  <c r="I308" i="2"/>
  <c r="J741" i="8"/>
  <c r="J188" i="8" s="1"/>
  <c r="E156" i="2"/>
  <c r="I390" i="8"/>
  <c r="E200" i="2"/>
  <c r="J390" i="8"/>
  <c r="J75" i="8" s="1"/>
  <c r="F406" i="8"/>
  <c r="F82" i="8" s="1"/>
  <c r="I443" i="8"/>
  <c r="H560" i="8"/>
  <c r="H153" i="8" s="1"/>
  <c r="H1017" i="8"/>
  <c r="K443" i="8"/>
  <c r="K710" i="8"/>
  <c r="K181" i="8" s="1"/>
  <c r="J216" i="2"/>
  <c r="J218" i="2" s="1"/>
  <c r="J406" i="8"/>
  <c r="J82" i="8" s="1"/>
  <c r="G710" i="8"/>
  <c r="G150" i="2"/>
  <c r="H168" i="2"/>
  <c r="J166" i="2"/>
  <c r="H162" i="2"/>
  <c r="J26" i="2"/>
  <c r="J50" i="2"/>
  <c r="J117" i="2"/>
  <c r="J123" i="2"/>
  <c r="J230" i="2"/>
  <c r="K544" i="8"/>
  <c r="D317" i="2"/>
  <c r="D200" i="2"/>
  <c r="F812" i="8" s="1"/>
  <c r="F224" i="8" s="1"/>
  <c r="H200" i="2"/>
  <c r="H317" i="2"/>
  <c r="D156" i="2"/>
  <c r="F150" i="2"/>
  <c r="E168" i="2"/>
  <c r="E314" i="2"/>
  <c r="K363" i="8"/>
  <c r="I168" i="2"/>
  <c r="F105" i="2"/>
  <c r="H619" i="8" s="1"/>
  <c r="J32" i="2"/>
  <c r="J56" i="2"/>
  <c r="J62" i="2"/>
  <c r="J99" i="2"/>
  <c r="J206" i="2"/>
  <c r="J236" i="2"/>
  <c r="J268" i="2"/>
  <c r="I150" i="2"/>
  <c r="H105" i="2"/>
  <c r="J619" i="8" s="1"/>
  <c r="J167" i="8" s="1"/>
  <c r="G156" i="2"/>
  <c r="K939" i="8"/>
  <c r="K252" i="8" s="1"/>
  <c r="H582" i="8"/>
  <c r="H160" i="8" s="1"/>
  <c r="J147" i="2"/>
  <c r="I1088" i="8"/>
  <c r="I311" i="8" s="1"/>
  <c r="I1105" i="8"/>
  <c r="E302" i="2"/>
  <c r="J300" i="2"/>
  <c r="G319" i="2"/>
  <c r="I156" i="2"/>
  <c r="J443" i="8"/>
  <c r="F390" i="8"/>
  <c r="F75" i="8" s="1"/>
  <c r="K1017" i="8"/>
  <c r="H913" i="8"/>
  <c r="F162" i="2"/>
  <c r="H812" i="8"/>
  <c r="H813" i="8" s="1"/>
  <c r="J165" i="2"/>
  <c r="G1051" i="8"/>
  <c r="F840" i="8"/>
  <c r="F231" i="8" s="1"/>
  <c r="F443" i="8"/>
  <c r="F89" i="8" s="1"/>
  <c r="F302" i="2"/>
  <c r="G787" i="8"/>
  <c r="F491" i="8"/>
  <c r="F110" i="8" s="1"/>
  <c r="J167" i="2"/>
  <c r="H156" i="2"/>
  <c r="K528" i="8"/>
  <c r="K117" i="8" s="1"/>
  <c r="K582" i="8"/>
  <c r="K160" i="8" s="1"/>
  <c r="K1088" i="8"/>
  <c r="I218" i="2"/>
  <c r="I314" i="2"/>
  <c r="J102" i="2"/>
  <c r="J153" i="2" s="1"/>
  <c r="G560" i="8"/>
  <c r="G561" i="8" s="1"/>
  <c r="J103" i="2"/>
  <c r="J154" i="2" s="1"/>
  <c r="I111" i="2"/>
  <c r="J313" i="2"/>
  <c r="H1105" i="8"/>
  <c r="H318" i="8" s="1"/>
  <c r="G390" i="8"/>
  <c r="G75" i="8" s="1"/>
  <c r="F459" i="8"/>
  <c r="F96" i="8" s="1"/>
  <c r="J710" i="8"/>
  <c r="H212" i="2"/>
  <c r="J887" i="8" s="1"/>
  <c r="G1088" i="8"/>
  <c r="D319" i="2"/>
  <c r="J363" i="8"/>
  <c r="J380" i="8" s="1"/>
  <c r="F1051" i="8"/>
  <c r="J1051" i="8"/>
  <c r="E317" i="2"/>
  <c r="G218" i="2"/>
  <c r="G314" i="2"/>
  <c r="J20" i="2"/>
  <c r="F582" i="8"/>
  <c r="D168" i="2"/>
  <c r="E319" i="2"/>
  <c r="F363" i="8"/>
  <c r="G491" i="8"/>
  <c r="J491" i="8"/>
  <c r="I582" i="8"/>
  <c r="F710" i="8"/>
  <c r="H741" i="8"/>
  <c r="H188" i="8" s="1"/>
  <c r="F787" i="8"/>
  <c r="J787" i="8"/>
  <c r="I812" i="8"/>
  <c r="D212" i="2"/>
  <c r="H1051" i="8"/>
  <c r="H1088" i="8"/>
  <c r="H311" i="8" s="1"/>
  <c r="G528" i="8"/>
  <c r="G117" i="8" s="1"/>
  <c r="J301" i="2"/>
  <c r="H302" i="2"/>
  <c r="D302" i="2"/>
  <c r="J307" i="2"/>
  <c r="I363" i="8"/>
  <c r="G939" i="8"/>
  <c r="G940" i="8" s="1"/>
  <c r="F988" i="8"/>
  <c r="H475" i="8"/>
  <c r="H476" i="8" s="1"/>
  <c r="J299" i="2"/>
  <c r="H363" i="8"/>
  <c r="J311" i="2"/>
  <c r="G363" i="8"/>
  <c r="G988" i="8"/>
  <c r="H443" i="8"/>
  <c r="G1017" i="8"/>
  <c r="I172" i="2"/>
  <c r="J1088" i="8"/>
  <c r="J1089" i="8" s="1"/>
  <c r="I491" i="8"/>
  <c r="I110" i="8" s="1"/>
  <c r="H544" i="8"/>
  <c r="H124" i="8" s="1"/>
  <c r="G741" i="8"/>
  <c r="H840" i="8"/>
  <c r="H231" i="8" s="1"/>
  <c r="I1017" i="8"/>
  <c r="J528" i="8"/>
  <c r="J117" i="8" s="1"/>
  <c r="H711" i="8"/>
  <c r="I406" i="8"/>
  <c r="I544" i="8"/>
  <c r="I124" i="8" s="1"/>
  <c r="K406" i="8"/>
  <c r="K82" i="8" s="1"/>
  <c r="I105" i="2"/>
  <c r="I200" i="2"/>
  <c r="G105" i="2"/>
  <c r="F569" i="8"/>
  <c r="B650" i="8"/>
  <c r="B439" i="8"/>
  <c r="H463" i="8"/>
  <c r="F897" i="8"/>
  <c r="G444" i="8"/>
  <c r="B524" i="8"/>
  <c r="B1084" i="8"/>
  <c r="B783" i="8"/>
  <c r="I479" i="8"/>
  <c r="K1092" i="8"/>
  <c r="F1106" i="8"/>
  <c r="H479" i="8"/>
  <c r="G460" i="8"/>
  <c r="H529" i="8"/>
  <c r="K476" i="8"/>
  <c r="B540" i="8"/>
  <c r="B935" i="8"/>
  <c r="J479" i="8"/>
  <c r="G1092" i="8"/>
  <c r="F1018" i="8"/>
  <c r="H391" i="8"/>
  <c r="C883" i="8"/>
  <c r="J989" i="8"/>
  <c r="G1106" i="8"/>
  <c r="H1114" i="8"/>
  <c r="K1001" i="8"/>
  <c r="I548" i="8"/>
  <c r="B808" i="8"/>
  <c r="B984" i="8"/>
  <c r="J745" i="8"/>
  <c r="K745" i="8"/>
  <c r="F742" i="8"/>
  <c r="I718" i="8"/>
  <c r="J756" i="8"/>
  <c r="K802" i="8"/>
  <c r="I802" i="8"/>
  <c r="I1001" i="8"/>
  <c r="I632" i="8"/>
  <c r="I568" i="8"/>
  <c r="I923" i="8"/>
  <c r="J1001" i="8"/>
  <c r="E841" i="8"/>
  <c r="I841" i="8" s="1"/>
  <c r="E655" i="8"/>
  <c r="C1084" i="8"/>
  <c r="C439" i="8"/>
  <c r="B386" i="8"/>
  <c r="G952" i="8"/>
  <c r="E664" i="8"/>
  <c r="C578" i="8"/>
  <c r="I1092" i="8"/>
  <c r="H1092" i="8"/>
  <c r="I1052" i="8"/>
  <c r="H460" i="8"/>
  <c r="K460" i="8"/>
  <c r="J460" i="8"/>
  <c r="B836" i="8"/>
  <c r="G950" i="8"/>
  <c r="C615" i="8"/>
  <c r="J850" i="8"/>
  <c r="J1018" i="8"/>
  <c r="I896" i="8"/>
  <c r="E852" i="8"/>
  <c r="E666" i="8"/>
  <c r="K923" i="8"/>
  <c r="B402" i="8"/>
  <c r="B737" i="8"/>
  <c r="B455" i="8"/>
  <c r="J1055" i="8"/>
  <c r="K492" i="8"/>
  <c r="C487" i="8"/>
  <c r="B615" i="8"/>
  <c r="B883" i="8"/>
  <c r="H718" i="8"/>
  <c r="I529" i="8"/>
  <c r="G583" i="8"/>
  <c r="C359" i="8"/>
  <c r="E851" i="8"/>
  <c r="B556" i="8"/>
  <c r="B909" i="8"/>
  <c r="E853" i="8"/>
  <c r="G853" i="8" s="1"/>
  <c r="G1000" i="8"/>
  <c r="F1000" i="8"/>
  <c r="F823" i="8"/>
  <c r="K999" i="8"/>
  <c r="H824" i="8"/>
  <c r="J1021" i="8"/>
  <c r="K788" i="8"/>
  <c r="I788" i="8"/>
  <c r="G999" i="8"/>
  <c r="J1092" i="8"/>
  <c r="H897" i="8"/>
  <c r="H495" i="8"/>
  <c r="G630" i="8"/>
  <c r="K756" i="8"/>
  <c r="K757" i="8" s="1"/>
  <c r="H756" i="8"/>
  <c r="H757" i="8" s="1"/>
  <c r="J447" i="8"/>
  <c r="H745" i="8"/>
  <c r="K632" i="8"/>
  <c r="H632" i="8"/>
  <c r="J949" i="8"/>
  <c r="I259" i="8"/>
  <c r="I989" i="8"/>
  <c r="G379" i="8"/>
  <c r="C402" i="8"/>
  <c r="J19" i="3"/>
  <c r="K742" i="8"/>
  <c r="K888" i="8"/>
  <c r="F950" i="8"/>
  <c r="F626" i="8"/>
  <c r="F632" i="8" s="1"/>
  <c r="K189" i="8"/>
  <c r="N39" i="21" s="1"/>
  <c r="I1113" i="8"/>
  <c r="E42" i="22"/>
  <c r="G744" i="8"/>
  <c r="J148" i="2"/>
  <c r="J54" i="3"/>
  <c r="J155" i="3"/>
  <c r="H82" i="8"/>
  <c r="H407" i="8"/>
  <c r="G111" i="3"/>
  <c r="J105" i="3"/>
  <c r="J111" i="3" s="1"/>
  <c r="J108" i="3"/>
  <c r="J114" i="3" s="1"/>
  <c r="J626" i="8"/>
  <c r="H988" i="8"/>
  <c r="H409" i="8"/>
  <c r="G494" i="8"/>
  <c r="J149" i="2"/>
  <c r="I302" i="2"/>
  <c r="A27" i="8" l="1"/>
  <c r="A28" i="8" s="1"/>
  <c r="A29" i="8" s="1"/>
  <c r="A30" i="8" s="1"/>
  <c r="A31" i="8" s="1"/>
  <c r="A32" i="8" s="1"/>
  <c r="A33" i="8" s="1"/>
  <c r="A34" i="8" s="1"/>
  <c r="A35" i="8" s="1"/>
  <c r="A37" i="8" s="1"/>
  <c r="J252" i="8"/>
  <c r="A272" i="8"/>
  <c r="A273" i="8" s="1"/>
  <c r="A274" i="8" s="1"/>
  <c r="A275" i="8" s="1"/>
  <c r="A276" i="8" s="1"/>
  <c r="A277" i="8" s="1"/>
  <c r="A279" i="8" s="1"/>
  <c r="A280" i="8" s="1"/>
  <c r="A281" i="8" s="1"/>
  <c r="A282" i="8" s="1"/>
  <c r="A283" i="8" s="1"/>
  <c r="A284" i="8" s="1"/>
  <c r="F914" i="8"/>
  <c r="G280" i="8"/>
  <c r="H1052" i="8"/>
  <c r="L276" i="8"/>
  <c r="K280" i="8"/>
  <c r="A324" i="8"/>
  <c r="A326" i="8" s="1"/>
  <c r="A328" i="8" s="1"/>
  <c r="A329" i="8" s="1"/>
  <c r="A330" i="8" s="1"/>
  <c r="A331" i="8" s="1"/>
  <c r="A332" i="8" s="1"/>
  <c r="A334" i="8" s="1"/>
  <c r="A336" i="8" s="1"/>
  <c r="H940" i="8"/>
  <c r="G920" i="8"/>
  <c r="G927" i="8" s="1"/>
  <c r="D412" i="3"/>
  <c r="D422" i="3" s="1"/>
  <c r="D423" i="3" s="1"/>
  <c r="F412" i="3"/>
  <c r="E289" i="3"/>
  <c r="E417" i="3" s="1"/>
  <c r="F294" i="3"/>
  <c r="I412" i="3"/>
  <c r="I413" i="3" s="1"/>
  <c r="H412" i="3"/>
  <c r="H413" i="3" s="1"/>
  <c r="A276" i="2"/>
  <c r="A277" i="2" s="1"/>
  <c r="A278" i="2" s="1"/>
  <c r="A279" i="2" s="1"/>
  <c r="A280" i="2" s="1"/>
  <c r="F280" i="8"/>
  <c r="F1052" i="8"/>
  <c r="F1057" i="8" s="1"/>
  <c r="F1061" i="8" s="1"/>
  <c r="I1117" i="8"/>
  <c r="J757" i="8"/>
  <c r="K927" i="8"/>
  <c r="I901" i="8"/>
  <c r="F901" i="8"/>
  <c r="H901" i="8"/>
  <c r="F793" i="8"/>
  <c r="H793" i="8"/>
  <c r="J793" i="8"/>
  <c r="I793" i="8"/>
  <c r="I804" i="8"/>
  <c r="K793" i="8"/>
  <c r="K804" i="8"/>
  <c r="G747" i="8"/>
  <c r="F747" i="8"/>
  <c r="I747" i="8"/>
  <c r="G722" i="8"/>
  <c r="H722" i="8"/>
  <c r="I722" i="8"/>
  <c r="K369" i="8"/>
  <c r="J369" i="8"/>
  <c r="H369" i="8"/>
  <c r="I369" i="8"/>
  <c r="K749" i="8"/>
  <c r="K190" i="8" s="1"/>
  <c r="F379" i="8"/>
  <c r="F369" i="8"/>
  <c r="F373" i="8"/>
  <c r="F1094" i="8"/>
  <c r="J1094" i="8"/>
  <c r="A1091" i="8"/>
  <c r="A1092" i="8" s="1"/>
  <c r="A1094" i="8" s="1"/>
  <c r="A1096" i="8" s="1"/>
  <c r="A1098" i="8" s="1"/>
  <c r="A1101" i="8" s="1"/>
  <c r="A1103" i="8" s="1"/>
  <c r="A1105" i="8" s="1"/>
  <c r="A1106" i="8" s="1"/>
  <c r="A1108" i="8" s="1"/>
  <c r="A1109" i="8" s="1"/>
  <c r="A1110" i="8" s="1"/>
  <c r="A1112" i="8" s="1"/>
  <c r="A1113" i="8" s="1"/>
  <c r="A1114" i="8" s="1"/>
  <c r="A1117" i="8" s="1"/>
  <c r="A1119" i="8" s="1"/>
  <c r="A1121" i="8" s="1"/>
  <c r="A1123" i="8" s="1"/>
  <c r="J1023" i="8"/>
  <c r="J268" i="8" s="1"/>
  <c r="A1008" i="8"/>
  <c r="A1010" i="8" s="1"/>
  <c r="A797" i="8"/>
  <c r="A799" i="8" s="1"/>
  <c r="A801" i="8" s="1"/>
  <c r="A802" i="8" s="1"/>
  <c r="A803" i="8" s="1"/>
  <c r="A751" i="8"/>
  <c r="A753" i="8" s="1"/>
  <c r="A755" i="8" s="1"/>
  <c r="A756" i="8" s="1"/>
  <c r="A757" i="8" s="1"/>
  <c r="A639" i="8"/>
  <c r="A641" i="8" s="1"/>
  <c r="A643" i="8" s="1"/>
  <c r="A644" i="8" s="1"/>
  <c r="A645" i="8" s="1"/>
  <c r="F380" i="8"/>
  <c r="F378" i="8"/>
  <c r="F802" i="8"/>
  <c r="F803" i="8"/>
  <c r="A373" i="8"/>
  <c r="A375" i="8" s="1"/>
  <c r="A377" i="8" s="1"/>
  <c r="A378" i="8" s="1"/>
  <c r="A379" i="8" s="1"/>
  <c r="A380" i="8" s="1"/>
  <c r="A381" i="8" s="1"/>
  <c r="A42" i="21"/>
  <c r="A44" i="21" s="1"/>
  <c r="H464" i="8"/>
  <c r="H468" i="8" s="1"/>
  <c r="H100" i="8" s="1"/>
  <c r="H480" i="8"/>
  <c r="H484" i="8" s="1"/>
  <c r="H107" i="8" s="1"/>
  <c r="K464" i="8"/>
  <c r="K98" i="8" s="1"/>
  <c r="J173" i="2"/>
  <c r="J171" i="2"/>
  <c r="A276" i="3"/>
  <c r="A277" i="3" s="1"/>
  <c r="A279" i="3" s="1"/>
  <c r="A280" i="3" s="1"/>
  <c r="A281" i="3" s="1"/>
  <c r="A282" i="3" s="1"/>
  <c r="A283" i="3" s="1"/>
  <c r="A285" i="3" s="1"/>
  <c r="A286" i="3" s="1"/>
  <c r="A287" i="3" s="1"/>
  <c r="A288" i="3" s="1"/>
  <c r="A290" i="3" s="1"/>
  <c r="A291" i="3" s="1"/>
  <c r="A292" i="3" s="1"/>
  <c r="I174" i="2"/>
  <c r="J123" i="3"/>
  <c r="I267" i="8"/>
  <c r="H267" i="8"/>
  <c r="E30" i="21"/>
  <c r="A466" i="8"/>
  <c r="A468" i="8" s="1"/>
  <c r="A471" i="8" s="1"/>
  <c r="A473" i="8" s="1"/>
  <c r="A475" i="8" s="1"/>
  <c r="A476" i="8" s="1"/>
  <c r="A478" i="8" s="1"/>
  <c r="A479" i="8" s="1"/>
  <c r="A480" i="8" s="1"/>
  <c r="G1021" i="8"/>
  <c r="K267" i="8"/>
  <c r="F111" i="8"/>
  <c r="I111" i="8"/>
  <c r="K111" i="8"/>
  <c r="J111" i="8"/>
  <c r="G104" i="8"/>
  <c r="L924" i="8"/>
  <c r="K104" i="8"/>
  <c r="F479" i="8"/>
  <c r="F97" i="8"/>
  <c r="G97" i="8"/>
  <c r="I97" i="8"/>
  <c r="J97" i="8"/>
  <c r="A898" i="8"/>
  <c r="A901" i="8" s="1"/>
  <c r="A903" i="8" s="1"/>
  <c r="H447" i="8"/>
  <c r="I90" i="8"/>
  <c r="F447" i="8"/>
  <c r="G90" i="8"/>
  <c r="K90" i="8"/>
  <c r="H920" i="8"/>
  <c r="L898" i="8"/>
  <c r="G894" i="8"/>
  <c r="K896" i="8"/>
  <c r="K894" i="8"/>
  <c r="J896" i="8"/>
  <c r="J894" i="8"/>
  <c r="F367" i="8"/>
  <c r="G30" i="21"/>
  <c r="H378" i="8"/>
  <c r="H380" i="8"/>
  <c r="K380" i="8"/>
  <c r="G68" i="8"/>
  <c r="G380" i="8"/>
  <c r="G803" i="8"/>
  <c r="H217" i="8"/>
  <c r="H803" i="8"/>
  <c r="I378" i="8"/>
  <c r="I380" i="8"/>
  <c r="J217" i="8"/>
  <c r="J803" i="8"/>
  <c r="F788" i="8"/>
  <c r="F90" i="8"/>
  <c r="F76" i="8"/>
  <c r="F394" i="8"/>
  <c r="F189" i="8"/>
  <c r="I39" i="21" s="1"/>
  <c r="J47" i="5"/>
  <c r="J200" i="2"/>
  <c r="I319" i="8"/>
  <c r="K246" i="8"/>
  <c r="H239" i="8"/>
  <c r="I239" i="8"/>
  <c r="F239" i="8"/>
  <c r="I218" i="8"/>
  <c r="K218" i="8"/>
  <c r="F218" i="8"/>
  <c r="H218" i="8"/>
  <c r="I189" i="8"/>
  <c r="L39" i="21" s="1"/>
  <c r="H731" i="8"/>
  <c r="H732" i="8" s="1"/>
  <c r="I182" i="8"/>
  <c r="J367" i="8"/>
  <c r="F69" i="8"/>
  <c r="H367" i="8"/>
  <c r="I69" i="8"/>
  <c r="I367" i="8"/>
  <c r="K69" i="8"/>
  <c r="K367" i="8"/>
  <c r="F364" i="8"/>
  <c r="A39" i="15"/>
  <c r="A40" i="15" s="1"/>
  <c r="A42" i="15" s="1"/>
  <c r="A43" i="15" s="1"/>
  <c r="A44" i="15" s="1"/>
  <c r="A45" i="15" s="1"/>
  <c r="A47" i="15" s="1"/>
  <c r="L334" i="8"/>
  <c r="L846" i="8"/>
  <c r="L844" i="8"/>
  <c r="H566" i="8"/>
  <c r="H154" i="8" s="1"/>
  <c r="L564" i="8"/>
  <c r="L478" i="8"/>
  <c r="L459" i="8"/>
  <c r="L390" i="8"/>
  <c r="L462" i="8"/>
  <c r="L446" i="8"/>
  <c r="L406" i="8"/>
  <c r="L366" i="8"/>
  <c r="L393" i="8"/>
  <c r="L96" i="8"/>
  <c r="G394" i="8"/>
  <c r="L161" i="8"/>
  <c r="I379" i="8"/>
  <c r="I851" i="8"/>
  <c r="D111" i="2"/>
  <c r="F654" i="8" s="1"/>
  <c r="J287" i="3"/>
  <c r="E160" i="2"/>
  <c r="E172" i="2" s="1"/>
  <c r="E174" i="2" s="1"/>
  <c r="J23" i="5"/>
  <c r="J109" i="2"/>
  <c r="J111" i="2" s="1"/>
  <c r="G238" i="8"/>
  <c r="G111" i="2"/>
  <c r="I654" i="8" s="1"/>
  <c r="I655" i="8" s="1"/>
  <c r="H328" i="3"/>
  <c r="H417" i="3" s="1"/>
  <c r="J325" i="3"/>
  <c r="E308" i="2"/>
  <c r="J41" i="5"/>
  <c r="J49" i="5" s="1"/>
  <c r="J210" i="2"/>
  <c r="J212" i="2" s="1"/>
  <c r="F308" i="2"/>
  <c r="G308" i="2"/>
  <c r="J25" i="5"/>
  <c r="K660" i="8"/>
  <c r="K666" i="8" s="1"/>
  <c r="D115" i="3"/>
  <c r="D24" i="22" s="1"/>
  <c r="D182" i="3"/>
  <c r="D183" i="3" s="1"/>
  <c r="F186" i="3"/>
  <c r="F188" i="3" s="1"/>
  <c r="G115" i="3"/>
  <c r="G24" i="22" s="1"/>
  <c r="G182" i="3"/>
  <c r="G183" i="3" s="1"/>
  <c r="H421" i="3"/>
  <c r="F716" i="8"/>
  <c r="I791" i="8"/>
  <c r="J532" i="8"/>
  <c r="G479" i="8"/>
  <c r="K1021" i="8"/>
  <c r="H658" i="8"/>
  <c r="H664" i="8" s="1"/>
  <c r="I661" i="8"/>
  <c r="I667" i="8" s="1"/>
  <c r="H1021" i="8"/>
  <c r="F421" i="3"/>
  <c r="G421" i="3"/>
  <c r="K394" i="8"/>
  <c r="H659" i="8"/>
  <c r="H665" i="8" s="1"/>
  <c r="J718" i="8"/>
  <c r="J463" i="8"/>
  <c r="J464" i="8" s="1"/>
  <c r="F104" i="8"/>
  <c r="K1055" i="8"/>
  <c r="J716" i="8"/>
  <c r="I463" i="8"/>
  <c r="H568" i="8"/>
  <c r="H570" i="8" s="1"/>
  <c r="J495" i="8"/>
  <c r="K1111" i="8"/>
  <c r="F548" i="8"/>
  <c r="H791" i="8"/>
  <c r="K791" i="8"/>
  <c r="I532" i="8"/>
  <c r="I533" i="8" s="1"/>
  <c r="I658" i="8"/>
  <c r="I664" i="8" s="1"/>
  <c r="G996" i="8"/>
  <c r="H848" i="8"/>
  <c r="F660" i="8"/>
  <c r="F666" i="8" s="1"/>
  <c r="I135" i="3"/>
  <c r="I30" i="22" s="1"/>
  <c r="I848" i="8"/>
  <c r="J586" i="8"/>
  <c r="K1114" i="8"/>
  <c r="K1115" i="8" s="1"/>
  <c r="J719" i="8"/>
  <c r="G625" i="8"/>
  <c r="G631" i="8" s="1"/>
  <c r="K548" i="8"/>
  <c r="H896" i="8"/>
  <c r="H899" i="8" s="1"/>
  <c r="J566" i="8"/>
  <c r="J154" i="8" s="1"/>
  <c r="J661" i="8"/>
  <c r="J667" i="8" s="1"/>
  <c r="F586" i="8"/>
  <c r="F495" i="8"/>
  <c r="K532" i="8"/>
  <c r="G1111" i="8"/>
  <c r="G1114" i="8"/>
  <c r="G1115" i="8" s="1"/>
  <c r="K661" i="8"/>
  <c r="K667" i="8" s="1"/>
  <c r="F1111" i="8"/>
  <c r="J897" i="8"/>
  <c r="G118" i="8"/>
  <c r="G532" i="8"/>
  <c r="F756" i="8"/>
  <c r="J313" i="3"/>
  <c r="E196" i="3"/>
  <c r="E135" i="3"/>
  <c r="E30" i="22" s="1"/>
  <c r="F267" i="8"/>
  <c r="F1021" i="8"/>
  <c r="F1023" i="8" s="1"/>
  <c r="E183" i="3"/>
  <c r="E115" i="3"/>
  <c r="E24" i="22" s="1"/>
  <c r="H118" i="8"/>
  <c r="H532" i="8"/>
  <c r="H533" i="8" s="1"/>
  <c r="G83" i="8"/>
  <c r="K716" i="8"/>
  <c r="K718" i="8"/>
  <c r="K720" i="8" s="1"/>
  <c r="I495" i="8"/>
  <c r="F463" i="8"/>
  <c r="I586" i="8"/>
  <c r="H135" i="3"/>
  <c r="H30" i="22" s="1"/>
  <c r="J73" i="3"/>
  <c r="H188" i="3"/>
  <c r="G463" i="8"/>
  <c r="G464" i="8" s="1"/>
  <c r="I1055" i="8"/>
  <c r="I1057" i="8" s="1"/>
  <c r="F658" i="8"/>
  <c r="F664" i="8" s="1"/>
  <c r="F848" i="8"/>
  <c r="H820" i="8"/>
  <c r="G566" i="8"/>
  <c r="G154" i="8" s="1"/>
  <c r="I756" i="8"/>
  <c r="I757" i="8" s="1"/>
  <c r="G447" i="8"/>
  <c r="G448" i="8" s="1"/>
  <c r="J569" i="8"/>
  <c r="J570" i="8" s="1"/>
  <c r="G548" i="8"/>
  <c r="I421" i="3"/>
  <c r="I427" i="3" s="1"/>
  <c r="J132" i="3"/>
  <c r="J379" i="8"/>
  <c r="J69" i="8"/>
  <c r="I850" i="8"/>
  <c r="L850" i="8" s="1"/>
  <c r="G848" i="8"/>
  <c r="J150" i="3"/>
  <c r="H1111" i="8"/>
  <c r="I418" i="3"/>
  <c r="I745" i="8"/>
  <c r="I1114" i="8"/>
  <c r="I1115" i="8" s="1"/>
  <c r="F659" i="8"/>
  <c r="F665" i="8" s="1"/>
  <c r="H379" i="8"/>
  <c r="H69" i="8"/>
  <c r="K379" i="8"/>
  <c r="I1021" i="8"/>
  <c r="G852" i="8"/>
  <c r="G586" i="8"/>
  <c r="G587" i="8" s="1"/>
  <c r="F791" i="8"/>
  <c r="I897" i="8"/>
  <c r="I899" i="8" s="1"/>
  <c r="G947" i="8"/>
  <c r="H197" i="3"/>
  <c r="J996" i="8"/>
  <c r="J848" i="8"/>
  <c r="F83" i="8"/>
  <c r="H115" i="3"/>
  <c r="H24" i="22" s="1"/>
  <c r="H548" i="8"/>
  <c r="I447" i="8"/>
  <c r="J385" i="3"/>
  <c r="J224" i="3"/>
  <c r="I188" i="3"/>
  <c r="F135" i="3"/>
  <c r="F30" i="22" s="1"/>
  <c r="K658" i="8"/>
  <c r="K664" i="8" s="1"/>
  <c r="D135" i="3"/>
  <c r="D30" i="22" s="1"/>
  <c r="J131" i="3"/>
  <c r="K495" i="8"/>
  <c r="K496" i="8" s="1"/>
  <c r="J851" i="8"/>
  <c r="F718" i="8"/>
  <c r="F720" i="8" s="1"/>
  <c r="G896" i="8"/>
  <c r="G899" i="8" s="1"/>
  <c r="H586" i="8"/>
  <c r="I731" i="8"/>
  <c r="I732" i="8" s="1"/>
  <c r="L817" i="8"/>
  <c r="G820" i="8"/>
  <c r="J54" i="22"/>
  <c r="L845" i="8"/>
  <c r="F745" i="8"/>
  <c r="G188" i="3"/>
  <c r="J177" i="3"/>
  <c r="G182" i="8"/>
  <c r="G731" i="8"/>
  <c r="H822" i="8"/>
  <c r="H826" i="8" s="1"/>
  <c r="F1114" i="8"/>
  <c r="F1115" i="8" s="1"/>
  <c r="H90" i="8"/>
  <c r="H182" i="8"/>
  <c r="K848" i="8"/>
  <c r="K447" i="8"/>
  <c r="H666" i="8"/>
  <c r="F532" i="8"/>
  <c r="J18" i="22"/>
  <c r="G718" i="8"/>
  <c r="G720" i="8" s="1"/>
  <c r="K897" i="8"/>
  <c r="J244" i="3"/>
  <c r="L1110" i="8"/>
  <c r="H943" i="8"/>
  <c r="J548" i="8"/>
  <c r="H719" i="8"/>
  <c r="H720" i="8" s="1"/>
  <c r="F413" i="3"/>
  <c r="F334" i="3"/>
  <c r="J193" i="3"/>
  <c r="L816" i="8"/>
  <c r="K824" i="8"/>
  <c r="K826" i="8" s="1"/>
  <c r="K820" i="8"/>
  <c r="J1111" i="8"/>
  <c r="L1109" i="8"/>
  <c r="J1113" i="8"/>
  <c r="L1113" i="8" s="1"/>
  <c r="I566" i="8"/>
  <c r="I154" i="8" s="1"/>
  <c r="I569" i="8"/>
  <c r="I570" i="8" s="1"/>
  <c r="J291" i="3"/>
  <c r="L891" i="8"/>
  <c r="D294" i="3"/>
  <c r="E413" i="3"/>
  <c r="E421" i="3"/>
  <c r="I394" i="8"/>
  <c r="I76" i="8"/>
  <c r="L847" i="8"/>
  <c r="J918" i="8"/>
  <c r="J292" i="3"/>
  <c r="F896" i="8"/>
  <c r="F899" i="8" s="1"/>
  <c r="G178" i="3"/>
  <c r="J178" i="3" s="1"/>
  <c r="G196" i="3"/>
  <c r="H922" i="8"/>
  <c r="H925" i="8" s="1"/>
  <c r="K566" i="8"/>
  <c r="K154" i="8" s="1"/>
  <c r="K569" i="8"/>
  <c r="K570" i="8" s="1"/>
  <c r="F115" i="3"/>
  <c r="F24" i="22" s="1"/>
  <c r="J660" i="8"/>
  <c r="K659" i="8"/>
  <c r="J791" i="8"/>
  <c r="J218" i="8"/>
  <c r="J83" i="8"/>
  <c r="J410" i="8"/>
  <c r="H623" i="8"/>
  <c r="L790" i="8"/>
  <c r="J308" i="3"/>
  <c r="H1055" i="8"/>
  <c r="I720" i="8"/>
  <c r="L818" i="8"/>
  <c r="J408" i="3"/>
  <c r="L715" i="8"/>
  <c r="E314" i="3"/>
  <c r="J277" i="3"/>
  <c r="J416" i="3"/>
  <c r="J946" i="8"/>
  <c r="I410" i="8"/>
  <c r="I83" i="8"/>
  <c r="H625" i="8"/>
  <c r="H631" i="8" s="1"/>
  <c r="F623" i="8"/>
  <c r="F629" i="8" s="1"/>
  <c r="F633" i="8" s="1"/>
  <c r="K624" i="8"/>
  <c r="L281" i="8"/>
  <c r="L1054" i="8"/>
  <c r="I945" i="8"/>
  <c r="F819" i="8"/>
  <c r="J133" i="3"/>
  <c r="K586" i="8"/>
  <c r="I993" i="8"/>
  <c r="L565" i="8"/>
  <c r="J312" i="3"/>
  <c r="I917" i="8"/>
  <c r="I920" i="8" s="1"/>
  <c r="G1055" i="8"/>
  <c r="I115" i="3"/>
  <c r="I24" i="22" s="1"/>
  <c r="L714" i="8"/>
  <c r="K994" i="8"/>
  <c r="K943" i="8"/>
  <c r="F993" i="8"/>
  <c r="J331" i="3"/>
  <c r="J332" i="3"/>
  <c r="G294" i="3"/>
  <c r="G418" i="3"/>
  <c r="J311" i="3"/>
  <c r="G314" i="3"/>
  <c r="G267" i="8"/>
  <c r="L1020" i="8"/>
  <c r="J624" i="8"/>
  <c r="J630" i="8" s="1"/>
  <c r="J394" i="8"/>
  <c r="J76" i="8"/>
  <c r="H394" i="8"/>
  <c r="H395" i="8" s="1"/>
  <c r="G923" i="8"/>
  <c r="G925" i="8" s="1"/>
  <c r="H992" i="8"/>
  <c r="I659" i="8"/>
  <c r="I665" i="8" s="1"/>
  <c r="J134" i="3"/>
  <c r="G135" i="3"/>
  <c r="G30" i="22" s="1"/>
  <c r="I820" i="8"/>
  <c r="J330" i="3"/>
  <c r="L892" i="8"/>
  <c r="J129" i="3"/>
  <c r="J187" i="3" s="1"/>
  <c r="J411" i="3"/>
  <c r="F568" i="8"/>
  <c r="F570" i="8" s="1"/>
  <c r="G629" i="8"/>
  <c r="K479" i="8"/>
  <c r="K480" i="8" s="1"/>
  <c r="K922" i="8"/>
  <c r="K925" i="8" s="1"/>
  <c r="J310" i="3"/>
  <c r="F946" i="8"/>
  <c r="G659" i="8"/>
  <c r="G665" i="8" s="1"/>
  <c r="J819" i="8"/>
  <c r="J223" i="3"/>
  <c r="F917" i="8"/>
  <c r="F920" i="8" s="1"/>
  <c r="L585" i="8"/>
  <c r="G413" i="3"/>
  <c r="H314" i="2"/>
  <c r="J36" i="22"/>
  <c r="J561" i="8"/>
  <c r="J1106" i="8"/>
  <c r="F326" i="2"/>
  <c r="F529" i="8"/>
  <c r="I326" i="2"/>
  <c r="F561" i="8"/>
  <c r="K391" i="8"/>
  <c r="H654" i="8"/>
  <c r="H174" i="8" s="1"/>
  <c r="G407" i="8"/>
  <c r="G411" i="8" s="1"/>
  <c r="H788" i="8"/>
  <c r="H802" i="8"/>
  <c r="E326" i="2"/>
  <c r="J476" i="8"/>
  <c r="J480" i="8" s="1"/>
  <c r="F317" i="2"/>
  <c r="F324" i="2" s="1"/>
  <c r="E324" i="2"/>
  <c r="I476" i="8"/>
  <c r="I480" i="8" s="1"/>
  <c r="I407" i="8"/>
  <c r="J156" i="2"/>
  <c r="I711" i="8"/>
  <c r="I324" i="2"/>
  <c r="G153" i="8"/>
  <c r="L153" i="8" s="1"/>
  <c r="K711" i="8"/>
  <c r="G545" i="8"/>
  <c r="I742" i="8"/>
  <c r="H620" i="8"/>
  <c r="H167" i="8"/>
  <c r="J802" i="8"/>
  <c r="I561" i="8"/>
  <c r="K561" i="8"/>
  <c r="K1052" i="8"/>
  <c r="F314" i="2"/>
  <c r="H492" i="8"/>
  <c r="H496" i="8" s="1"/>
  <c r="G324" i="2"/>
  <c r="H1106" i="8"/>
  <c r="H583" i="8"/>
  <c r="F391" i="8"/>
  <c r="I364" i="8"/>
  <c r="F444" i="8"/>
  <c r="H324" i="2"/>
  <c r="J181" i="8"/>
  <c r="J620" i="8"/>
  <c r="J788" i="8"/>
  <c r="F460" i="8"/>
  <c r="G1052" i="8"/>
  <c r="H1089" i="8"/>
  <c r="H1094" i="8" s="1"/>
  <c r="F492" i="8"/>
  <c r="F476" i="8"/>
  <c r="J305" i="2"/>
  <c r="G252" i="8"/>
  <c r="K583" i="8"/>
  <c r="G620" i="8"/>
  <c r="J391" i="8"/>
  <c r="K989" i="8"/>
  <c r="J742" i="8"/>
  <c r="J749" i="8" s="1"/>
  <c r="K1018" i="8"/>
  <c r="H545" i="8"/>
  <c r="K529" i="8"/>
  <c r="F311" i="8"/>
  <c r="F124" i="8"/>
  <c r="F545" i="8"/>
  <c r="H561" i="8"/>
  <c r="I1089" i="8"/>
  <c r="I1094" i="8" s="1"/>
  <c r="J407" i="8"/>
  <c r="J364" i="8"/>
  <c r="G311" i="8"/>
  <c r="G1089" i="8"/>
  <c r="G1094" i="8" s="1"/>
  <c r="F252" i="8"/>
  <c r="F940" i="8"/>
  <c r="K124" i="8"/>
  <c r="K545" i="8"/>
  <c r="I89" i="8"/>
  <c r="I444" i="8"/>
  <c r="I252" i="8"/>
  <c r="I940" i="8"/>
  <c r="G391" i="8"/>
  <c r="J545" i="8"/>
  <c r="J711" i="8"/>
  <c r="G476" i="8"/>
  <c r="H89" i="8"/>
  <c r="H444" i="8"/>
  <c r="H280" i="8"/>
  <c r="I160" i="8"/>
  <c r="I583" i="8"/>
  <c r="J110" i="8"/>
  <c r="J492" i="8"/>
  <c r="L741" i="8"/>
  <c r="K940" i="8"/>
  <c r="F181" i="8"/>
  <c r="F407" i="8"/>
  <c r="I75" i="8"/>
  <c r="L75" i="8" s="1"/>
  <c r="I391" i="8"/>
  <c r="H888" i="8"/>
  <c r="I460" i="8"/>
  <c r="I224" i="8"/>
  <c r="J812" i="8"/>
  <c r="G181" i="8"/>
  <c r="G711" i="8"/>
  <c r="K89" i="8"/>
  <c r="K444" i="8"/>
  <c r="J583" i="8"/>
  <c r="H266" i="8"/>
  <c r="H1018" i="8"/>
  <c r="I813" i="8"/>
  <c r="G188" i="8"/>
  <c r="G742" i="8"/>
  <c r="H238" i="8"/>
  <c r="F160" i="8"/>
  <c r="F583" i="8"/>
  <c r="K311" i="8"/>
  <c r="I318" i="8"/>
  <c r="I1106" i="8"/>
  <c r="K266" i="8"/>
  <c r="F711" i="8"/>
  <c r="L560" i="8"/>
  <c r="K1106" i="8"/>
  <c r="F619" i="8"/>
  <c r="F620" i="8" s="1"/>
  <c r="G812" i="8"/>
  <c r="K68" i="8"/>
  <c r="K378" i="8"/>
  <c r="J150" i="2"/>
  <c r="L528" i="8"/>
  <c r="K364" i="8"/>
  <c r="J168" i="2"/>
  <c r="G259" i="8"/>
  <c r="G989" i="8"/>
  <c r="G378" i="8"/>
  <c r="G364" i="8"/>
  <c r="G371" i="8" s="1"/>
  <c r="H68" i="8"/>
  <c r="I82" i="8"/>
  <c r="L82" i="8" s="1"/>
  <c r="L1088" i="8"/>
  <c r="K1089" i="8"/>
  <c r="K1094" i="8" s="1"/>
  <c r="H326" i="2"/>
  <c r="G266" i="8"/>
  <c r="G1018" i="8"/>
  <c r="J312" i="2"/>
  <c r="J314" i="2" s="1"/>
  <c r="F259" i="8"/>
  <c r="J319" i="2"/>
  <c r="G110" i="8"/>
  <c r="G492" i="8"/>
  <c r="L491" i="8"/>
  <c r="J888" i="8"/>
  <c r="J238" i="8"/>
  <c r="L443" i="8"/>
  <c r="J89" i="8"/>
  <c r="J444" i="8"/>
  <c r="J448" i="8" s="1"/>
  <c r="G174" i="8"/>
  <c r="I266" i="8"/>
  <c r="J311" i="8"/>
  <c r="F156" i="2"/>
  <c r="F172" i="2"/>
  <c r="F174" i="2" s="1"/>
  <c r="K654" i="8"/>
  <c r="K655" i="8" s="1"/>
  <c r="K913" i="8"/>
  <c r="L710" i="8"/>
  <c r="G217" i="8"/>
  <c r="G788" i="8"/>
  <c r="G795" i="8" s="1"/>
  <c r="H224" i="8"/>
  <c r="H245" i="8"/>
  <c r="I318" i="2"/>
  <c r="I320" i="2" s="1"/>
  <c r="L1105" i="8"/>
  <c r="L363" i="8"/>
  <c r="H914" i="8"/>
  <c r="G802" i="8"/>
  <c r="I1018" i="8"/>
  <c r="G245" i="8"/>
  <c r="G914" i="8"/>
  <c r="G326" i="2"/>
  <c r="I913" i="8"/>
  <c r="J280" i="8"/>
  <c r="J1052" i="8"/>
  <c r="J1057" i="8" s="1"/>
  <c r="J68" i="8"/>
  <c r="J378" i="8"/>
  <c r="H103" i="8"/>
  <c r="L103" i="8" s="1"/>
  <c r="L475" i="8"/>
  <c r="L939" i="8"/>
  <c r="H308" i="2"/>
  <c r="H318" i="2"/>
  <c r="H325" i="2" s="1"/>
  <c r="J105" i="2"/>
  <c r="D326" i="2"/>
  <c r="J245" i="8"/>
  <c r="J914" i="8"/>
  <c r="I619" i="8"/>
  <c r="L1051" i="8"/>
  <c r="L544" i="8"/>
  <c r="I887" i="8"/>
  <c r="F68" i="8"/>
  <c r="F217" i="8"/>
  <c r="D324" i="2"/>
  <c r="I68" i="8"/>
  <c r="K407" i="8"/>
  <c r="K411" i="8" s="1"/>
  <c r="I545" i="8"/>
  <c r="I549" i="8" s="1"/>
  <c r="I492" i="8"/>
  <c r="F813" i="8"/>
  <c r="H742" i="8"/>
  <c r="H749" i="8" s="1"/>
  <c r="J529" i="8"/>
  <c r="K812" i="8"/>
  <c r="L787" i="8"/>
  <c r="D318" i="2"/>
  <c r="D308" i="2"/>
  <c r="L582" i="8"/>
  <c r="F989" i="8"/>
  <c r="L1017" i="8"/>
  <c r="G529" i="8"/>
  <c r="H364" i="8"/>
  <c r="K619" i="8"/>
  <c r="G162" i="2"/>
  <c r="G172" i="2"/>
  <c r="G174" i="2" s="1"/>
  <c r="J302" i="2"/>
  <c r="L840" i="8"/>
  <c r="F887" i="8"/>
  <c r="H851" i="8"/>
  <c r="F851" i="8"/>
  <c r="G851" i="8"/>
  <c r="K851" i="8"/>
  <c r="G570" i="8"/>
  <c r="G571" i="8" s="1"/>
  <c r="H1115" i="8"/>
  <c r="C556" i="8"/>
  <c r="K852" i="8"/>
  <c r="J852" i="8"/>
  <c r="G655" i="8"/>
  <c r="C1047" i="8"/>
  <c r="G953" i="8"/>
  <c r="G841" i="8"/>
  <c r="F852" i="8"/>
  <c r="I852" i="8"/>
  <c r="F841" i="8"/>
  <c r="B1047" i="8"/>
  <c r="C909" i="8"/>
  <c r="C1013" i="8"/>
  <c r="H841" i="8"/>
  <c r="C737" i="8"/>
  <c r="J841" i="8"/>
  <c r="H852" i="8"/>
  <c r="C455" i="8"/>
  <c r="C783" i="8"/>
  <c r="C540" i="8"/>
  <c r="C984" i="8"/>
  <c r="J655" i="8"/>
  <c r="G666" i="8"/>
  <c r="C1101" i="8"/>
  <c r="C386" i="8"/>
  <c r="J664" i="8"/>
  <c r="K841" i="8"/>
  <c r="I666" i="8"/>
  <c r="C471" i="8"/>
  <c r="F853" i="8"/>
  <c r="C650" i="8"/>
  <c r="I853" i="8"/>
  <c r="K853" i="8"/>
  <c r="J853" i="8"/>
  <c r="C935" i="8"/>
  <c r="C808" i="8"/>
  <c r="H853" i="8"/>
  <c r="B1013" i="8"/>
  <c r="I826" i="8"/>
  <c r="G1002" i="8"/>
  <c r="C836" i="8"/>
  <c r="C524" i="8"/>
  <c r="L1092" i="8"/>
  <c r="G826" i="8"/>
  <c r="L823" i="8"/>
  <c r="J632" i="8"/>
  <c r="H83" i="8"/>
  <c r="H410" i="8"/>
  <c r="H411" i="8" s="1"/>
  <c r="I623" i="8"/>
  <c r="L531" i="8"/>
  <c r="G756" i="8"/>
  <c r="G745" i="8"/>
  <c r="G189" i="8"/>
  <c r="J39" i="21" s="1"/>
  <c r="D162" i="2"/>
  <c r="D172" i="2"/>
  <c r="D174" i="2" s="1"/>
  <c r="J48" i="22"/>
  <c r="G664" i="8"/>
  <c r="L117" i="8"/>
  <c r="J1002" i="8"/>
  <c r="H989" i="8"/>
  <c r="H259" i="8"/>
  <c r="J42" i="22"/>
  <c r="L547" i="8"/>
  <c r="L125" i="8"/>
  <c r="D196" i="3"/>
  <c r="D188" i="3"/>
  <c r="L409" i="8"/>
  <c r="G495" i="8"/>
  <c r="G111" i="8"/>
  <c r="L494" i="8"/>
  <c r="H183" i="3"/>
  <c r="H196" i="3"/>
  <c r="L744" i="8"/>
  <c r="J109" i="3"/>
  <c r="L988" i="8"/>
  <c r="H1057" i="8" l="1"/>
  <c r="A49" i="15"/>
  <c r="A50" i="15" s="1"/>
  <c r="A52" i="15" s="1"/>
  <c r="A53" i="15" s="1"/>
  <c r="A54" i="15" s="1"/>
  <c r="G246" i="8"/>
  <c r="D413" i="3"/>
  <c r="E294" i="3"/>
  <c r="J294" i="3" s="1"/>
  <c r="J289" i="3"/>
  <c r="H1117" i="8"/>
  <c r="H1119" i="8" s="1"/>
  <c r="H1123" i="8" s="1"/>
  <c r="F1117" i="8"/>
  <c r="F1119" i="8" s="1"/>
  <c r="F1123" i="8" s="1"/>
  <c r="K1117" i="8"/>
  <c r="K1119" i="8" s="1"/>
  <c r="K1123" i="8" s="1"/>
  <c r="J1117" i="8"/>
  <c r="G1117" i="8"/>
  <c r="G1119" i="8" s="1"/>
  <c r="G1123" i="8" s="1"/>
  <c r="J1004" i="8"/>
  <c r="J1006" i="8" s="1"/>
  <c r="J1010" i="8" s="1"/>
  <c r="A1013" i="8"/>
  <c r="A1015" i="8" s="1"/>
  <c r="A1017" i="8" s="1"/>
  <c r="A1018" i="8" s="1"/>
  <c r="A1020" i="8" s="1"/>
  <c r="A1021" i="8" s="1"/>
  <c r="A1023" i="8" s="1"/>
  <c r="A1025" i="8" s="1"/>
  <c r="A1027" i="8" s="1"/>
  <c r="G1004" i="8"/>
  <c r="G1006" i="8" s="1"/>
  <c r="G1010" i="8" s="1"/>
  <c r="G955" i="8"/>
  <c r="G957" i="8" s="1"/>
  <c r="G961" i="8" s="1"/>
  <c r="H927" i="8"/>
  <c r="H929" i="8" s="1"/>
  <c r="H933" i="8" s="1"/>
  <c r="F927" i="8"/>
  <c r="H724" i="8"/>
  <c r="H371" i="8"/>
  <c r="I927" i="8"/>
  <c r="G804" i="8"/>
  <c r="H804" i="8"/>
  <c r="J901" i="8"/>
  <c r="K795" i="8"/>
  <c r="K219" i="8" s="1"/>
  <c r="G901" i="8"/>
  <c r="G903" i="8" s="1"/>
  <c r="G907" i="8" s="1"/>
  <c r="K901" i="8"/>
  <c r="J856" i="8"/>
  <c r="F856" i="8"/>
  <c r="K856" i="8"/>
  <c r="H856" i="8"/>
  <c r="G856" i="8"/>
  <c r="I856" i="8"/>
  <c r="K828" i="8"/>
  <c r="G381" i="8"/>
  <c r="H828" i="8"/>
  <c r="I795" i="8"/>
  <c r="I219" i="8" s="1"/>
  <c r="L793" i="8"/>
  <c r="I828" i="8"/>
  <c r="G828" i="8"/>
  <c r="F757" i="8"/>
  <c r="A804" i="8"/>
  <c r="A806" i="8" s="1"/>
  <c r="A808" i="8" s="1"/>
  <c r="A810" i="8" s="1"/>
  <c r="A812" i="8" s="1"/>
  <c r="A813" i="8" s="1"/>
  <c r="A815" i="8" s="1"/>
  <c r="A816" i="8" s="1"/>
  <c r="A817" i="8" s="1"/>
  <c r="A818" i="8" s="1"/>
  <c r="A819" i="8" s="1"/>
  <c r="A821" i="8" s="1"/>
  <c r="A822" i="8" s="1"/>
  <c r="A823" i="8" s="1"/>
  <c r="A824" i="8" s="1"/>
  <c r="A825" i="8" s="1"/>
  <c r="A828" i="8" s="1"/>
  <c r="A830" i="8" s="1"/>
  <c r="F749" i="8"/>
  <c r="F804" i="8"/>
  <c r="G757" i="8"/>
  <c r="J804" i="8"/>
  <c r="L747" i="8"/>
  <c r="A759" i="8"/>
  <c r="F722" i="8"/>
  <c r="F724" i="8" s="1"/>
  <c r="J381" i="8"/>
  <c r="K371" i="8"/>
  <c r="J722" i="8"/>
  <c r="K722" i="8"/>
  <c r="K724" i="8" s="1"/>
  <c r="K381" i="8"/>
  <c r="G732" i="8"/>
  <c r="F381" i="8"/>
  <c r="I1119" i="8"/>
  <c r="I1123" i="8" s="1"/>
  <c r="I381" i="8"/>
  <c r="H381" i="8"/>
  <c r="A647" i="8"/>
  <c r="A650" i="8" s="1"/>
  <c r="A652" i="8" s="1"/>
  <c r="A654" i="8" s="1"/>
  <c r="A655" i="8" s="1"/>
  <c r="A657" i="8" s="1"/>
  <c r="A658" i="8" s="1"/>
  <c r="A659" i="8" s="1"/>
  <c r="A660" i="8" s="1"/>
  <c r="A661" i="8" s="1"/>
  <c r="A663" i="8" s="1"/>
  <c r="A664" i="8" s="1"/>
  <c r="A665" i="8" s="1"/>
  <c r="A666" i="8" s="1"/>
  <c r="A667" i="8" s="1"/>
  <c r="A670" i="8" s="1"/>
  <c r="A672" i="8" s="1"/>
  <c r="L369" i="8"/>
  <c r="A383" i="8"/>
  <c r="A386" i="8" s="1"/>
  <c r="A388" i="8" s="1"/>
  <c r="A390" i="8" s="1"/>
  <c r="A391" i="8" s="1"/>
  <c r="A393" i="8" s="1"/>
  <c r="A394" i="8" s="1"/>
  <c r="A395" i="8" s="1"/>
  <c r="A397" i="8" s="1"/>
  <c r="A399" i="8" s="1"/>
  <c r="A402" i="8" s="1"/>
  <c r="A404" i="8" s="1"/>
  <c r="A406" i="8" s="1"/>
  <c r="A407" i="8" s="1"/>
  <c r="A409" i="8" s="1"/>
  <c r="A410" i="8" s="1"/>
  <c r="A411" i="8" s="1"/>
  <c r="A413" i="8" s="1"/>
  <c r="A415" i="8" s="1"/>
  <c r="G929" i="8"/>
  <c r="G933" i="8" s="1"/>
  <c r="H903" i="8"/>
  <c r="H907" i="8" s="1"/>
  <c r="I749" i="8"/>
  <c r="I190" i="8" s="1"/>
  <c r="J371" i="8"/>
  <c r="I724" i="8"/>
  <c r="I183" i="8" s="1"/>
  <c r="K1057" i="8"/>
  <c r="K282" i="8" s="1"/>
  <c r="H795" i="8"/>
  <c r="H799" i="8" s="1"/>
  <c r="J795" i="8"/>
  <c r="J799" i="8" s="1"/>
  <c r="F795" i="8"/>
  <c r="F799" i="8" s="1"/>
  <c r="G724" i="8"/>
  <c r="G749" i="8"/>
  <c r="I1023" i="8"/>
  <c r="I1027" i="8" s="1"/>
  <c r="I270" i="8" s="1"/>
  <c r="I371" i="8"/>
  <c r="F371" i="8"/>
  <c r="K1023" i="8"/>
  <c r="K268" i="8" s="1"/>
  <c r="L1094" i="8"/>
  <c r="G1023" i="8"/>
  <c r="G1027" i="8" s="1"/>
  <c r="G270" i="8" s="1"/>
  <c r="G1057" i="8"/>
  <c r="G1061" i="8" s="1"/>
  <c r="G284" i="8" s="1"/>
  <c r="H1023" i="8"/>
  <c r="H268" i="8" s="1"/>
  <c r="O39" i="21"/>
  <c r="G480" i="8"/>
  <c r="G484" i="8" s="1"/>
  <c r="G107" i="8" s="1"/>
  <c r="A905" i="8"/>
  <c r="A907" i="8" s="1"/>
  <c r="F496" i="8"/>
  <c r="F112" i="8" s="1"/>
  <c r="F464" i="8"/>
  <c r="F468" i="8" s="1"/>
  <c r="F100" i="8" s="1"/>
  <c r="J395" i="8"/>
  <c r="J77" i="8" s="1"/>
  <c r="H448" i="8"/>
  <c r="H91" i="8" s="1"/>
  <c r="J496" i="8"/>
  <c r="J112" i="8" s="1"/>
  <c r="I496" i="8"/>
  <c r="I112" i="8" s="1"/>
  <c r="G496" i="8"/>
  <c r="F448" i="8"/>
  <c r="F452" i="8" s="1"/>
  <c r="F480" i="8"/>
  <c r="F105" i="8" s="1"/>
  <c r="K313" i="8"/>
  <c r="K448" i="8"/>
  <c r="K91" i="8" s="1"/>
  <c r="I464" i="8"/>
  <c r="I468" i="8" s="1"/>
  <c r="I100" i="8" s="1"/>
  <c r="I448" i="8"/>
  <c r="I91" i="8" s="1"/>
  <c r="H190" i="8"/>
  <c r="G799" i="8"/>
  <c r="F571" i="8"/>
  <c r="F155" i="8" s="1"/>
  <c r="J190" i="8"/>
  <c r="A482" i="8"/>
  <c r="A484" i="8" s="1"/>
  <c r="A487" i="8" s="1"/>
  <c r="A489" i="8" s="1"/>
  <c r="A491" i="8" s="1"/>
  <c r="A492" i="8" s="1"/>
  <c r="A494" i="8" s="1"/>
  <c r="A495" i="8" s="1"/>
  <c r="A496" i="8" s="1"/>
  <c r="K484" i="8"/>
  <c r="K107" i="8" s="1"/>
  <c r="G98" i="8"/>
  <c r="J98" i="8"/>
  <c r="L97" i="8"/>
  <c r="H112" i="8"/>
  <c r="K112" i="8"/>
  <c r="L104" i="8"/>
  <c r="L894" i="8"/>
  <c r="J899" i="8"/>
  <c r="L918" i="8"/>
  <c r="J920" i="8"/>
  <c r="K899" i="8"/>
  <c r="L90" i="8"/>
  <c r="J186" i="3"/>
  <c r="F587" i="8"/>
  <c r="F162" i="8" s="1"/>
  <c r="A293" i="3"/>
  <c r="A294" i="3" s="1"/>
  <c r="A296" i="3" s="1"/>
  <c r="A297" i="3" s="1"/>
  <c r="A298" i="3" s="1"/>
  <c r="A299" i="3" s="1"/>
  <c r="A300" i="3" s="1"/>
  <c r="A301" i="3" s="1"/>
  <c r="A303" i="3" s="1"/>
  <c r="A304" i="3" s="1"/>
  <c r="A305" i="3" s="1"/>
  <c r="A306" i="3" s="1"/>
  <c r="A307" i="3" s="1"/>
  <c r="A309" i="3" s="1"/>
  <c r="A310" i="3" s="1"/>
  <c r="A311" i="3" s="1"/>
  <c r="A312" i="3" s="1"/>
  <c r="A313" i="3" s="1"/>
  <c r="A314" i="3" s="1"/>
  <c r="A316" i="3" s="1"/>
  <c r="A317" i="3" s="1"/>
  <c r="A318" i="3" s="1"/>
  <c r="A319" i="3" s="1"/>
  <c r="A320" i="3" s="1"/>
  <c r="A321" i="3" s="1"/>
  <c r="A323" i="3" s="1"/>
  <c r="A324" i="3" s="1"/>
  <c r="A325" i="3" s="1"/>
  <c r="A326" i="3" s="1"/>
  <c r="A327" i="3" s="1"/>
  <c r="A329" i="3" s="1"/>
  <c r="A330" i="3" s="1"/>
  <c r="A331" i="3" s="1"/>
  <c r="A332" i="3" s="1"/>
  <c r="A333" i="3" s="1"/>
  <c r="A334" i="3" s="1"/>
  <c r="A354" i="3" s="1"/>
  <c r="A355" i="3" s="1"/>
  <c r="A356" i="3" s="1"/>
  <c r="G533" i="8"/>
  <c r="G119" i="8" s="1"/>
  <c r="K395" i="8"/>
  <c r="F284" i="8"/>
  <c r="H282" i="8"/>
  <c r="J587" i="8"/>
  <c r="J591" i="8" s="1"/>
  <c r="J164" i="8" s="1"/>
  <c r="I395" i="8"/>
  <c r="I77" i="8" s="1"/>
  <c r="K587" i="8"/>
  <c r="K162" i="8" s="1"/>
  <c r="H549" i="8"/>
  <c r="H553" i="8" s="1"/>
  <c r="H128" i="8" s="1"/>
  <c r="J571" i="8"/>
  <c r="J575" i="8" s="1"/>
  <c r="J157" i="8" s="1"/>
  <c r="H587" i="8"/>
  <c r="H591" i="8" s="1"/>
  <c r="H164" i="8" s="1"/>
  <c r="I587" i="8"/>
  <c r="I162" i="8" s="1"/>
  <c r="J549" i="8"/>
  <c r="J553" i="8" s="1"/>
  <c r="J128" i="8" s="1"/>
  <c r="F549" i="8"/>
  <c r="F553" i="8" s="1"/>
  <c r="F128" i="8" s="1"/>
  <c r="I571" i="8"/>
  <c r="I155" i="8" s="1"/>
  <c r="I411" i="8"/>
  <c r="I84" i="8" s="1"/>
  <c r="H313" i="8"/>
  <c r="J411" i="8"/>
  <c r="F395" i="8"/>
  <c r="F77" i="8" s="1"/>
  <c r="F533" i="8"/>
  <c r="F119" i="8" s="1"/>
  <c r="F411" i="8"/>
  <c r="F84" i="8" s="1"/>
  <c r="I1098" i="8"/>
  <c r="I315" i="8" s="1"/>
  <c r="G313" i="8"/>
  <c r="H571" i="8"/>
  <c r="H575" i="8" s="1"/>
  <c r="H157" i="8" s="1"/>
  <c r="K571" i="8"/>
  <c r="K575" i="8" s="1"/>
  <c r="K157" i="8" s="1"/>
  <c r="G549" i="8"/>
  <c r="G126" i="8" s="1"/>
  <c r="G395" i="8"/>
  <c r="G77" i="8" s="1"/>
  <c r="K549" i="8"/>
  <c r="K553" i="8" s="1"/>
  <c r="K128" i="8" s="1"/>
  <c r="J533" i="8"/>
  <c r="J537" i="8" s="1"/>
  <c r="J121" i="8" s="1"/>
  <c r="K533" i="8"/>
  <c r="K537" i="8" s="1"/>
  <c r="K121" i="8" s="1"/>
  <c r="F319" i="8"/>
  <c r="J319" i="8"/>
  <c r="K319" i="8"/>
  <c r="G319" i="8"/>
  <c r="H319" i="8"/>
  <c r="G260" i="8"/>
  <c r="J260" i="8"/>
  <c r="G253" i="8"/>
  <c r="H246" i="8"/>
  <c r="I246" i="8"/>
  <c r="K239" i="8"/>
  <c r="J239" i="8"/>
  <c r="G239" i="8"/>
  <c r="J232" i="8"/>
  <c r="K232" i="8"/>
  <c r="F232" i="8"/>
  <c r="H232" i="8"/>
  <c r="G232" i="8"/>
  <c r="I232" i="8"/>
  <c r="I225" i="8"/>
  <c r="K225" i="8"/>
  <c r="H225" i="8"/>
  <c r="G225" i="8"/>
  <c r="J731" i="8"/>
  <c r="K182" i="8"/>
  <c r="F182" i="8"/>
  <c r="L367" i="8"/>
  <c r="J1098" i="8"/>
  <c r="J315" i="8" s="1"/>
  <c r="J105" i="8"/>
  <c r="I282" i="8"/>
  <c r="I484" i="8"/>
  <c r="I107" i="8" s="1"/>
  <c r="I126" i="8"/>
  <c r="G162" i="8"/>
  <c r="F268" i="8"/>
  <c r="I119" i="8"/>
  <c r="N35" i="21"/>
  <c r="F318" i="2"/>
  <c r="F325" i="2" s="1"/>
  <c r="F327" i="2" s="1"/>
  <c r="L896" i="8"/>
  <c r="L848" i="8"/>
  <c r="L824" i="8"/>
  <c r="L822" i="8"/>
  <c r="L791" i="8"/>
  <c r="L631" i="8"/>
  <c r="L718" i="8"/>
  <c r="L719" i="8"/>
  <c r="L716" i="8"/>
  <c r="L659" i="8"/>
  <c r="L660" i="8"/>
  <c r="L569" i="8"/>
  <c r="L460" i="8"/>
  <c r="L625" i="8"/>
  <c r="L586" i="8"/>
  <c r="L566" i="8"/>
  <c r="L545" i="8"/>
  <c r="L492" i="8"/>
  <c r="L476" i="8"/>
  <c r="L463" i="8"/>
  <c r="L479" i="8"/>
  <c r="L447" i="8"/>
  <c r="L444" i="8"/>
  <c r="L410" i="8"/>
  <c r="L407" i="8"/>
  <c r="L394" i="8"/>
  <c r="L118" i="8"/>
  <c r="L391" i="8"/>
  <c r="L364" i="8"/>
  <c r="L378" i="8"/>
  <c r="L154" i="8"/>
  <c r="L69" i="8"/>
  <c r="L160" i="8"/>
  <c r="L76" i="8"/>
  <c r="L89" i="8"/>
  <c r="L110" i="8"/>
  <c r="L68" i="8"/>
  <c r="E162" i="2"/>
  <c r="E318" i="2"/>
  <c r="E325" i="2" s="1"/>
  <c r="E327" i="2" s="1"/>
  <c r="J160" i="2"/>
  <c r="J162" i="2" s="1"/>
  <c r="G318" i="2"/>
  <c r="G320" i="2" s="1"/>
  <c r="H334" i="3"/>
  <c r="J334" i="3" s="1"/>
  <c r="J328" i="3"/>
  <c r="E418" i="3"/>
  <c r="J306" i="2"/>
  <c r="J308" i="2" s="1"/>
  <c r="F196" i="3"/>
  <c r="F427" i="3" s="1"/>
  <c r="J115" i="3"/>
  <c r="J182" i="3"/>
  <c r="G427" i="3"/>
  <c r="F731" i="8"/>
  <c r="H662" i="8"/>
  <c r="I422" i="3"/>
  <c r="I423" i="3" s="1"/>
  <c r="J720" i="8"/>
  <c r="G197" i="3"/>
  <c r="G198" i="3" s="1"/>
  <c r="K468" i="8"/>
  <c r="K100" i="8" s="1"/>
  <c r="J182" i="8"/>
  <c r="I35" i="21"/>
  <c r="H668" i="8"/>
  <c r="I662" i="8"/>
  <c r="G633" i="8"/>
  <c r="H422" i="3"/>
  <c r="H428" i="3" s="1"/>
  <c r="L35" i="21"/>
  <c r="G627" i="8"/>
  <c r="J662" i="8"/>
  <c r="J666" i="8"/>
  <c r="J668" i="8" s="1"/>
  <c r="E197" i="3"/>
  <c r="M35" i="21"/>
  <c r="E427" i="3"/>
  <c r="L658" i="8"/>
  <c r="L1021" i="8"/>
  <c r="L1114" i="8"/>
  <c r="H537" i="8"/>
  <c r="H121" i="8" s="1"/>
  <c r="H119" i="8"/>
  <c r="E188" i="3"/>
  <c r="J188" i="3" s="1"/>
  <c r="J627" i="8"/>
  <c r="G854" i="8"/>
  <c r="K731" i="8"/>
  <c r="L945" i="8"/>
  <c r="L1111" i="8"/>
  <c r="K35" i="21"/>
  <c r="L897" i="8"/>
  <c r="G422" i="3"/>
  <c r="G423" i="3" s="1"/>
  <c r="F662" i="8"/>
  <c r="L803" i="8"/>
  <c r="J854" i="8"/>
  <c r="L946" i="8"/>
  <c r="D197" i="3"/>
  <c r="D198" i="3" s="1"/>
  <c r="J1115" i="8"/>
  <c r="H418" i="3"/>
  <c r="F668" i="8"/>
  <c r="L917" i="8"/>
  <c r="L218" i="8"/>
  <c r="H947" i="8"/>
  <c r="H949" i="8"/>
  <c r="H953" i="8" s="1"/>
  <c r="J314" i="3"/>
  <c r="L1055" i="8"/>
  <c r="K854" i="8"/>
  <c r="J135" i="3"/>
  <c r="F627" i="8"/>
  <c r="G662" i="8"/>
  <c r="J412" i="3"/>
  <c r="J421" i="3"/>
  <c r="K662" i="8"/>
  <c r="K665" i="8"/>
  <c r="K668" i="8" s="1"/>
  <c r="H627" i="8"/>
  <c r="H629" i="8"/>
  <c r="H633" i="8" s="1"/>
  <c r="J923" i="8"/>
  <c r="J925" i="8" s="1"/>
  <c r="L661" i="8"/>
  <c r="J24" i="22"/>
  <c r="J633" i="8"/>
  <c r="L267" i="8"/>
  <c r="J947" i="8"/>
  <c r="J952" i="8"/>
  <c r="J953" i="8" s="1"/>
  <c r="F197" i="3"/>
  <c r="F183" i="3"/>
  <c r="K627" i="8"/>
  <c r="K630" i="8"/>
  <c r="I922" i="8"/>
  <c r="I925" i="8" s="1"/>
  <c r="L568" i="8"/>
  <c r="L851" i="8"/>
  <c r="J825" i="8"/>
  <c r="J826" i="8" s="1"/>
  <c r="J820" i="8"/>
  <c r="F952" i="8"/>
  <c r="F953" i="8" s="1"/>
  <c r="F947" i="8"/>
  <c r="L624" i="8"/>
  <c r="F996" i="8"/>
  <c r="L993" i="8"/>
  <c r="F999" i="8"/>
  <c r="F418" i="3"/>
  <c r="F422" i="3"/>
  <c r="F922" i="8"/>
  <c r="F925" i="8" s="1"/>
  <c r="L994" i="8"/>
  <c r="K1000" i="8"/>
  <c r="K1002" i="8" s="1"/>
  <c r="K996" i="8"/>
  <c r="D418" i="3"/>
  <c r="I947" i="8"/>
  <c r="I951" i="8"/>
  <c r="I953" i="8" s="1"/>
  <c r="H996" i="8"/>
  <c r="L992" i="8"/>
  <c r="H998" i="8"/>
  <c r="L944" i="8"/>
  <c r="L950" i="8"/>
  <c r="L995" i="8"/>
  <c r="I996" i="8"/>
  <c r="I999" i="8"/>
  <c r="I1002" i="8" s="1"/>
  <c r="K947" i="8"/>
  <c r="K949" i="8"/>
  <c r="K953" i="8" s="1"/>
  <c r="L819" i="8"/>
  <c r="L943" i="8"/>
  <c r="I183" i="3"/>
  <c r="I197" i="3"/>
  <c r="I198" i="3" s="1"/>
  <c r="F820" i="8"/>
  <c r="F825" i="8"/>
  <c r="F826" i="8" s="1"/>
  <c r="J326" i="2"/>
  <c r="J317" i="2"/>
  <c r="G84" i="8"/>
  <c r="H655" i="8"/>
  <c r="H500" i="8"/>
  <c r="H114" i="8" s="1"/>
  <c r="I325" i="2"/>
  <c r="I327" i="2" s="1"/>
  <c r="H327" i="2"/>
  <c r="J324" i="2"/>
  <c r="L231" i="8"/>
  <c r="L887" i="8"/>
  <c r="I537" i="8"/>
  <c r="I121" i="8" s="1"/>
  <c r="L188" i="8"/>
  <c r="L1052" i="8"/>
  <c r="F1098" i="8"/>
  <c r="F315" i="8" s="1"/>
  <c r="F313" i="8"/>
  <c r="L181" i="8"/>
  <c r="L266" i="8"/>
  <c r="L913" i="8"/>
  <c r="L1106" i="8"/>
  <c r="L217" i="8"/>
  <c r="L280" i="8"/>
  <c r="L742" i="8"/>
  <c r="L583" i="8"/>
  <c r="L318" i="8"/>
  <c r="L802" i="8"/>
  <c r="J452" i="8"/>
  <c r="J93" i="8" s="1"/>
  <c r="J224" i="8"/>
  <c r="J813" i="8"/>
  <c r="L812" i="8"/>
  <c r="L124" i="8"/>
  <c r="L311" i="8"/>
  <c r="L1018" i="8"/>
  <c r="G224" i="8"/>
  <c r="G813" i="8"/>
  <c r="F167" i="8"/>
  <c r="L711" i="8"/>
  <c r="I245" i="8"/>
  <c r="I914" i="8"/>
  <c r="L529" i="8"/>
  <c r="L1089" i="8"/>
  <c r="L561" i="8"/>
  <c r="K174" i="8"/>
  <c r="L619" i="8"/>
  <c r="L788" i="8"/>
  <c r="L252" i="8"/>
  <c r="L940" i="8"/>
  <c r="K245" i="8"/>
  <c r="K914" i="8"/>
  <c r="K929" i="8" s="1"/>
  <c r="K933" i="8" s="1"/>
  <c r="H320" i="2"/>
  <c r="F238" i="8"/>
  <c r="F888" i="8"/>
  <c r="F903" i="8" s="1"/>
  <c r="F907" i="8" s="1"/>
  <c r="K167" i="8"/>
  <c r="K620" i="8"/>
  <c r="I238" i="8"/>
  <c r="I888" i="8"/>
  <c r="I903" i="8" s="1"/>
  <c r="I907" i="8" s="1"/>
  <c r="I167" i="8"/>
  <c r="I620" i="8"/>
  <c r="L259" i="8"/>
  <c r="I174" i="8"/>
  <c r="K224" i="8"/>
  <c r="K813" i="8"/>
  <c r="D320" i="2"/>
  <c r="H98" i="8"/>
  <c r="L745" i="8"/>
  <c r="H105" i="8"/>
  <c r="L841" i="8"/>
  <c r="J1027" i="8"/>
  <c r="J270" i="8" s="1"/>
  <c r="L570" i="8"/>
  <c r="L852" i="8"/>
  <c r="F854" i="8"/>
  <c r="I668" i="8"/>
  <c r="H84" i="8"/>
  <c r="G668" i="8"/>
  <c r="L756" i="8"/>
  <c r="H854" i="8"/>
  <c r="I854" i="8"/>
  <c r="J313" i="8"/>
  <c r="L853" i="8"/>
  <c r="L664" i="8"/>
  <c r="J172" i="2"/>
  <c r="J174" i="2" s="1"/>
  <c r="L380" i="8"/>
  <c r="D427" i="3"/>
  <c r="L626" i="8"/>
  <c r="L532" i="8"/>
  <c r="L189" i="8"/>
  <c r="L548" i="8"/>
  <c r="H77" i="8"/>
  <c r="L83" i="8"/>
  <c r="D325" i="2"/>
  <c r="D327" i="2" s="1"/>
  <c r="J35" i="21"/>
  <c r="L111" i="8"/>
  <c r="L379" i="8"/>
  <c r="F174" i="8"/>
  <c r="F655" i="8"/>
  <c r="I629" i="8"/>
  <c r="I627" i="8"/>
  <c r="L623" i="8"/>
  <c r="H427" i="3"/>
  <c r="H198" i="3"/>
  <c r="L495" i="8"/>
  <c r="G575" i="8"/>
  <c r="G157" i="8" s="1"/>
  <c r="G155" i="8"/>
  <c r="J30" i="22"/>
  <c r="L989" i="8"/>
  <c r="L667" i="8"/>
  <c r="L654" i="8"/>
  <c r="J42" i="21" l="1"/>
  <c r="A358" i="3"/>
  <c r="A359" i="3" s="1"/>
  <c r="A360" i="3" s="1"/>
  <c r="A361" i="3" s="1"/>
  <c r="A363" i="3" s="1"/>
  <c r="A364" i="3" s="1"/>
  <c r="A365" i="3" s="1"/>
  <c r="A366" i="3" s="1"/>
  <c r="A368" i="3" s="1"/>
  <c r="A369" i="3" s="1"/>
  <c r="A370" i="3" s="1"/>
  <c r="A371" i="3" s="1"/>
  <c r="A373" i="3" s="1"/>
  <c r="A374" i="3" s="1"/>
  <c r="A375" i="3" s="1"/>
  <c r="A376" i="3" s="1"/>
  <c r="A378" i="3" s="1"/>
  <c r="A379" i="3" s="1"/>
  <c r="A380" i="3" s="1"/>
  <c r="A382" i="3" s="1"/>
  <c r="A383" i="3" s="1"/>
  <c r="A384" i="3" s="1"/>
  <c r="A385" i="3" s="1"/>
  <c r="A405" i="3" s="1"/>
  <c r="A406" i="3" s="1"/>
  <c r="A407" i="3" s="1"/>
  <c r="A408" i="3" s="1"/>
  <c r="A410" i="3" s="1"/>
  <c r="A411" i="3" s="1"/>
  <c r="A412" i="3" s="1"/>
  <c r="A413" i="3" s="1"/>
  <c r="A415" i="3" s="1"/>
  <c r="A416" i="3" s="1"/>
  <c r="A417" i="3" s="1"/>
  <c r="A418" i="3" s="1"/>
  <c r="A420" i="3" s="1"/>
  <c r="A421" i="3" s="1"/>
  <c r="A422" i="3" s="1"/>
  <c r="A423" i="3" s="1"/>
  <c r="A426" i="3" s="1"/>
  <c r="A427" i="3" s="1"/>
  <c r="A428" i="3" s="1"/>
  <c r="A429" i="3" s="1"/>
  <c r="A1030" i="8"/>
  <c r="A1032" i="8" s="1"/>
  <c r="A1034" i="8" s="1"/>
  <c r="A1035" i="8" s="1"/>
  <c r="A1037" i="8" s="1"/>
  <c r="A1038" i="8" s="1"/>
  <c r="A1040" i="8" s="1"/>
  <c r="A1042" i="8" s="1"/>
  <c r="A1044" i="8" s="1"/>
  <c r="A1047" i="8" s="1"/>
  <c r="A1049" i="8" s="1"/>
  <c r="A1051" i="8" s="1"/>
  <c r="A1052" i="8" s="1"/>
  <c r="A1054" i="8" s="1"/>
  <c r="A1055" i="8" s="1"/>
  <c r="A1057" i="8" s="1"/>
  <c r="A1059" i="8" s="1"/>
  <c r="A1061" i="8" s="1"/>
  <c r="I830" i="8"/>
  <c r="I834" i="8" s="1"/>
  <c r="H830" i="8"/>
  <c r="H834" i="8" s="1"/>
  <c r="K903" i="8"/>
  <c r="K907" i="8" s="1"/>
  <c r="J1119" i="8"/>
  <c r="J1123" i="8" s="1"/>
  <c r="L1117" i="8"/>
  <c r="G858" i="8"/>
  <c r="G862" i="8" s="1"/>
  <c r="H249" i="8"/>
  <c r="L901" i="8"/>
  <c r="I322" i="8"/>
  <c r="H1004" i="8"/>
  <c r="I1004" i="8"/>
  <c r="I1006" i="8" s="1"/>
  <c r="I1010" i="8" s="1"/>
  <c r="K1004" i="8"/>
  <c r="K1006" i="8" s="1"/>
  <c r="K1010" i="8" s="1"/>
  <c r="F1004" i="8"/>
  <c r="K858" i="8"/>
  <c r="F858" i="8"/>
  <c r="J955" i="8"/>
  <c r="J957" i="8" s="1"/>
  <c r="J961" i="8" s="1"/>
  <c r="K955" i="8"/>
  <c r="K957" i="8" s="1"/>
  <c r="K961" i="8" s="1"/>
  <c r="I858" i="8"/>
  <c r="I862" i="8" s="1"/>
  <c r="F955" i="8"/>
  <c r="F957" i="8" s="1"/>
  <c r="F961" i="8" s="1"/>
  <c r="F929" i="8"/>
  <c r="F933" i="8" s="1"/>
  <c r="H955" i="8"/>
  <c r="H957" i="8" s="1"/>
  <c r="H961" i="8" s="1"/>
  <c r="I955" i="8"/>
  <c r="I957" i="8" s="1"/>
  <c r="I961" i="8" s="1"/>
  <c r="J903" i="8"/>
  <c r="G249" i="8"/>
  <c r="K830" i="8"/>
  <c r="K834" i="8" s="1"/>
  <c r="F732" i="8"/>
  <c r="J927" i="8"/>
  <c r="L927" i="8" s="1"/>
  <c r="G830" i="8"/>
  <c r="G834" i="8" s="1"/>
  <c r="L856" i="8"/>
  <c r="F190" i="8"/>
  <c r="H242" i="8"/>
  <c r="J858" i="8"/>
  <c r="J862" i="8" s="1"/>
  <c r="A909" i="8"/>
  <c r="A911" i="8" s="1"/>
  <c r="A913" i="8" s="1"/>
  <c r="A914" i="8" s="1"/>
  <c r="A916" i="8" s="1"/>
  <c r="A917" i="8" s="1"/>
  <c r="A918" i="8" s="1"/>
  <c r="A919" i="8" s="1"/>
  <c r="A921" i="8" s="1"/>
  <c r="A922" i="8" s="1"/>
  <c r="A923" i="8" s="1"/>
  <c r="A924" i="8" s="1"/>
  <c r="A927" i="8" s="1"/>
  <c r="A929" i="8" s="1"/>
  <c r="H858" i="8"/>
  <c r="H862" i="8" s="1"/>
  <c r="F828" i="8"/>
  <c r="J828" i="8"/>
  <c r="L722" i="8"/>
  <c r="L757" i="8"/>
  <c r="J724" i="8"/>
  <c r="L724" i="8" s="1"/>
  <c r="L381" i="8"/>
  <c r="L804" i="8"/>
  <c r="J732" i="8"/>
  <c r="K732" i="8"/>
  <c r="G670" i="8"/>
  <c r="J670" i="8"/>
  <c r="H670" i="8"/>
  <c r="K670" i="8"/>
  <c r="F670" i="8"/>
  <c r="F679" i="8"/>
  <c r="I670" i="8"/>
  <c r="K635" i="8"/>
  <c r="I635" i="8"/>
  <c r="F635" i="8"/>
  <c r="G635" i="8"/>
  <c r="H635" i="8"/>
  <c r="J635" i="8"/>
  <c r="L749" i="8"/>
  <c r="F70" i="8"/>
  <c r="I929" i="8"/>
  <c r="I933" i="8" s="1"/>
  <c r="L795" i="8"/>
  <c r="L371" i="8"/>
  <c r="L1057" i="8"/>
  <c r="L1023" i="8"/>
  <c r="G190" i="8"/>
  <c r="A674" i="8"/>
  <c r="A676" i="8" s="1"/>
  <c r="A678" i="8" s="1"/>
  <c r="A679" i="8" s="1"/>
  <c r="A680" i="8" s="1"/>
  <c r="K249" i="8"/>
  <c r="I240" i="8"/>
  <c r="A832" i="8"/>
  <c r="A834" i="8" s="1"/>
  <c r="F91" i="8"/>
  <c r="G219" i="8"/>
  <c r="G452" i="8"/>
  <c r="G93" i="8" s="1"/>
  <c r="G91" i="8"/>
  <c r="G70" i="8"/>
  <c r="K320" i="8"/>
  <c r="K105" i="8"/>
  <c r="F484" i="8"/>
  <c r="F107" i="8" s="1"/>
  <c r="G254" i="8"/>
  <c r="A498" i="8"/>
  <c r="A500" i="8" s="1"/>
  <c r="H322" i="8"/>
  <c r="J263" i="8"/>
  <c r="G322" i="8"/>
  <c r="G261" i="8"/>
  <c r="G240" i="8"/>
  <c r="K183" i="8"/>
  <c r="K500" i="8"/>
  <c r="K114" i="8" s="1"/>
  <c r="J468" i="8"/>
  <c r="J100" i="8" s="1"/>
  <c r="L899" i="8"/>
  <c r="G806" i="8"/>
  <c r="G221" i="8" s="1"/>
  <c r="L319" i="8"/>
  <c r="K260" i="8"/>
  <c r="I260" i="8"/>
  <c r="H260" i="8"/>
  <c r="F260" i="8"/>
  <c r="J253" i="8"/>
  <c r="I253" i="8"/>
  <c r="K253" i="8"/>
  <c r="H253" i="8"/>
  <c r="K42" i="21" s="1"/>
  <c r="F253" i="8"/>
  <c r="J246" i="8"/>
  <c r="F246" i="8"/>
  <c r="L239" i="8"/>
  <c r="I799" i="8"/>
  <c r="I806" i="8" s="1"/>
  <c r="I221" i="8" s="1"/>
  <c r="K799" i="8"/>
  <c r="K806" i="8" s="1"/>
  <c r="K221" i="8" s="1"/>
  <c r="L232" i="8"/>
  <c r="J806" i="8"/>
  <c r="J221" i="8" s="1"/>
  <c r="F225" i="8"/>
  <c r="J225" i="8"/>
  <c r="M42" i="21" s="1"/>
  <c r="H175" i="8"/>
  <c r="K37" i="21" s="1"/>
  <c r="J679" i="8"/>
  <c r="G175" i="8"/>
  <c r="J37" i="21" s="1"/>
  <c r="I175" i="8"/>
  <c r="L37" i="21" s="1"/>
  <c r="J168" i="8"/>
  <c r="M36" i="21" s="1"/>
  <c r="G644" i="8"/>
  <c r="I553" i="8"/>
  <c r="I128" i="8" s="1"/>
  <c r="I105" i="8"/>
  <c r="H183" i="8"/>
  <c r="F1027" i="8"/>
  <c r="F270" i="8" s="1"/>
  <c r="I1061" i="8"/>
  <c r="I284" i="8" s="1"/>
  <c r="L411" i="8"/>
  <c r="G591" i="8"/>
  <c r="G164" i="8" s="1"/>
  <c r="K84" i="8"/>
  <c r="J484" i="8"/>
  <c r="J107" i="8" s="1"/>
  <c r="H452" i="8"/>
  <c r="H93" i="8" s="1"/>
  <c r="G468" i="8"/>
  <c r="G100" i="8" s="1"/>
  <c r="L448" i="8"/>
  <c r="F320" i="2"/>
  <c r="E422" i="3"/>
  <c r="E423" i="3" s="1"/>
  <c r="L1115" i="8"/>
  <c r="L731" i="8"/>
  <c r="L720" i="8"/>
  <c r="L662" i="8"/>
  <c r="L665" i="8"/>
  <c r="L666" i="8"/>
  <c r="L587" i="8"/>
  <c r="L496" i="8"/>
  <c r="L480" i="8"/>
  <c r="L464" i="8"/>
  <c r="G168" i="8"/>
  <c r="J36" i="21" s="1"/>
  <c r="L395" i="8"/>
  <c r="I70" i="8"/>
  <c r="J417" i="3"/>
  <c r="J318" i="2"/>
  <c r="J320" i="2" s="1"/>
  <c r="G325" i="2"/>
  <c r="G327" i="2" s="1"/>
  <c r="E320" i="2"/>
  <c r="J196" i="3"/>
  <c r="F198" i="3"/>
  <c r="K591" i="8"/>
  <c r="K164" i="8" s="1"/>
  <c r="J119" i="8"/>
  <c r="K1027" i="8"/>
  <c r="K270" i="8" s="1"/>
  <c r="G105" i="8"/>
  <c r="F93" i="8"/>
  <c r="F591" i="8"/>
  <c r="F164" i="8" s="1"/>
  <c r="H679" i="8"/>
  <c r="H806" i="8"/>
  <c r="H221" i="8" s="1"/>
  <c r="I452" i="8"/>
  <c r="I93" i="8" s="1"/>
  <c r="F500" i="8"/>
  <c r="F114" i="8" s="1"/>
  <c r="K77" i="8"/>
  <c r="L77" i="8" s="1"/>
  <c r="K126" i="8"/>
  <c r="I679" i="8"/>
  <c r="I500" i="8"/>
  <c r="I114" i="8" s="1"/>
  <c r="I98" i="8"/>
  <c r="J162" i="8"/>
  <c r="K119" i="8"/>
  <c r="I428" i="3"/>
  <c r="I429" i="3" s="1"/>
  <c r="F575" i="8"/>
  <c r="F157" i="8" s="1"/>
  <c r="G537" i="8"/>
  <c r="G121" i="8" s="1"/>
  <c r="J644" i="8"/>
  <c r="J126" i="8"/>
  <c r="J155" i="8"/>
  <c r="F126" i="8"/>
  <c r="K452" i="8"/>
  <c r="K93" i="8" s="1"/>
  <c r="K70" i="8"/>
  <c r="H162" i="8"/>
  <c r="J500" i="8"/>
  <c r="J114" i="8" s="1"/>
  <c r="H423" i="3"/>
  <c r="H429" i="3"/>
  <c r="E198" i="3"/>
  <c r="F98" i="8"/>
  <c r="H1061" i="8"/>
  <c r="H284" i="8" s="1"/>
  <c r="G553" i="8"/>
  <c r="G128" i="8" s="1"/>
  <c r="J175" i="8"/>
  <c r="M37" i="21" s="1"/>
  <c r="D428" i="3"/>
  <c r="D429" i="3" s="1"/>
  <c r="I591" i="8"/>
  <c r="I164" i="8" s="1"/>
  <c r="L922" i="8"/>
  <c r="J183" i="3"/>
  <c r="F175" i="8"/>
  <c r="I37" i="21" s="1"/>
  <c r="G428" i="3"/>
  <c r="G429" i="3" s="1"/>
  <c r="H126" i="8"/>
  <c r="L951" i="8"/>
  <c r="H155" i="8"/>
  <c r="G679" i="8"/>
  <c r="K155" i="8"/>
  <c r="J197" i="3"/>
  <c r="F537" i="8"/>
  <c r="F121" i="8" s="1"/>
  <c r="J413" i="3"/>
  <c r="L627" i="8"/>
  <c r="L182" i="8"/>
  <c r="J418" i="3"/>
  <c r="F644" i="8"/>
  <c r="F168" i="8"/>
  <c r="I36" i="21" s="1"/>
  <c r="H168" i="8"/>
  <c r="K36" i="21" s="1"/>
  <c r="H644" i="8"/>
  <c r="K679" i="8"/>
  <c r="K175" i="8"/>
  <c r="N37" i="21" s="1"/>
  <c r="L923" i="8"/>
  <c r="L952" i="8"/>
  <c r="J84" i="8"/>
  <c r="L998" i="8"/>
  <c r="H1002" i="8"/>
  <c r="L947" i="8"/>
  <c r="L996" i="8"/>
  <c r="L825" i="8"/>
  <c r="L630" i="8"/>
  <c r="K633" i="8"/>
  <c r="L920" i="8"/>
  <c r="L949" i="8"/>
  <c r="K644" i="8"/>
  <c r="K168" i="8"/>
  <c r="N36" i="21" s="1"/>
  <c r="L1001" i="8"/>
  <c r="L1000" i="8"/>
  <c r="F423" i="3"/>
  <c r="F428" i="3"/>
  <c r="F429" i="3" s="1"/>
  <c r="F1002" i="8"/>
  <c r="L999" i="8"/>
  <c r="L820" i="8"/>
  <c r="F282" i="8"/>
  <c r="H1027" i="8"/>
  <c r="H270" i="8" s="1"/>
  <c r="J219" i="8"/>
  <c r="G282" i="8"/>
  <c r="H219" i="8"/>
  <c r="I268" i="8"/>
  <c r="J70" i="8"/>
  <c r="G247" i="8"/>
  <c r="H1098" i="8"/>
  <c r="H315" i="8" s="1"/>
  <c r="G268" i="8"/>
  <c r="K1061" i="8"/>
  <c r="K284" i="8" s="1"/>
  <c r="I575" i="8"/>
  <c r="I157" i="8" s="1"/>
  <c r="F219" i="8"/>
  <c r="I313" i="8"/>
  <c r="K1098" i="8"/>
  <c r="K315" i="8" s="1"/>
  <c r="L238" i="8"/>
  <c r="G1098" i="8"/>
  <c r="G315" i="8" s="1"/>
  <c r="L571" i="8"/>
  <c r="I320" i="8"/>
  <c r="J91" i="8"/>
  <c r="J282" i="8"/>
  <c r="G183" i="8"/>
  <c r="J1061" i="8"/>
  <c r="J284" i="8" s="1"/>
  <c r="L245" i="8"/>
  <c r="H70" i="8"/>
  <c r="L813" i="8"/>
  <c r="L224" i="8"/>
  <c r="L888" i="8"/>
  <c r="L174" i="8"/>
  <c r="L167" i="8"/>
  <c r="L914" i="8"/>
  <c r="L620" i="8"/>
  <c r="H240" i="8"/>
  <c r="L854" i="8"/>
  <c r="J427" i="3"/>
  <c r="I633" i="8"/>
  <c r="L629" i="8"/>
  <c r="L533" i="8"/>
  <c r="L632" i="8"/>
  <c r="L655" i="8"/>
  <c r="G112" i="8"/>
  <c r="G500" i="8"/>
  <c r="G114" i="8" s="1"/>
  <c r="I168" i="8"/>
  <c r="L36" i="21" s="1"/>
  <c r="I644" i="8"/>
  <c r="O35" i="21"/>
  <c r="L549" i="8"/>
  <c r="L668" i="8"/>
  <c r="N42" i="21" l="1"/>
  <c r="L42" i="21"/>
  <c r="I42" i="21"/>
  <c r="I226" i="8"/>
  <c r="I27" i="8"/>
  <c r="J27" i="8"/>
  <c r="G27" i="8"/>
  <c r="K240" i="8"/>
  <c r="H27" i="8"/>
  <c r="K27" i="8"/>
  <c r="H672" i="8"/>
  <c r="J672" i="8"/>
  <c r="G672" i="8"/>
  <c r="F830" i="8"/>
  <c r="F834" i="8" s="1"/>
  <c r="I672" i="8"/>
  <c r="J830" i="8"/>
  <c r="J834" i="8" s="1"/>
  <c r="J228" i="8" s="1"/>
  <c r="F672" i="8"/>
  <c r="H226" i="8"/>
  <c r="K672" i="8"/>
  <c r="J637" i="8"/>
  <c r="H637" i="8"/>
  <c r="G637" i="8"/>
  <c r="F637" i="8"/>
  <c r="L1119" i="8"/>
  <c r="J320" i="8"/>
  <c r="J907" i="8"/>
  <c r="J242" i="8" s="1"/>
  <c r="F862" i="8"/>
  <c r="K862" i="8"/>
  <c r="K235" i="8" s="1"/>
  <c r="H256" i="8"/>
  <c r="F1006" i="8"/>
  <c r="F1010" i="8" s="1"/>
  <c r="I233" i="8"/>
  <c r="K263" i="8"/>
  <c r="L903" i="8"/>
  <c r="I263" i="8"/>
  <c r="I645" i="8"/>
  <c r="K680" i="8"/>
  <c r="I637" i="8"/>
  <c r="K256" i="8"/>
  <c r="L1004" i="8"/>
  <c r="L1123" i="8"/>
  <c r="J680" i="8"/>
  <c r="L190" i="8"/>
  <c r="H1006" i="8"/>
  <c r="L955" i="8"/>
  <c r="J256" i="8"/>
  <c r="J929" i="8"/>
  <c r="G226" i="8"/>
  <c r="J233" i="8"/>
  <c r="L858" i="8"/>
  <c r="L907" i="8"/>
  <c r="I680" i="8"/>
  <c r="L828" i="8"/>
  <c r="L732" i="8"/>
  <c r="A836" i="8"/>
  <c r="A838" i="8" s="1"/>
  <c r="A840" i="8" s="1"/>
  <c r="A841" i="8" s="1"/>
  <c r="A843" i="8" s="1"/>
  <c r="A844" i="8" s="1"/>
  <c r="A845" i="8" s="1"/>
  <c r="A846" i="8" s="1"/>
  <c r="A847" i="8" s="1"/>
  <c r="A849" i="8" s="1"/>
  <c r="A850" i="8" s="1"/>
  <c r="A851" i="8" s="1"/>
  <c r="A852" i="8" s="1"/>
  <c r="A853" i="8" s="1"/>
  <c r="A856" i="8" s="1"/>
  <c r="A858" i="8" s="1"/>
  <c r="J645" i="8"/>
  <c r="F806" i="8"/>
  <c r="F221" i="8" s="1"/>
  <c r="F645" i="8"/>
  <c r="G680" i="8"/>
  <c r="K645" i="8"/>
  <c r="H645" i="8"/>
  <c r="H680" i="8"/>
  <c r="K637" i="8"/>
  <c r="L670" i="8"/>
  <c r="F680" i="8"/>
  <c r="A682" i="8"/>
  <c r="G645" i="8"/>
  <c r="L635" i="8"/>
  <c r="L957" i="8"/>
  <c r="A931" i="8"/>
  <c r="A933" i="8" s="1"/>
  <c r="L40" i="21"/>
  <c r="I40" i="21"/>
  <c r="J40" i="21"/>
  <c r="J44" i="21" s="1"/>
  <c r="N40" i="21"/>
  <c r="M40" i="21"/>
  <c r="K40" i="21"/>
  <c r="G235" i="8"/>
  <c r="G233" i="8"/>
  <c r="K322" i="8"/>
  <c r="G256" i="8"/>
  <c r="L107" i="8"/>
  <c r="J261" i="8"/>
  <c r="G320" i="8"/>
  <c r="H247" i="8"/>
  <c r="I254" i="8"/>
  <c r="H320" i="8"/>
  <c r="G263" i="8"/>
  <c r="F254" i="8"/>
  <c r="H228" i="8"/>
  <c r="I228" i="8"/>
  <c r="L91" i="8"/>
  <c r="J240" i="8"/>
  <c r="E428" i="3"/>
  <c r="E429" i="3" s="1"/>
  <c r="J429" i="3" s="1"/>
  <c r="J322" i="8"/>
  <c r="L260" i="8"/>
  <c r="F322" i="8"/>
  <c r="F320" i="8"/>
  <c r="L253" i="8"/>
  <c r="L246" i="8"/>
  <c r="G242" i="8"/>
  <c r="L225" i="8"/>
  <c r="F183" i="8"/>
  <c r="L84" i="8"/>
  <c r="L484" i="8"/>
  <c r="L105" i="8"/>
  <c r="K233" i="8"/>
  <c r="J235" i="8"/>
  <c r="J183" i="8"/>
  <c r="I235" i="8"/>
  <c r="L468" i="8"/>
  <c r="J422" i="3"/>
  <c r="L799" i="8"/>
  <c r="L591" i="8"/>
  <c r="L452" i="8"/>
  <c r="L98" i="8"/>
  <c r="L162" i="8"/>
  <c r="L119" i="8"/>
  <c r="L219" i="8"/>
  <c r="L126" i="8"/>
  <c r="L282" i="8"/>
  <c r="L175" i="8"/>
  <c r="L164" i="8"/>
  <c r="L93" i="8"/>
  <c r="L70" i="8"/>
  <c r="J325" i="2"/>
  <c r="J327" i="2" s="1"/>
  <c r="J198" i="3"/>
  <c r="O37" i="21"/>
  <c r="K242" i="8"/>
  <c r="L679" i="8"/>
  <c r="L680" i="8" s="1"/>
  <c r="J423" i="3"/>
  <c r="L925" i="8"/>
  <c r="L168" i="8"/>
  <c r="L826" i="8"/>
  <c r="L953" i="8"/>
  <c r="L1002" i="8"/>
  <c r="L155" i="8"/>
  <c r="L268" i="8"/>
  <c r="L315" i="8"/>
  <c r="L270" i="8"/>
  <c r="L313" i="8"/>
  <c r="L1098" i="8"/>
  <c r="L1027" i="8"/>
  <c r="L1061" i="8"/>
  <c r="I242" i="8"/>
  <c r="L284" i="8"/>
  <c r="K247" i="8"/>
  <c r="G228" i="8"/>
  <c r="F242" i="8"/>
  <c r="F240" i="8"/>
  <c r="F233" i="8"/>
  <c r="K228" i="8"/>
  <c r="K226" i="8"/>
  <c r="H235" i="8"/>
  <c r="H233" i="8"/>
  <c r="L114" i="8"/>
  <c r="L575" i="8"/>
  <c r="L112" i="8"/>
  <c r="L100" i="8"/>
  <c r="L553" i="8"/>
  <c r="L157" i="8"/>
  <c r="O36" i="21"/>
  <c r="L500" i="8"/>
  <c r="L633" i="8"/>
  <c r="I247" i="8"/>
  <c r="L121" i="8"/>
  <c r="L537" i="8"/>
  <c r="L644" i="8"/>
  <c r="J23" i="21" l="1"/>
  <c r="G29" i="8"/>
  <c r="K29" i="8"/>
  <c r="N23" i="21"/>
  <c r="F27" i="8"/>
  <c r="H176" i="8"/>
  <c r="F176" i="8"/>
  <c r="J169" i="8"/>
  <c r="L830" i="8"/>
  <c r="K176" i="8"/>
  <c r="L672" i="8"/>
  <c r="G176" i="8"/>
  <c r="J176" i="8"/>
  <c r="L834" i="8"/>
  <c r="H169" i="8"/>
  <c r="I176" i="8"/>
  <c r="F169" i="8"/>
  <c r="K28" i="8"/>
  <c r="H28" i="8"/>
  <c r="G28" i="8"/>
  <c r="J28" i="8"/>
  <c r="H1010" i="8"/>
  <c r="H263" i="8" s="1"/>
  <c r="K23" i="21" s="1"/>
  <c r="J933" i="8"/>
  <c r="L933" i="8" s="1"/>
  <c r="F235" i="8"/>
  <c r="L862" i="8"/>
  <c r="I169" i="8"/>
  <c r="F261" i="8"/>
  <c r="L1006" i="8"/>
  <c r="L637" i="8"/>
  <c r="L961" i="8"/>
  <c r="L929" i="8"/>
  <c r="J247" i="8"/>
  <c r="A935" i="8"/>
  <c r="A937" i="8" s="1"/>
  <c r="A939" i="8" s="1"/>
  <c r="A940" i="8" s="1"/>
  <c r="A942" i="8" s="1"/>
  <c r="A943" i="8" s="1"/>
  <c r="A944" i="8" s="1"/>
  <c r="A945" i="8" s="1"/>
  <c r="A946" i="8" s="1"/>
  <c r="A948" i="8" s="1"/>
  <c r="A949" i="8" s="1"/>
  <c r="A950" i="8" s="1"/>
  <c r="A951" i="8" s="1"/>
  <c r="A952" i="8" s="1"/>
  <c r="A955" i="8" s="1"/>
  <c r="A957" i="8" s="1"/>
  <c r="K169" i="8"/>
  <c r="L645" i="8"/>
  <c r="G169" i="8"/>
  <c r="O40" i="21"/>
  <c r="A860" i="8"/>
  <c r="A862" i="8" s="1"/>
  <c r="H254" i="8"/>
  <c r="F256" i="8"/>
  <c r="K261" i="8"/>
  <c r="I261" i="8"/>
  <c r="J254" i="8"/>
  <c r="L320" i="8"/>
  <c r="K254" i="8"/>
  <c r="I256" i="8"/>
  <c r="I28" i="8" s="1"/>
  <c r="J226" i="8"/>
  <c r="L240" i="8"/>
  <c r="F249" i="8"/>
  <c r="N44" i="21"/>
  <c r="J428" i="3"/>
  <c r="L322" i="8"/>
  <c r="L44" i="21"/>
  <c r="F247" i="8"/>
  <c r="K44" i="21"/>
  <c r="O42" i="21"/>
  <c r="I44" i="21"/>
  <c r="M44" i="21"/>
  <c r="F226" i="8"/>
  <c r="L183" i="8"/>
  <c r="F228" i="8"/>
  <c r="F263" i="8"/>
  <c r="H261" i="8"/>
  <c r="L806" i="8"/>
  <c r="L242" i="8"/>
  <c r="L233" i="8"/>
  <c r="I249" i="8"/>
  <c r="I29" i="8" s="1"/>
  <c r="L128" i="8"/>
  <c r="L221" i="8"/>
  <c r="I23" i="21" l="1"/>
  <c r="F29" i="8"/>
  <c r="L23" i="21"/>
  <c r="H29" i="8"/>
  <c r="H35" i="8" s="1"/>
  <c r="L176" i="8"/>
  <c r="F28" i="8"/>
  <c r="L28" i="8" s="1"/>
  <c r="J249" i="8"/>
  <c r="L235" i="8"/>
  <c r="L1010" i="8"/>
  <c r="L247" i="8"/>
  <c r="A959" i="8"/>
  <c r="A961" i="8" s="1"/>
  <c r="G35" i="8"/>
  <c r="L254" i="8"/>
  <c r="L256" i="8"/>
  <c r="O44" i="21"/>
  <c r="L226" i="8"/>
  <c r="L228" i="8"/>
  <c r="L261" i="8"/>
  <c r="K35" i="8"/>
  <c r="L169" i="8"/>
  <c r="L27" i="8"/>
  <c r="J29" i="8" l="1"/>
  <c r="M23" i="21"/>
  <c r="O23" i="21" s="1"/>
  <c r="L249" i="8"/>
  <c r="L29" i="8"/>
  <c r="F35" i="8"/>
  <c r="L263" i="8"/>
  <c r="I35" i="8"/>
  <c r="J35" i="8" l="1"/>
  <c r="L35" i="8" s="1"/>
  <c r="I24" i="21"/>
  <c r="K24" i="21" l="1"/>
  <c r="L24" i="21"/>
  <c r="M24" i="21"/>
  <c r="N24" i="21"/>
  <c r="J24" i="21"/>
  <c r="O24" i="21" l="1"/>
  <c r="D19" i="22" l="1"/>
  <c r="E17" i="22" l="1"/>
  <c r="E19" i="22" s="1"/>
  <c r="F17" i="22"/>
  <c r="G17" i="22"/>
  <c r="D23" i="22"/>
  <c r="H17" i="22"/>
  <c r="I17" i="22"/>
  <c r="E23" i="22" l="1"/>
  <c r="G639" i="8" s="1"/>
  <c r="G373" i="8"/>
  <c r="G71" i="8" s="1"/>
  <c r="F71" i="8"/>
  <c r="F375" i="8"/>
  <c r="F383" i="8" s="1"/>
  <c r="H19" i="22"/>
  <c r="J373" i="8"/>
  <c r="H23" i="22"/>
  <c r="D29" i="22"/>
  <c r="D25" i="22"/>
  <c r="F639" i="8"/>
  <c r="G19" i="22"/>
  <c r="I373" i="8"/>
  <c r="G23" i="22"/>
  <c r="I23" i="22"/>
  <c r="K373" i="8"/>
  <c r="I19" i="22"/>
  <c r="H373" i="8"/>
  <c r="F19" i="22"/>
  <c r="F23" i="22"/>
  <c r="E25" i="22" l="1"/>
  <c r="E29" i="22"/>
  <c r="G674" i="8" s="1"/>
  <c r="G375" i="8"/>
  <c r="G383" i="8" s="1"/>
  <c r="G72" i="8" s="1"/>
  <c r="J639" i="8"/>
  <c r="H25" i="22"/>
  <c r="H29" i="22"/>
  <c r="J71" i="8"/>
  <c r="J375" i="8"/>
  <c r="J383" i="8" s="1"/>
  <c r="J72" i="8" s="1"/>
  <c r="F641" i="8"/>
  <c r="F647" i="8" s="1"/>
  <c r="F170" i="8"/>
  <c r="G29" i="22"/>
  <c r="I639" i="8"/>
  <c r="G25" i="22"/>
  <c r="I71" i="8"/>
  <c r="I375" i="8"/>
  <c r="I383" i="8" s="1"/>
  <c r="I72" i="8" s="1"/>
  <c r="G641" i="8"/>
  <c r="G647" i="8" s="1"/>
  <c r="G170" i="8"/>
  <c r="H71" i="8"/>
  <c r="H375" i="8"/>
  <c r="H383" i="8" s="1"/>
  <c r="H72" i="8" s="1"/>
  <c r="K71" i="8"/>
  <c r="K375" i="8"/>
  <c r="K383" i="8" s="1"/>
  <c r="K72" i="8" s="1"/>
  <c r="K639" i="8"/>
  <c r="I29" i="22"/>
  <c r="I25" i="22"/>
  <c r="F674" i="8"/>
  <c r="D35" i="22"/>
  <c r="D31" i="22"/>
  <c r="L373" i="8"/>
  <c r="F29" i="22"/>
  <c r="F25" i="22"/>
  <c r="H639" i="8"/>
  <c r="H641" i="8" s="1"/>
  <c r="H647" i="8" s="1"/>
  <c r="J19" i="22"/>
  <c r="L383" i="8" l="1"/>
  <c r="G171" i="8"/>
  <c r="E31" i="22"/>
  <c r="E35" i="22"/>
  <c r="E41" i="22" s="1"/>
  <c r="J25" i="22"/>
  <c r="L71" i="8"/>
  <c r="L375" i="8"/>
  <c r="H170" i="8"/>
  <c r="H171" i="8"/>
  <c r="H35" i="22"/>
  <c r="H31" i="22"/>
  <c r="J674" i="8"/>
  <c r="I35" i="22"/>
  <c r="I31" i="22"/>
  <c r="K674" i="8"/>
  <c r="G676" i="8"/>
  <c r="G177" i="8"/>
  <c r="D37" i="22"/>
  <c r="D41" i="22"/>
  <c r="F726" i="8"/>
  <c r="G35" i="22"/>
  <c r="G31" i="22"/>
  <c r="I674" i="8"/>
  <c r="F31" i="22"/>
  <c r="F35" i="22"/>
  <c r="H674" i="8"/>
  <c r="K641" i="8"/>
  <c r="K647" i="8" s="1"/>
  <c r="K170" i="8"/>
  <c r="L639" i="8"/>
  <c r="J170" i="8"/>
  <c r="J641" i="8"/>
  <c r="J647" i="8" s="1"/>
  <c r="I170" i="8"/>
  <c r="I641" i="8"/>
  <c r="I647" i="8" s="1"/>
  <c r="F676" i="8"/>
  <c r="F682" i="8" s="1"/>
  <c r="F177" i="8"/>
  <c r="F72" i="8"/>
  <c r="L647" i="8" l="1"/>
  <c r="E37" i="22"/>
  <c r="G726" i="8"/>
  <c r="G184" i="8" s="1"/>
  <c r="G682" i="8"/>
  <c r="G178" i="8" s="1"/>
  <c r="I171" i="8"/>
  <c r="K171" i="8"/>
  <c r="J171" i="8"/>
  <c r="J31" i="22"/>
  <c r="L170" i="8"/>
  <c r="J676" i="8"/>
  <c r="J177" i="8"/>
  <c r="I726" i="8"/>
  <c r="G41" i="22"/>
  <c r="G37" i="22"/>
  <c r="F171" i="8"/>
  <c r="D43" i="22"/>
  <c r="D47" i="22"/>
  <c r="F413" i="8" s="1"/>
  <c r="F751" i="8"/>
  <c r="H676" i="8"/>
  <c r="H177" i="8"/>
  <c r="K177" i="8"/>
  <c r="K676" i="8"/>
  <c r="I37" i="22"/>
  <c r="I41" i="22"/>
  <c r="K726" i="8"/>
  <c r="I676" i="8"/>
  <c r="I177" i="8"/>
  <c r="J726" i="8"/>
  <c r="H41" i="22"/>
  <c r="H37" i="22"/>
  <c r="F184" i="8"/>
  <c r="F728" i="8"/>
  <c r="F734" i="8" s="1"/>
  <c r="E47" i="22"/>
  <c r="E43" i="22"/>
  <c r="G751" i="8"/>
  <c r="L641" i="8"/>
  <c r="L72" i="8"/>
  <c r="L674" i="8"/>
  <c r="H726" i="8"/>
  <c r="F37" i="22"/>
  <c r="F41" i="22"/>
  <c r="G728" i="8" l="1"/>
  <c r="L171" i="8"/>
  <c r="K682" i="8"/>
  <c r="K178" i="8" s="1"/>
  <c r="J682" i="8"/>
  <c r="J178" i="8" s="1"/>
  <c r="H682" i="8"/>
  <c r="H178" i="8" s="1"/>
  <c r="I682" i="8"/>
  <c r="I178" i="8" s="1"/>
  <c r="D53" i="22"/>
  <c r="J37" i="22"/>
  <c r="L177" i="8"/>
  <c r="L676" i="8"/>
  <c r="L682" i="8" s="1"/>
  <c r="F47" i="22"/>
  <c r="F43" i="22"/>
  <c r="H751" i="8"/>
  <c r="G43" i="22"/>
  <c r="G47" i="22"/>
  <c r="I751" i="8"/>
  <c r="H47" i="22"/>
  <c r="J751" i="8"/>
  <c r="H43" i="22"/>
  <c r="I728" i="8"/>
  <c r="I184" i="8"/>
  <c r="H184" i="8"/>
  <c r="H728" i="8"/>
  <c r="G191" i="8"/>
  <c r="G753" i="8"/>
  <c r="G759" i="8" s="1"/>
  <c r="J728" i="8"/>
  <c r="J184" i="8"/>
  <c r="K751" i="8"/>
  <c r="I43" i="22"/>
  <c r="I47" i="22"/>
  <c r="F753" i="8"/>
  <c r="F759" i="8" s="1"/>
  <c r="F191" i="8"/>
  <c r="D49" i="22"/>
  <c r="E53" i="22"/>
  <c r="E49" i="22"/>
  <c r="G413" i="8"/>
  <c r="G85" i="8" s="1"/>
  <c r="L726" i="8"/>
  <c r="F178" i="8"/>
  <c r="K728" i="8"/>
  <c r="K184" i="8"/>
  <c r="K734" i="8" l="1"/>
  <c r="K185" i="8" s="1"/>
  <c r="J734" i="8"/>
  <c r="J185" i="8" s="1"/>
  <c r="G734" i="8"/>
  <c r="G185" i="8" s="1"/>
  <c r="H734" i="8"/>
  <c r="H185" i="8" s="1"/>
  <c r="I734" i="8"/>
  <c r="I185" i="8" s="1"/>
  <c r="G192" i="8"/>
  <c r="L184" i="8"/>
  <c r="J43" i="22"/>
  <c r="F415" i="8"/>
  <c r="F85" i="8"/>
  <c r="H191" i="8"/>
  <c r="H753" i="8"/>
  <c r="H759" i="8" s="1"/>
  <c r="H413" i="8"/>
  <c r="F49" i="22"/>
  <c r="F53" i="22"/>
  <c r="L728" i="8"/>
  <c r="J191" i="8"/>
  <c r="J753" i="8"/>
  <c r="J759" i="8" s="1"/>
  <c r="F397" i="8"/>
  <c r="D55" i="22"/>
  <c r="I53" i="22"/>
  <c r="I49" i="22"/>
  <c r="K413" i="8"/>
  <c r="K191" i="8"/>
  <c r="K753" i="8"/>
  <c r="K759" i="8" s="1"/>
  <c r="F185" i="8"/>
  <c r="G415" i="8"/>
  <c r="G86" i="8" s="1"/>
  <c r="H53" i="22"/>
  <c r="H49" i="22"/>
  <c r="J413" i="8"/>
  <c r="I191" i="8"/>
  <c r="I753" i="8"/>
  <c r="I759" i="8" s="1"/>
  <c r="L178" i="8"/>
  <c r="G397" i="8"/>
  <c r="G78" i="8" s="1"/>
  <c r="E55" i="22"/>
  <c r="E57" i="22" s="1"/>
  <c r="L751" i="8"/>
  <c r="G49" i="22"/>
  <c r="I413" i="8"/>
  <c r="G53" i="22"/>
  <c r="G20" i="8" l="1"/>
  <c r="L759" i="8"/>
  <c r="G22" i="8"/>
  <c r="J18" i="21"/>
  <c r="K18" i="21"/>
  <c r="H22" i="8"/>
  <c r="M18" i="21"/>
  <c r="J22" i="8"/>
  <c r="L18" i="21"/>
  <c r="I22" i="8"/>
  <c r="K22" i="8"/>
  <c r="N18" i="21"/>
  <c r="L734" i="8"/>
  <c r="L185" i="8"/>
  <c r="J20" i="21"/>
  <c r="G23" i="8"/>
  <c r="H192" i="8"/>
  <c r="J192" i="8"/>
  <c r="I192" i="8"/>
  <c r="K192" i="8"/>
  <c r="L413" i="8"/>
  <c r="J49" i="22"/>
  <c r="L191" i="8"/>
  <c r="F22" i="8"/>
  <c r="I18" i="21"/>
  <c r="H55" i="22"/>
  <c r="H57" i="22" s="1"/>
  <c r="J397" i="8"/>
  <c r="F86" i="8"/>
  <c r="F192" i="8"/>
  <c r="J16" i="21"/>
  <c r="K397" i="8"/>
  <c r="I55" i="22"/>
  <c r="I57" i="22" s="1"/>
  <c r="H397" i="8"/>
  <c r="F55" i="22"/>
  <c r="F57" i="22" s="1"/>
  <c r="I415" i="8"/>
  <c r="I86" i="8" s="1"/>
  <c r="I85" i="8"/>
  <c r="L753" i="8"/>
  <c r="G55" i="22"/>
  <c r="G57" i="22" s="1"/>
  <c r="I397" i="8"/>
  <c r="K415" i="8"/>
  <c r="K86" i="8" s="1"/>
  <c r="K85" i="8"/>
  <c r="D57" i="22"/>
  <c r="G399" i="8"/>
  <c r="G79" i="8" s="1"/>
  <c r="G324" i="8" s="1"/>
  <c r="J415" i="8"/>
  <c r="J86" i="8" s="1"/>
  <c r="J85" i="8"/>
  <c r="F78" i="8"/>
  <c r="F399" i="8"/>
  <c r="H85" i="8"/>
  <c r="H415" i="8"/>
  <c r="H86" i="8" s="1"/>
  <c r="F20" i="8" l="1"/>
  <c r="O18" i="21"/>
  <c r="L22" i="8"/>
  <c r="J23" i="8"/>
  <c r="M20" i="21"/>
  <c r="N20" i="21"/>
  <c r="K23" i="8"/>
  <c r="L20" i="21"/>
  <c r="I23" i="8"/>
  <c r="K20" i="21"/>
  <c r="H23" i="8"/>
  <c r="L85" i="8"/>
  <c r="J55" i="22"/>
  <c r="J57" i="22" s="1"/>
  <c r="J399" i="8"/>
  <c r="J79" i="8" s="1"/>
  <c r="J324" i="8" s="1"/>
  <c r="J78" i="8"/>
  <c r="H20" i="8"/>
  <c r="K16" i="21"/>
  <c r="I20" i="21"/>
  <c r="F23" i="8"/>
  <c r="L192" i="8"/>
  <c r="F79" i="8"/>
  <c r="F324" i="8" s="1"/>
  <c r="F336" i="8" s="1"/>
  <c r="K78" i="8"/>
  <c r="K399" i="8"/>
  <c r="K79" i="8" s="1"/>
  <c r="K324" i="8" s="1"/>
  <c r="K20" i="8"/>
  <c r="N16" i="21"/>
  <c r="I28" i="21"/>
  <c r="M16" i="21"/>
  <c r="J20" i="8"/>
  <c r="J28" i="21"/>
  <c r="I399" i="8"/>
  <c r="I79" i="8" s="1"/>
  <c r="I324" i="8" s="1"/>
  <c r="I78" i="8"/>
  <c r="I20" i="8"/>
  <c r="L16" i="21"/>
  <c r="J17" i="21"/>
  <c r="J21" i="21" s="1"/>
  <c r="G21" i="8"/>
  <c r="G24" i="8" s="1"/>
  <c r="G37" i="8" s="1"/>
  <c r="G336" i="8"/>
  <c r="L415" i="8"/>
  <c r="L397" i="8"/>
  <c r="H399" i="8"/>
  <c r="H79" i="8" s="1"/>
  <c r="H324" i="8" s="1"/>
  <c r="H78" i="8"/>
  <c r="L86" i="8"/>
  <c r="I16" i="21"/>
  <c r="J26" i="21" l="1"/>
  <c r="J30" i="21" s="1"/>
  <c r="L23" i="8"/>
  <c r="O20" i="21"/>
  <c r="N28" i="21"/>
  <c r="L399" i="8"/>
  <c r="L28" i="21"/>
  <c r="I17" i="21"/>
  <c r="I21" i="21" s="1"/>
  <c r="F21" i="8"/>
  <c r="F24" i="8" s="1"/>
  <c r="L79" i="8"/>
  <c r="K21" i="8"/>
  <c r="K24" i="8" s="1"/>
  <c r="K37" i="8" s="1"/>
  <c r="N17" i="21"/>
  <c r="N21" i="21" s="1"/>
  <c r="K336" i="8"/>
  <c r="O16" i="21"/>
  <c r="L20" i="8"/>
  <c r="L78" i="8"/>
  <c r="J21" i="8"/>
  <c r="J24" i="8" s="1"/>
  <c r="J37" i="8" s="1"/>
  <c r="M17" i="21"/>
  <c r="M21" i="21" s="1"/>
  <c r="J336" i="8"/>
  <c r="I21" i="8"/>
  <c r="I24" i="8" s="1"/>
  <c r="I37" i="8" s="1"/>
  <c r="L17" i="21"/>
  <c r="L21" i="21" s="1"/>
  <c r="I336" i="8"/>
  <c r="M28" i="21"/>
  <c r="K28" i="21"/>
  <c r="K17" i="21"/>
  <c r="K21" i="21" s="1"/>
  <c r="H21" i="8"/>
  <c r="H24" i="8" s="1"/>
  <c r="H37" i="8" s="1"/>
  <c r="H336" i="8"/>
  <c r="N26" i="21" l="1"/>
  <c r="N30" i="21" s="1"/>
  <c r="K26" i="21"/>
  <c r="K30" i="21" s="1"/>
  <c r="L26" i="21"/>
  <c r="L30" i="21" s="1"/>
  <c r="M26" i="21"/>
  <c r="M30" i="21" s="1"/>
  <c r="O28" i="21"/>
  <c r="L24" i="8"/>
  <c r="F37" i="8"/>
  <c r="L37" i="8" s="1"/>
  <c r="L324" i="8"/>
  <c r="L21" i="8"/>
  <c r="O17" i="21"/>
  <c r="I26" i="21"/>
  <c r="O21" i="21" l="1"/>
  <c r="O26" i="21"/>
  <c r="I30" i="21"/>
  <c r="L336" i="8"/>
  <c r="O30" i="2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Bell \ Melissa \ J</author>
    <author>Battig \ May \ L</author>
  </authors>
  <commentList>
    <comment ref="C24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Bell \ Melissa \ J:</t>
        </r>
        <r>
          <rPr>
            <sz val="9"/>
            <color indexed="81"/>
            <rFont val="Tahoma"/>
            <family val="2"/>
          </rPr>
          <t xml:space="preserve">
Add account 493, 487, 488</t>
        </r>
      </text>
    </comment>
    <comment ref="B28" authorId="1" shapeId="0" xr:uid="{09BE051E-7780-4627-BA15-D63F942A63F6}">
      <text>
        <r>
          <rPr>
            <b/>
            <sz val="9"/>
            <color indexed="81"/>
            <rFont val="Tahoma"/>
            <family val="2"/>
          </rPr>
          <t>Battig \ May \ L:</t>
        </r>
        <r>
          <rPr>
            <sz val="9"/>
            <color indexed="81"/>
            <rFont val="Tahoma"/>
            <family val="2"/>
          </rPr>
          <t xml:space="preserve">
Other Gas Supply - Operations line on IS_FERC report. Need to back out Acct 807 - not gas cost. Should tie to COS C2.2A Total Co Accts Activ tab </t>
        </r>
      </text>
    </comment>
  </commentList>
</comments>
</file>

<file path=xl/sharedStrings.xml><?xml version="1.0" encoding="utf-8"?>
<sst xmlns="http://schemas.openxmlformats.org/spreadsheetml/2006/main" count="2032" uniqueCount="347">
  <si>
    <t>Rate</t>
  </si>
  <si>
    <t>Line</t>
  </si>
  <si>
    <t>Schedule</t>
  </si>
  <si>
    <t>No.</t>
  </si>
  <si>
    <t>Description</t>
  </si>
  <si>
    <t>Total</t>
  </si>
  <si>
    <t>Tariff Sales Summary by Customer Class</t>
  </si>
  <si>
    <t>Total Residential Sales</t>
  </si>
  <si>
    <t>Total Commercial Sales</t>
  </si>
  <si>
    <t>Total Industrial Sales</t>
  </si>
  <si>
    <t>Total Tariff Sales</t>
  </si>
  <si>
    <t>Transportation Summary by Customer Class</t>
  </si>
  <si>
    <t>Total Commercial Transportation</t>
  </si>
  <si>
    <t>Total Industrial Transportation</t>
  </si>
  <si>
    <t>Total Transportation</t>
  </si>
  <si>
    <t>Total Company Throughput</t>
  </si>
  <si>
    <t>Mcf</t>
  </si>
  <si>
    <t>$/Mcf</t>
  </si>
  <si>
    <t>$</t>
  </si>
  <si>
    <t>[1]</t>
  </si>
  <si>
    <t>Bills</t>
  </si>
  <si>
    <t>Volumes</t>
  </si>
  <si>
    <t>Incremental</t>
  </si>
  <si>
    <t>(Mcf)</t>
  </si>
  <si>
    <t>Mo</t>
  </si>
  <si>
    <t>Service</t>
  </si>
  <si>
    <t>Began/</t>
  </si>
  <si>
    <t>Acct No.</t>
  </si>
  <si>
    <t>Terminated</t>
  </si>
  <si>
    <t>Total Residential Transportation</t>
  </si>
  <si>
    <t>Columbia Gas of Kentucky, Inc.</t>
  </si>
  <si>
    <t>Schedule M</t>
  </si>
  <si>
    <t xml:space="preserve">Case No. </t>
  </si>
  <si>
    <t>(Gas Service)</t>
  </si>
  <si>
    <t>Code</t>
  </si>
  <si>
    <t>Class/</t>
  </si>
  <si>
    <t>(A)</t>
  </si>
  <si>
    <t>(B)</t>
  </si>
  <si>
    <t>(C)</t>
  </si>
  <si>
    <t>Most</t>
  </si>
  <si>
    <t>Current</t>
  </si>
  <si>
    <t>Rates</t>
  </si>
  <si>
    <t>(H)</t>
  </si>
  <si>
    <t>(I)</t>
  </si>
  <si>
    <t>(J)</t>
  </si>
  <si>
    <t>Witness:</t>
  </si>
  <si>
    <t>Work Paper Reference No(s):</t>
  </si>
  <si>
    <t>Base Period</t>
  </si>
  <si>
    <t>Total Wholesale Sales</t>
  </si>
  <si>
    <t>Total  Wholesale Sales</t>
  </si>
  <si>
    <t>DS3</t>
  </si>
  <si>
    <t>GSO</t>
  </si>
  <si>
    <t>GSR</t>
  </si>
  <si>
    <t>General Service - Residential</t>
  </si>
  <si>
    <t>G1C</t>
  </si>
  <si>
    <t>LG&amp;E Commercial</t>
  </si>
  <si>
    <t>G1R</t>
  </si>
  <si>
    <t>LG&amp;E Residential</t>
  </si>
  <si>
    <t>IN3</t>
  </si>
  <si>
    <t>Inland Gas General Service - Residential</t>
  </si>
  <si>
    <t>Inland Gas General Service - Commercial</t>
  </si>
  <si>
    <t>IN4</t>
  </si>
  <si>
    <t>IN5</t>
  </si>
  <si>
    <t>LG2</t>
  </si>
  <si>
    <t xml:space="preserve">LG&amp;E Residential </t>
  </si>
  <si>
    <t>LG3</t>
  </si>
  <si>
    <t>LG4</t>
  </si>
  <si>
    <t>General Service - Commercial</t>
  </si>
  <si>
    <t>General Service - Industrial</t>
  </si>
  <si>
    <t>IUS</t>
  </si>
  <si>
    <t>Intrastate Utility Service - Wholesale</t>
  </si>
  <si>
    <t>Sales Service</t>
  </si>
  <si>
    <t>Transportation Service</t>
  </si>
  <si>
    <t>GTR</t>
  </si>
  <si>
    <t>GTO</t>
  </si>
  <si>
    <t>FX5</t>
  </si>
  <si>
    <t>Other Gas Department Revenue</t>
  </si>
  <si>
    <t>Acct. 488 Miscellaneous Service Revenue</t>
  </si>
  <si>
    <t>Acct. 495 Non-Traditional Sales</t>
  </si>
  <si>
    <t>Acct. 495 Other Gas Revenues - Other</t>
  </si>
  <si>
    <t>Total Sales and Transportation</t>
  </si>
  <si>
    <t>Total Other Gas Department Revenue</t>
  </si>
  <si>
    <t>Total Gross Revenue</t>
  </si>
  <si>
    <t>RESIDENTIAL</t>
  </si>
  <si>
    <t>COMMERCIAL</t>
  </si>
  <si>
    <t>INDUSTRIAL</t>
  </si>
  <si>
    <t xml:space="preserve">Expected Gas Cost Firm Commodity Rate: </t>
  </si>
  <si>
    <t>WHOLESALE</t>
  </si>
  <si>
    <t xml:space="preserve">GTS Choice - Residential </t>
  </si>
  <si>
    <t>GTS Choice - Commercial</t>
  </si>
  <si>
    <t>GTS Choice - Industrial</t>
  </si>
  <si>
    <t>GTS Flex Rate - Industrial</t>
  </si>
  <si>
    <t>Input area:</t>
  </si>
  <si>
    <t>Rate Code</t>
  </si>
  <si>
    <t>Rate Schedule Name</t>
  </si>
  <si>
    <t>First Block</t>
  </si>
  <si>
    <t>Second Block</t>
  </si>
  <si>
    <t>Third Block</t>
  </si>
  <si>
    <t>Fourth Block</t>
  </si>
  <si>
    <t>Fifth Block</t>
  </si>
  <si>
    <t>Cust Chg.</t>
  </si>
  <si>
    <t>Current Rates</t>
  </si>
  <si>
    <t>SAS</t>
  </si>
  <si>
    <t>GTS Special Agency Service</t>
  </si>
  <si>
    <t>Gas Cost Revenue</t>
  </si>
  <si>
    <t>DS</t>
  </si>
  <si>
    <t>GTS Delivery Service - Commercial</t>
  </si>
  <si>
    <t>GTS Delivery Service - Industrial</t>
  </si>
  <si>
    <t>GDS</t>
  </si>
  <si>
    <t>GTS Grandfathered Delivery Service - Commercial</t>
  </si>
  <si>
    <t>GTS Grandfathered Delivery Service - Industrial</t>
  </si>
  <si>
    <t>Test Year Volumes</t>
  </si>
  <si>
    <t>DS-Ind</t>
  </si>
  <si>
    <t>Additional Volumes (First 50 Mcf)</t>
  </si>
  <si>
    <t>Additional Volumes (Next 350 Mcf)</t>
  </si>
  <si>
    <t>Additional Volumes (Next 600 Mcf)</t>
  </si>
  <si>
    <t>Additional Volumes (Over 1,000 Mcf)</t>
  </si>
  <si>
    <t>Gas Cost Adjustment Rate:</t>
  </si>
  <si>
    <t xml:space="preserve">Gas Cost Adjustment Firm Commodity Rate: </t>
  </si>
  <si>
    <t xml:space="preserve">Gas Cost Adjustment Firm Demand Rate: </t>
  </si>
  <si>
    <t>Gas Cost Adjustment Date:</t>
  </si>
  <si>
    <t>Acct. 487 Forfeited Discounts</t>
  </si>
  <si>
    <t>Reference</t>
  </si>
  <si>
    <t>6 Mos Actual / 6 Mos Forecasted</t>
  </si>
  <si>
    <t>Number of Bills</t>
  </si>
  <si>
    <t>Riders:</t>
  </si>
  <si>
    <t>Volumes (Mcf)</t>
  </si>
  <si>
    <t>Adjustment to Test Year Bills and Mcf</t>
  </si>
  <si>
    <t>Adjustment to Bills and Mcf Generated By Industrial Customers</t>
  </si>
  <si>
    <t>Revenues At Present and Proposed Rates</t>
  </si>
  <si>
    <t>Customer Bills</t>
  </si>
  <si>
    <t>Revenue Less Gas Cost</t>
  </si>
  <si>
    <t>Total Revenue</t>
  </si>
  <si>
    <t>Revenue Excluding Riders</t>
  </si>
  <si>
    <t>Commodity Charge</t>
  </si>
  <si>
    <t>Gas Cost Revenue [2]</t>
  </si>
  <si>
    <t>Volumes (Mcf) [1]</t>
  </si>
  <si>
    <t xml:space="preserve">  Customer Charge</t>
  </si>
  <si>
    <t xml:space="preserve">  Commodity Charge</t>
  </si>
  <si>
    <t xml:space="preserve">  Energy Efficiency Conservation Program</t>
  </si>
  <si>
    <t xml:space="preserve">  Gas Cost Uncollectible Charge</t>
  </si>
  <si>
    <t xml:space="preserve">  EAP Recovery</t>
  </si>
  <si>
    <t xml:space="preserve">  Total Riders</t>
  </si>
  <si>
    <t>Volumes (Mcf)[1]</t>
  </si>
  <si>
    <t xml:space="preserve">    Bills</t>
  </si>
  <si>
    <t xml:space="preserve">    Volumes</t>
  </si>
  <si>
    <t xml:space="preserve">    Revenue Less Gas Cost</t>
  </si>
  <si>
    <t xml:space="preserve">    Gas Cost</t>
  </si>
  <si>
    <t xml:space="preserve">    Total Revenue</t>
  </si>
  <si>
    <r>
      <t>Data:</t>
    </r>
    <r>
      <rPr>
        <b/>
        <u/>
        <sz val="12"/>
        <rFont val="Arial"/>
        <family val="2"/>
      </rPr>
      <t xml:space="preserve"> X</t>
    </r>
    <r>
      <rPr>
        <b/>
        <sz val="12"/>
        <rFont val="Arial"/>
        <family val="2"/>
      </rPr>
      <t xml:space="preserve"> Base Period _ Forecasted Period</t>
    </r>
  </si>
  <si>
    <r>
      <t xml:space="preserve">Type of Filing: </t>
    </r>
    <r>
      <rPr>
        <b/>
        <u/>
        <sz val="12"/>
        <rFont val="Arial"/>
        <family val="2"/>
      </rPr>
      <t>X</t>
    </r>
    <r>
      <rPr>
        <b/>
        <sz val="12"/>
        <rFont val="Arial"/>
        <family val="2"/>
      </rPr>
      <t xml:space="preserve"> Original _ Update _ Revised</t>
    </r>
  </si>
  <si>
    <t>FERC</t>
  </si>
  <si>
    <t>Acct</t>
  </si>
  <si>
    <t>Operating Revenue</t>
  </si>
  <si>
    <t>Sales of Gas</t>
  </si>
  <si>
    <t>Total Operating Revenue</t>
  </si>
  <si>
    <t xml:space="preserve">    Residential Sales Revenue</t>
  </si>
  <si>
    <t xml:space="preserve">    Commercial Sales Revenue</t>
  </si>
  <si>
    <t xml:space="preserve">    Industrial Sales Revenue</t>
  </si>
  <si>
    <t xml:space="preserve">    Total Sales of Gas</t>
  </si>
  <si>
    <t xml:space="preserve">    Public Utilities</t>
  </si>
  <si>
    <t xml:space="preserve">    Transportation Revenue - Residential</t>
  </si>
  <si>
    <t xml:space="preserve">    Transportation Revenue - Commercial</t>
  </si>
  <si>
    <t xml:space="preserve">    Transportation Revenue - Industrial</t>
  </si>
  <si>
    <t xml:space="preserve">    Forfeited Discounts</t>
  </si>
  <si>
    <t xml:space="preserve">    Miscellaneous Service Revenue</t>
  </si>
  <si>
    <t xml:space="preserve">    Non-Traditional Sales</t>
  </si>
  <si>
    <t xml:space="preserve">    Other Gas Revenues - Other</t>
  </si>
  <si>
    <t>Rate Schedule GSR - Residential</t>
  </si>
  <si>
    <t>Rate Schedule G1C - Commercial</t>
  </si>
  <si>
    <t>Rate Schedule G1R - Residential</t>
  </si>
  <si>
    <t xml:space="preserve">  Industrial Adjustment</t>
  </si>
  <si>
    <t>Rate Schedule IN3 - Residential</t>
  </si>
  <si>
    <t>Rate Schedule IN3 - Commercial</t>
  </si>
  <si>
    <t>Rate Schedule IN4 - Residential</t>
  </si>
  <si>
    <t>Rate Schedule IN5 - Residential</t>
  </si>
  <si>
    <t>Rate Schedule LG2 - Residential</t>
  </si>
  <si>
    <t>Rate Schedule LG2 - Commercial</t>
  </si>
  <si>
    <t>Rate Schedule LG3 - Residential</t>
  </si>
  <si>
    <t xml:space="preserve">    First 2 Mcf</t>
  </si>
  <si>
    <t xml:space="preserve">    Over 2 Mcf</t>
  </si>
  <si>
    <t>Rate Schedule LG4 - Residential</t>
  </si>
  <si>
    <t>Rate Schedule GSO - Commercial</t>
  </si>
  <si>
    <t xml:space="preserve">    First 50 Mcf</t>
  </si>
  <si>
    <t xml:space="preserve">    Next 350 Mcf</t>
  </si>
  <si>
    <t xml:space="preserve">    Next 600 Mcf</t>
  </si>
  <si>
    <t xml:space="preserve">    Over 1,000 Mcf</t>
  </si>
  <si>
    <t xml:space="preserve">  Adjusted Bills</t>
  </si>
  <si>
    <t>Rate Schedule DS - Commercial</t>
  </si>
  <si>
    <t>Rate Schedule GDS - Industrial</t>
  </si>
  <si>
    <t>Rate Schedule DS - Industrial</t>
  </si>
  <si>
    <t xml:space="preserve">  Adjusted Volumes</t>
  </si>
  <si>
    <t>Rate Schedule GSO - Industrial</t>
  </si>
  <si>
    <t>Rate Schedule IUS - Wholesale</t>
  </si>
  <si>
    <t>Rate Schedule GTR - Residential</t>
  </si>
  <si>
    <t>Rate Schedule GTO - Commercial</t>
  </si>
  <si>
    <t>Rate Schedule GTO - Industrial</t>
  </si>
  <si>
    <t xml:space="preserve">    First 30,000 Mcf</t>
  </si>
  <si>
    <t xml:space="preserve">    Over 30,000 Mcf</t>
  </si>
  <si>
    <t>Rate Schedule GDS - Commercial</t>
  </si>
  <si>
    <t>Rate Schedule DS3 - Industrial</t>
  </si>
  <si>
    <t>Rate Schedule FX5 - Industrial</t>
  </si>
  <si>
    <t>Rate Schedule SAS - Commercial</t>
  </si>
  <si>
    <t xml:space="preserve">IS </t>
  </si>
  <si>
    <t>Rate Schedule IS - Industrial</t>
  </si>
  <si>
    <t>Other Operating Revenue</t>
  </si>
  <si>
    <t xml:space="preserve">    Total Other Operating Revenue</t>
  </si>
  <si>
    <t>[2]</t>
  </si>
  <si>
    <t>Total Adjusted Bills</t>
  </si>
  <si>
    <t>Total Adjusted Volumes</t>
  </si>
  <si>
    <t xml:space="preserve">  Bills</t>
  </si>
  <si>
    <t xml:space="preserve">  Finaled Bills</t>
  </si>
  <si>
    <t>Interruptible Service - Industrial</t>
  </si>
  <si>
    <t>GST</t>
  </si>
  <si>
    <t>General Service - Trans Fallback - Comm</t>
  </si>
  <si>
    <t>General Service - Trans Fallback - Ind</t>
  </si>
  <si>
    <t>IST</t>
  </si>
  <si>
    <t>Interruptible Service  - Fallback - Commercial</t>
  </si>
  <si>
    <t>Interruptible Service  - Fallback - Industrial</t>
  </si>
  <si>
    <t>Total Company Bills</t>
  </si>
  <si>
    <t>GSO-Ind</t>
  </si>
  <si>
    <t>Acct. 493 Rent From Gas Property</t>
  </si>
  <si>
    <t>Residential Sales</t>
  </si>
  <si>
    <t>Commercial Sales</t>
  </si>
  <si>
    <t>Industrial Sales</t>
  </si>
  <si>
    <t>Public Utilities</t>
  </si>
  <si>
    <t>Total Sales</t>
  </si>
  <si>
    <t>Transportation</t>
  </si>
  <si>
    <t>Total Operating Revenues</t>
  </si>
  <si>
    <t>Total Volumes</t>
  </si>
  <si>
    <t>(Act)</t>
  </si>
  <si>
    <t>Total Revenue (Excluding Gas Cost)</t>
  </si>
  <si>
    <t xml:space="preserve">    Rent from Gas Property</t>
  </si>
  <si>
    <t>Total Gas Revenue</t>
  </si>
  <si>
    <t>[2] See WPM-A for Gas Cost Recovery Rate.</t>
  </si>
  <si>
    <t>Page 1 of 3</t>
  </si>
  <si>
    <t>Workpaper WPM-A.1</t>
  </si>
  <si>
    <t>Workpaper WPM-B.1</t>
  </si>
  <si>
    <t>Workpaper WPM-C.1</t>
  </si>
  <si>
    <r>
      <t xml:space="preserve">Type of Filing: </t>
    </r>
    <r>
      <rPr>
        <b/>
        <u/>
        <sz val="10"/>
        <rFont val="Arial"/>
        <family val="2"/>
      </rPr>
      <t>X</t>
    </r>
    <r>
      <rPr>
        <b/>
        <sz val="10"/>
        <rFont val="Arial"/>
        <family val="2"/>
      </rPr>
      <t xml:space="preserve"> Original _ Update _ Revised</t>
    </r>
  </si>
  <si>
    <t>Sheet 1 of 1</t>
  </si>
  <si>
    <t>Determination of Test Year Gas Cost Revenue</t>
  </si>
  <si>
    <t>Gas Cost Rate [1]</t>
  </si>
  <si>
    <t>Total Gas Cost Revenue</t>
  </si>
  <si>
    <r>
      <t>Data:</t>
    </r>
    <r>
      <rPr>
        <b/>
        <u/>
        <sz val="10"/>
        <rFont val="Arial"/>
        <family val="2"/>
      </rPr>
      <t xml:space="preserve"> _X_</t>
    </r>
    <r>
      <rPr>
        <b/>
        <sz val="10"/>
        <rFont val="Arial"/>
        <family val="2"/>
      </rPr>
      <t xml:space="preserve"> Base Period__Forecasted Period</t>
    </r>
  </si>
  <si>
    <t>Workpaper WPM-D.1</t>
  </si>
  <si>
    <t xml:space="preserve">  Volumes</t>
  </si>
  <si>
    <t xml:space="preserve">    Adjusted Volumes</t>
  </si>
  <si>
    <t>Schedule M-2.2B</t>
  </si>
  <si>
    <t>[1] Gas Cost Rate excludes Gas Cost Uncollectible Rider.</t>
  </si>
  <si>
    <t>(WPM-D)</t>
  </si>
  <si>
    <t>Large Com/Ind Customers</t>
  </si>
  <si>
    <t>Large Com/Ind Volumes</t>
  </si>
  <si>
    <t>[1] Transportation revenue includes unbilled revenue for six months of actual.</t>
  </si>
  <si>
    <t>[2] Other Revenue includes unbilled sales revenue for six months of actual.</t>
  </si>
  <si>
    <t>Work Paper Reference No(s): WPM-B.1, WPM-C.1, WPM-D.1</t>
  </si>
  <si>
    <t xml:space="preserve">Revenue by Customer Class </t>
  </si>
  <si>
    <t>Volumetric Delivery Charge</t>
  </si>
  <si>
    <t>G1C - 1st 100</t>
  </si>
  <si>
    <t>G1C - Over 100</t>
  </si>
  <si>
    <t>Sheet 1 of 6</t>
  </si>
  <si>
    <t>Sheet 2 of 6</t>
  </si>
  <si>
    <t>Sheet 3 of 6</t>
  </si>
  <si>
    <t>Sheet 5 of 6</t>
  </si>
  <si>
    <t>Sheet 6 of 6</t>
  </si>
  <si>
    <t>Sheet 4 of 6</t>
  </si>
  <si>
    <t>6 Mos Forecasted</t>
  </si>
  <si>
    <t xml:space="preserve"> Test Year Revenues at Most Current Rates</t>
  </si>
  <si>
    <t>Test Year Revenues at Most Current Rates</t>
  </si>
  <si>
    <r>
      <t xml:space="preserve">Data: </t>
    </r>
    <r>
      <rPr>
        <b/>
        <u/>
        <sz val="11"/>
        <rFont val="Arial"/>
        <family val="2"/>
      </rPr>
      <t>X</t>
    </r>
    <r>
      <rPr>
        <b/>
        <sz val="11"/>
        <rFont val="Arial"/>
        <family val="2"/>
      </rPr>
      <t xml:space="preserve"> Base Period _ Forecasted Period</t>
    </r>
  </si>
  <si>
    <r>
      <t xml:space="preserve">Type of Filing: </t>
    </r>
    <r>
      <rPr>
        <b/>
        <u/>
        <sz val="11"/>
        <rFont val="Arial"/>
        <family val="2"/>
      </rPr>
      <t>X</t>
    </r>
    <r>
      <rPr>
        <b/>
        <sz val="11"/>
        <rFont val="Arial"/>
        <family val="2"/>
      </rPr>
      <t xml:space="preserve"> Original _ Update _ Revised</t>
    </r>
  </si>
  <si>
    <t>(Forecasted)</t>
  </si>
  <si>
    <t>Mcf by Customer Class [3]</t>
  </si>
  <si>
    <t>[3] Actual Mcf by Customer Class does not include unbilled Mcf.</t>
  </si>
  <si>
    <t>(WPD)</t>
  </si>
  <si>
    <t>First 30,000 Mcf</t>
  </si>
  <si>
    <t>Over 30,000 Mcf</t>
  </si>
  <si>
    <t>New Customer</t>
  </si>
  <si>
    <t>Sheet 2 of 2</t>
  </si>
  <si>
    <t>Sheet 1 of 2</t>
  </si>
  <si>
    <t>GSO-Com</t>
  </si>
  <si>
    <t xml:space="preserve">    Next 70,000 Mcf</t>
  </si>
  <si>
    <t xml:space="preserve">    Over 100,000 Mcf</t>
  </si>
  <si>
    <t>Customer</t>
  </si>
  <si>
    <t>Total Riders</t>
  </si>
  <si>
    <t>Other Sales</t>
  </si>
  <si>
    <t>Witness: J. C. Wozniak</t>
  </si>
  <si>
    <t>(D)</t>
  </si>
  <si>
    <t>(E)</t>
  </si>
  <si>
    <t>(F)</t>
  </si>
  <si>
    <t>(G)</t>
  </si>
  <si>
    <t>For the 6 Months Ended August 31, 2026</t>
  </si>
  <si>
    <t>Mar-26</t>
  </si>
  <si>
    <t>Apr-26</t>
  </si>
  <si>
    <t>May-26</t>
  </si>
  <si>
    <t>Jun-26</t>
  </si>
  <si>
    <t>Jul-26</t>
  </si>
  <si>
    <t>Aug-26</t>
  </si>
  <si>
    <t>Customers who have been added between September 1, 2025 and August 31, 2026</t>
  </si>
  <si>
    <t>Customers who have become inactive between September 1, 2025 and August 31, 2026</t>
  </si>
  <si>
    <t>Customers who have significant usage change between September 1, 2025 and August 31, 2026</t>
  </si>
  <si>
    <t>For the 12 Months Ended August 31, 2026</t>
  </si>
  <si>
    <t>Sept-25</t>
  </si>
  <si>
    <t>Oct-25</t>
  </si>
  <si>
    <t>Nov-25</t>
  </si>
  <si>
    <t>Dec-25</t>
  </si>
  <si>
    <t>Jan-26</t>
  </si>
  <si>
    <t>Feb-26</t>
  </si>
  <si>
    <t>Aug-25</t>
  </si>
  <si>
    <t>Sep-25</t>
  </si>
  <si>
    <t>EAP 7/01/20</t>
  </si>
  <si>
    <t xml:space="preserve"> </t>
  </si>
  <si>
    <t>SMRP (2025-)</t>
  </si>
  <si>
    <t>SMRP (2023-2024)</t>
  </si>
  <si>
    <t>Safety Modification &amp; Replacement Program (2023-2024)</t>
  </si>
  <si>
    <t>[1] Reflects forecasted volumes for March through August 2026.</t>
  </si>
  <si>
    <t xml:space="preserve">Industrial Sales </t>
  </si>
  <si>
    <t xml:space="preserve">Public Utilities </t>
  </si>
  <si>
    <t xml:space="preserve">Transportation [1] </t>
  </si>
  <si>
    <t xml:space="preserve">Other Revenue [2] </t>
  </si>
  <si>
    <t>EECP 01/30/26</t>
  </si>
  <si>
    <t>R&amp;D 03/2/26</t>
  </si>
  <si>
    <t>DS4</t>
  </si>
  <si>
    <t>Rate Schedule DS4 - Industrial</t>
  </si>
  <si>
    <t>Page 1 of 14</t>
  </si>
  <si>
    <t>Page 2 of 14</t>
  </si>
  <si>
    <t>Page 3 of 14</t>
  </si>
  <si>
    <t>Page 4 of 14</t>
  </si>
  <si>
    <t>Page 5 of 14</t>
  </si>
  <si>
    <t>Page 6 of 14</t>
  </si>
  <si>
    <t>Page 7 of 14</t>
  </si>
  <si>
    <t>Page 8 of 14</t>
  </si>
  <si>
    <t>Page 9 of 14</t>
  </si>
  <si>
    <t>Page 10 of 14</t>
  </si>
  <si>
    <t>Page 11 of 14</t>
  </si>
  <si>
    <t>Page 12 of 14</t>
  </si>
  <si>
    <t>Page 13 of 14</t>
  </si>
  <si>
    <t>Page 14 of 14</t>
  </si>
  <si>
    <t>March 2, 2026</t>
  </si>
  <si>
    <t>Uncoll 3/2/26</t>
  </si>
  <si>
    <t>[2] See Schedule M-2.2B Pages 6 through 14 for detail.</t>
  </si>
  <si>
    <t>ET4</t>
  </si>
  <si>
    <t>GTS Main Line Service - Industrial (400,000 to 1,000,000 Mcf)</t>
  </si>
  <si>
    <t>GTS Main Line Service - Industrial (over 1,000,000 Mcf)</t>
  </si>
  <si>
    <t>Rate Schedule ET4 - Industrial</t>
  </si>
  <si>
    <t>GTS Main Line Service - Industrial (up to 400,000 Mcf)</t>
  </si>
  <si>
    <t>Case No. 2026-00099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</si>
</sst>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_)"/>
    <numFmt numFmtId="165" formatCode="#,##0.0_);\(#,##0.0\)"/>
    <numFmt numFmtId="166" formatCode="#,##0.000_);\(#,##0.000\)"/>
    <numFmt numFmtId="167" formatCode="#,##0.0000_);\(#,##0.0000\)"/>
    <numFmt numFmtId="168" formatCode="0.0000_);\(0.0000\)"/>
    <numFmt numFmtId="169" formatCode="#,##0.0"/>
    <numFmt numFmtId="170" formatCode="&quot;$&quot;#,##0"/>
    <numFmt numFmtId="171" formatCode="0.0"/>
    <numFmt numFmtId="172" formatCode="0.0000"/>
    <numFmt numFmtId="173" formatCode="#,##0.0000"/>
    <numFmt numFmtId="174" formatCode="&quot;$&quot;#,##0.00"/>
    <numFmt numFmtId="175" formatCode="[$-409]mmm\-yy;@"/>
    <numFmt numFmtId="176" formatCode="_(* #,##0.0_);_(* \(#,##0.0\);_(* &quot;-&quot;??_);_(@_)"/>
    <numFmt numFmtId="177" formatCode="_(* #,##0_);_(* \(#,##0\);_(* &quot;-&quot;??_);_(@_)"/>
    <numFmt numFmtId="178" formatCode="_(* #,##0.0000_);_(* \(#,##0.0000\);_(* &quot;-&quot;??_);_(@_)"/>
    <numFmt numFmtId="179" formatCode="_(&quot;$&quot;* #,##0_);_(&quot;$&quot;* \(#,##0\);_(&quot;$&quot;* &quot;-&quot;??_);_(@_)"/>
  </numFmts>
  <fonts count="41" x14ac:knownFonts="1">
    <font>
      <sz val="8"/>
      <name val="Tms Rmn"/>
    </font>
    <font>
      <sz val="10"/>
      <name val="Arial"/>
      <family val="2"/>
    </font>
    <font>
      <sz val="10"/>
      <color indexed="12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u/>
      <sz val="10"/>
      <name val="Arial"/>
      <family val="2"/>
    </font>
    <font>
      <u/>
      <sz val="10"/>
      <color indexed="12"/>
      <name val="Arial"/>
      <family val="2"/>
    </font>
    <font>
      <u/>
      <sz val="10"/>
      <color indexed="39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12"/>
      <name val="Arial"/>
      <family val="2"/>
    </font>
    <font>
      <sz val="12"/>
      <color indexed="12"/>
      <name val="Arial"/>
      <family val="2"/>
    </font>
    <font>
      <u/>
      <sz val="12"/>
      <name val="Arial"/>
      <family val="2"/>
    </font>
    <font>
      <u/>
      <sz val="12"/>
      <color indexed="12"/>
      <name val="Arial"/>
      <family val="2"/>
    </font>
    <font>
      <u val="singleAccounting"/>
      <sz val="12"/>
      <name val="Arial"/>
      <family val="2"/>
    </font>
    <font>
      <i/>
      <sz val="12"/>
      <name val="Arial"/>
      <family val="2"/>
    </font>
    <font>
      <sz val="12"/>
      <color indexed="39"/>
      <name val="Arial"/>
      <family val="2"/>
    </font>
    <font>
      <u/>
      <sz val="12"/>
      <color indexed="39"/>
      <name val="Arial"/>
      <family val="2"/>
    </font>
    <font>
      <b/>
      <sz val="12"/>
      <color indexed="3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rgb="FF0000FF"/>
      <name val="Arial"/>
      <family val="2"/>
    </font>
    <font>
      <b/>
      <sz val="12"/>
      <color rgb="FF0000FF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u val="singleAccounting"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u/>
      <sz val="11"/>
      <name val="Arial"/>
      <family val="2"/>
    </font>
    <font>
      <u/>
      <sz val="11"/>
      <name val="Arial"/>
      <family val="2"/>
    </font>
    <font>
      <i/>
      <sz val="11"/>
      <name val="Arial"/>
      <family val="2"/>
    </font>
    <font>
      <sz val="11"/>
      <color indexed="12"/>
      <name val="Arial"/>
      <family val="2"/>
    </font>
    <font>
      <u/>
      <sz val="11"/>
      <color indexed="39"/>
      <name val="Arial"/>
      <family val="2"/>
    </font>
    <font>
      <sz val="11"/>
      <color rgb="FFFF0000"/>
      <name val="Arial"/>
      <family val="2"/>
    </font>
    <font>
      <b/>
      <sz val="8"/>
      <name val="Arial"/>
      <family val="2"/>
    </font>
    <font>
      <sz val="8"/>
      <name val="Tms Rmn"/>
    </font>
    <font>
      <sz val="7"/>
      <name val="Times New Roman"/>
      <family val="1"/>
    </font>
    <font>
      <sz val="10"/>
      <color theme="1"/>
      <name val="Tahoma"/>
      <family val="2"/>
    </font>
    <font>
      <sz val="8"/>
      <name val="Helv"/>
    </font>
    <font>
      <u/>
      <sz val="8"/>
      <color theme="10"/>
      <name val="Helv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8" fillId="0" borderId="0"/>
    <xf numFmtId="0" fontId="36" fillId="0" borderId="0"/>
    <xf numFmtId="0" fontId="39" fillId="0" borderId="0"/>
    <xf numFmtId="0" fontId="40" fillId="0" borderId="0" applyNumberFormat="0" applyFill="0" applyBorder="0" applyAlignment="0" applyProtection="0"/>
  </cellStyleXfs>
  <cellXfs count="287">
    <xf numFmtId="0" fontId="0" fillId="0" borderId="0" xfId="0"/>
    <xf numFmtId="0" fontId="1" fillId="0" borderId="0" xfId="0" applyFont="1"/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/>
    <xf numFmtId="167" fontId="1" fillId="0" borderId="0" xfId="0" applyNumberFormat="1" applyFont="1"/>
    <xf numFmtId="4" fontId="1" fillId="0" borderId="0" xfId="0" applyNumberFormat="1" applyFont="1"/>
    <xf numFmtId="37" fontId="1" fillId="0" borderId="0" xfId="0" applyNumberFormat="1" applyFont="1"/>
    <xf numFmtId="0" fontId="4" fillId="0" borderId="0" xfId="0" applyFont="1"/>
    <xf numFmtId="0" fontId="5" fillId="0" borderId="0" xfId="0" applyFont="1"/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172" fontId="2" fillId="0" borderId="0" xfId="0" applyNumberFormat="1" applyFont="1" applyProtection="1">
      <protection locked="0"/>
    </xf>
    <xf numFmtId="172" fontId="1" fillId="0" borderId="0" xfId="0" applyNumberFormat="1" applyFont="1"/>
    <xf numFmtId="165" fontId="2" fillId="0" borderId="0" xfId="0" applyNumberFormat="1" applyFont="1"/>
    <xf numFmtId="165" fontId="7" fillId="0" borderId="0" xfId="0" applyNumberFormat="1" applyFont="1"/>
    <xf numFmtId="165" fontId="1" fillId="0" borderId="0" xfId="0" applyNumberFormat="1" applyFont="1"/>
    <xf numFmtId="165" fontId="8" fillId="0" borderId="0" xfId="0" applyNumberFormat="1" applyFont="1" applyProtection="1">
      <protection locked="0"/>
    </xf>
    <xf numFmtId="165" fontId="2" fillId="0" borderId="0" xfId="0" applyNumberFormat="1" applyFont="1" applyProtection="1">
      <protection locked="0"/>
    </xf>
    <xf numFmtId="165" fontId="7" fillId="0" borderId="0" xfId="0" applyNumberFormat="1" applyFont="1" applyProtection="1">
      <protection locked="0"/>
    </xf>
    <xf numFmtId="0" fontId="4" fillId="0" borderId="0" xfId="0" quotePrefix="1" applyFont="1" applyAlignment="1">
      <alignment horizontal="center"/>
    </xf>
    <xf numFmtId="165" fontId="9" fillId="0" borderId="0" xfId="0" applyNumberFormat="1" applyFont="1" applyAlignment="1">
      <alignment horizontal="center"/>
    </xf>
    <xf numFmtId="0" fontId="10" fillId="0" borderId="0" xfId="0" applyFont="1"/>
    <xf numFmtId="0" fontId="9" fillId="0" borderId="0" xfId="0" applyFont="1" applyAlignment="1">
      <alignment horizontal="center"/>
    </xf>
    <xf numFmtId="0" fontId="9" fillId="0" borderId="0" xfId="0" quotePrefix="1" applyFont="1" applyAlignment="1">
      <alignment horizontal="center"/>
    </xf>
    <xf numFmtId="0" fontId="9" fillId="0" borderId="0" xfId="0" applyFont="1"/>
    <xf numFmtId="37" fontId="10" fillId="0" borderId="0" xfId="0" applyNumberFormat="1" applyFont="1"/>
    <xf numFmtId="165" fontId="10" fillId="0" borderId="0" xfId="0" applyNumberFormat="1" applyFont="1"/>
    <xf numFmtId="39" fontId="10" fillId="0" borderId="0" xfId="0" applyNumberFormat="1" applyFont="1"/>
    <xf numFmtId="169" fontId="10" fillId="0" borderId="0" xfId="0" applyNumberFormat="1" applyFont="1"/>
    <xf numFmtId="39" fontId="9" fillId="0" borderId="0" xfId="0" applyNumberFormat="1" applyFont="1" applyAlignment="1">
      <alignment horizontal="center"/>
    </xf>
    <xf numFmtId="169" fontId="9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175" fontId="11" fillId="0" borderId="0" xfId="0" applyNumberFormat="1" applyFont="1" applyAlignment="1">
      <alignment horizontal="center"/>
    </xf>
    <xf numFmtId="0" fontId="11" fillId="0" borderId="0" xfId="0" quotePrefix="1" applyFont="1" applyAlignment="1">
      <alignment horizontal="center"/>
    </xf>
    <xf numFmtId="39" fontId="9" fillId="0" borderId="0" xfId="0" quotePrefix="1" applyNumberFormat="1" applyFont="1" applyAlignment="1">
      <alignment horizontal="center"/>
    </xf>
    <xf numFmtId="0" fontId="11" fillId="0" borderId="0" xfId="0" applyFont="1"/>
    <xf numFmtId="0" fontId="10" fillId="0" borderId="0" xfId="0" applyFont="1" applyAlignment="1">
      <alignment horizontal="left"/>
    </xf>
    <xf numFmtId="37" fontId="13" fillId="0" borderId="0" xfId="0" applyNumberFormat="1" applyFont="1"/>
    <xf numFmtId="43" fontId="10" fillId="0" borderId="0" xfId="1" applyFont="1" applyBorder="1"/>
    <xf numFmtId="43" fontId="10" fillId="0" borderId="0" xfId="0" applyNumberFormat="1" applyFont="1"/>
    <xf numFmtId="176" fontId="10" fillId="0" borderId="0" xfId="1" applyNumberFormat="1" applyFont="1" applyFill="1"/>
    <xf numFmtId="165" fontId="13" fillId="0" borderId="0" xfId="0" applyNumberFormat="1" applyFont="1"/>
    <xf numFmtId="0" fontId="10" fillId="0" borderId="0" xfId="0" applyFont="1" applyAlignment="1">
      <alignment horizontal="center"/>
    </xf>
    <xf numFmtId="0" fontId="12" fillId="0" borderId="0" xfId="0" applyFont="1" applyProtection="1">
      <protection locked="0"/>
    </xf>
    <xf numFmtId="165" fontId="12" fillId="0" borderId="0" xfId="0" applyNumberFormat="1" applyFont="1" applyProtection="1">
      <protection locked="0"/>
    </xf>
    <xf numFmtId="37" fontId="12" fillId="0" borderId="0" xfId="0" applyNumberFormat="1" applyFont="1" applyProtection="1">
      <protection locked="0"/>
    </xf>
    <xf numFmtId="165" fontId="10" fillId="0" borderId="0" xfId="0" applyNumberFormat="1" applyFont="1" applyProtection="1">
      <protection locked="0"/>
    </xf>
    <xf numFmtId="164" fontId="9" fillId="0" borderId="0" xfId="0" applyNumberFormat="1" applyFont="1" applyAlignment="1">
      <alignment horizontal="right"/>
    </xf>
    <xf numFmtId="0" fontId="9" fillId="0" borderId="0" xfId="0" applyFont="1" applyAlignment="1" applyProtection="1">
      <alignment horizontal="right"/>
      <protection locked="0"/>
    </xf>
    <xf numFmtId="165" fontId="11" fillId="0" borderId="0" xfId="0" applyNumberFormat="1" applyFont="1" applyAlignment="1">
      <alignment horizontal="center"/>
    </xf>
    <xf numFmtId="165" fontId="13" fillId="0" borderId="0" xfId="0" applyNumberFormat="1" applyFont="1" applyProtection="1">
      <protection locked="0"/>
    </xf>
    <xf numFmtId="0" fontId="9" fillId="0" borderId="0" xfId="0" applyFont="1" applyAlignment="1">
      <alignment horizontal="left"/>
    </xf>
    <xf numFmtId="176" fontId="10" fillId="0" borderId="0" xfId="1" applyNumberFormat="1" applyFont="1" applyFill="1" applyBorder="1"/>
    <xf numFmtId="176" fontId="10" fillId="0" borderId="0" xfId="1" applyNumberFormat="1" applyFont="1" applyBorder="1"/>
    <xf numFmtId="0" fontId="10" fillId="0" borderId="0" xfId="0" quotePrefix="1" applyFont="1" applyAlignment="1">
      <alignment horizontal="center"/>
    </xf>
    <xf numFmtId="0" fontId="10" fillId="0" borderId="0" xfId="0" applyFont="1" applyAlignment="1" applyProtection="1">
      <alignment horizontal="right"/>
      <protection locked="0"/>
    </xf>
    <xf numFmtId="0" fontId="10" fillId="0" borderId="0" xfId="0" applyFont="1" applyProtection="1">
      <protection locked="0"/>
    </xf>
    <xf numFmtId="37" fontId="13" fillId="0" borderId="0" xfId="0" applyNumberFormat="1" applyFont="1" applyProtection="1">
      <protection locked="0"/>
    </xf>
    <xf numFmtId="0" fontId="12" fillId="0" borderId="0" xfId="0" quotePrefix="1" applyFont="1" applyProtection="1">
      <protection locked="0"/>
    </xf>
    <xf numFmtId="0" fontId="12" fillId="0" borderId="0" xfId="0" quotePrefix="1" applyFont="1" applyAlignment="1" applyProtection="1">
      <alignment horizontal="center"/>
      <protection locked="0"/>
    </xf>
    <xf numFmtId="165" fontId="9" fillId="0" borderId="0" xfId="0" applyNumberFormat="1" applyFont="1"/>
    <xf numFmtId="168" fontId="18" fillId="0" borderId="0" xfId="0" applyNumberFormat="1" applyFont="1"/>
    <xf numFmtId="37" fontId="17" fillId="0" borderId="0" xfId="0" applyNumberFormat="1" applyFont="1"/>
    <xf numFmtId="37" fontId="10" fillId="0" borderId="0" xfId="0" applyNumberFormat="1" applyFont="1" applyProtection="1">
      <protection locked="0"/>
    </xf>
    <xf numFmtId="0" fontId="16" fillId="0" borderId="0" xfId="0" applyFont="1"/>
    <xf numFmtId="165" fontId="18" fillId="0" borderId="0" xfId="0" applyNumberFormat="1" applyFont="1" applyProtection="1">
      <protection locked="0"/>
    </xf>
    <xf numFmtId="165" fontId="14" fillId="0" borderId="0" xfId="0" applyNumberFormat="1" applyFont="1" applyProtection="1">
      <protection locked="0"/>
    </xf>
    <xf numFmtId="49" fontId="9" fillId="0" borderId="0" xfId="0" applyNumberFormat="1" applyFont="1" applyAlignment="1">
      <alignment horizontal="left"/>
    </xf>
    <xf numFmtId="0" fontId="9" fillId="0" borderId="0" xfId="0" applyFont="1" applyProtection="1">
      <protection locked="0"/>
    </xf>
    <xf numFmtId="0" fontId="10" fillId="0" borderId="1" xfId="0" applyFont="1" applyBorder="1"/>
    <xf numFmtId="177" fontId="10" fillId="0" borderId="0" xfId="1" applyNumberFormat="1" applyFont="1" applyFill="1" applyBorder="1"/>
    <xf numFmtId="177" fontId="10" fillId="0" borderId="0" xfId="1" applyNumberFormat="1" applyFont="1" applyBorder="1"/>
    <xf numFmtId="37" fontId="9" fillId="0" borderId="0" xfId="0" applyNumberFormat="1" applyFont="1"/>
    <xf numFmtId="165" fontId="9" fillId="0" borderId="0" xfId="0" quotePrefix="1" applyNumberFormat="1" applyFont="1" applyAlignment="1">
      <alignment horizontal="center"/>
    </xf>
    <xf numFmtId="0" fontId="17" fillId="0" borderId="0" xfId="0" applyFont="1"/>
    <xf numFmtId="37" fontId="18" fillId="0" borderId="0" xfId="0" applyNumberFormat="1" applyFont="1" applyProtection="1">
      <protection locked="0"/>
    </xf>
    <xf numFmtId="0" fontId="19" fillId="0" borderId="0" xfId="0" applyFont="1" applyProtection="1">
      <protection locked="0"/>
    </xf>
    <xf numFmtId="175" fontId="3" fillId="0" borderId="0" xfId="0" applyNumberFormat="1" applyFont="1" applyAlignment="1">
      <alignment horizontal="center"/>
    </xf>
    <xf numFmtId="0" fontId="24" fillId="0" borderId="0" xfId="0" applyFont="1"/>
    <xf numFmtId="0" fontId="1" fillId="0" borderId="0" xfId="0" applyFont="1" applyAlignment="1">
      <alignment horizontal="center"/>
    </xf>
    <xf numFmtId="0" fontId="1" fillId="0" borderId="0" xfId="0" quotePrefix="1" applyFont="1"/>
    <xf numFmtId="43" fontId="1" fillId="0" borderId="0" xfId="1" applyFont="1" applyFill="1" applyBorder="1"/>
    <xf numFmtId="39" fontId="1" fillId="0" borderId="0" xfId="0" applyNumberFormat="1" applyFont="1" applyProtection="1">
      <protection locked="0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164" fontId="4" fillId="0" borderId="0" xfId="0" applyNumberFormat="1" applyFont="1" applyAlignment="1">
      <alignment horizontal="right"/>
    </xf>
    <xf numFmtId="37" fontId="4" fillId="0" borderId="0" xfId="0" applyNumberFormat="1" applyFont="1" applyAlignment="1">
      <alignment horizontal="center"/>
    </xf>
    <xf numFmtId="39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0" fontId="4" fillId="0" borderId="0" xfId="0" applyFont="1" applyAlignment="1" applyProtection="1">
      <alignment horizontal="right"/>
      <protection locked="0"/>
    </xf>
    <xf numFmtId="165" fontId="1" fillId="0" borderId="0" xfId="0" applyNumberFormat="1" applyFont="1" applyProtection="1">
      <protection locked="0"/>
    </xf>
    <xf numFmtId="172" fontId="1" fillId="0" borderId="0" xfId="0" applyNumberFormat="1" applyFont="1" applyProtection="1">
      <protection locked="0"/>
    </xf>
    <xf numFmtId="165" fontId="6" fillId="0" borderId="0" xfId="0" applyNumberFormat="1" applyFont="1" applyProtection="1">
      <protection locked="0"/>
    </xf>
    <xf numFmtId="37" fontId="6" fillId="0" borderId="0" xfId="0" applyNumberFormat="1" applyFont="1"/>
    <xf numFmtId="39" fontId="1" fillId="0" borderId="0" xfId="0" applyNumberFormat="1" applyFont="1"/>
    <xf numFmtId="165" fontId="4" fillId="0" borderId="0" xfId="0" applyNumberFormat="1" applyFont="1"/>
    <xf numFmtId="165" fontId="3" fillId="0" borderId="0" xfId="0" applyNumberFormat="1" applyFont="1" applyAlignment="1">
      <alignment horizontal="center"/>
    </xf>
    <xf numFmtId="167" fontId="2" fillId="0" borderId="0" xfId="0" applyNumberFormat="1" applyFont="1" applyProtection="1">
      <protection locked="0"/>
    </xf>
    <xf numFmtId="39" fontId="2" fillId="0" borderId="0" xfId="0" applyNumberFormat="1" applyFont="1" applyProtection="1">
      <protection locked="0"/>
    </xf>
    <xf numFmtId="166" fontId="2" fillId="0" borderId="0" xfId="0" applyNumberFormat="1" applyFont="1" applyProtection="1">
      <protection locked="0"/>
    </xf>
    <xf numFmtId="166" fontId="1" fillId="0" borderId="0" xfId="0" applyNumberFormat="1" applyFont="1"/>
    <xf numFmtId="165" fontId="6" fillId="0" borderId="0" xfId="0" applyNumberFormat="1" applyFont="1"/>
    <xf numFmtId="3" fontId="1" fillId="0" borderId="0" xfId="0" applyNumberFormat="1" applyFont="1"/>
    <xf numFmtId="0" fontId="6" fillId="0" borderId="0" xfId="0" applyFont="1"/>
    <xf numFmtId="3" fontId="6" fillId="0" borderId="0" xfId="0" applyNumberFormat="1" applyFont="1"/>
    <xf numFmtId="37" fontId="2" fillId="0" borderId="0" xfId="0" applyNumberFormat="1" applyFont="1"/>
    <xf numFmtId="37" fontId="2" fillId="0" borderId="0" xfId="0" applyNumberFormat="1" applyFont="1" applyProtection="1">
      <protection locked="0"/>
    </xf>
    <xf numFmtId="169" fontId="1" fillId="0" borderId="0" xfId="0" applyNumberFormat="1" applyFont="1"/>
    <xf numFmtId="169" fontId="2" fillId="0" borderId="0" xfId="0" applyNumberFormat="1" applyFont="1"/>
    <xf numFmtId="170" fontId="1" fillId="0" borderId="0" xfId="1" applyNumberFormat="1" applyFont="1" applyFill="1" applyBorder="1"/>
    <xf numFmtId="170" fontId="1" fillId="0" borderId="0" xfId="0" applyNumberFormat="1" applyFont="1" applyProtection="1">
      <protection locked="0"/>
    </xf>
    <xf numFmtId="177" fontId="10" fillId="0" borderId="0" xfId="0" applyNumberFormat="1" applyFont="1"/>
    <xf numFmtId="0" fontId="1" fillId="0" borderId="0" xfId="0" applyFont="1" applyAlignment="1">
      <alignment horizontal="left"/>
    </xf>
    <xf numFmtId="0" fontId="23" fillId="0" borderId="0" xfId="0" applyFont="1"/>
    <xf numFmtId="0" fontId="1" fillId="0" borderId="5" xfId="0" applyFont="1" applyBorder="1"/>
    <xf numFmtId="175" fontId="3" fillId="0" borderId="2" xfId="0" applyNumberFormat="1" applyFont="1" applyBorder="1" applyAlignment="1">
      <alignment horizontal="center"/>
    </xf>
    <xf numFmtId="0" fontId="1" fillId="0" borderId="5" xfId="0" applyFont="1" applyBorder="1" applyAlignment="1">
      <alignment horizontal="right"/>
    </xf>
    <xf numFmtId="0" fontId="1" fillId="0" borderId="6" xfId="0" applyFont="1" applyBorder="1" applyAlignment="1">
      <alignment horizontal="right"/>
    </xf>
    <xf numFmtId="167" fontId="1" fillId="0" borderId="1" xfId="0" applyNumberFormat="1" applyFont="1" applyBorder="1"/>
    <xf numFmtId="172" fontId="1" fillId="0" borderId="0" xfId="0" applyNumberFormat="1" applyFont="1" applyAlignment="1">
      <alignment horizontal="right"/>
    </xf>
    <xf numFmtId="0" fontId="25" fillId="0" borderId="0" xfId="0" applyFont="1"/>
    <xf numFmtId="167" fontId="1" fillId="0" borderId="0" xfId="0" applyNumberFormat="1" applyFont="1" applyAlignment="1">
      <alignment horizontal="right"/>
    </xf>
    <xf numFmtId="170" fontId="1" fillId="0" borderId="0" xfId="0" applyNumberFormat="1" applyFont="1"/>
    <xf numFmtId="170" fontId="1" fillId="0" borderId="0" xfId="2" applyNumberFormat="1" applyFont="1" applyFill="1" applyBorder="1" applyProtection="1">
      <protection locked="0"/>
    </xf>
    <xf numFmtId="176" fontId="26" fillId="0" borderId="0" xfId="1" applyNumberFormat="1" applyFont="1" applyFill="1" applyBorder="1"/>
    <xf numFmtId="177" fontId="10" fillId="0" borderId="2" xfId="1" applyNumberFormat="1" applyFont="1" applyFill="1" applyBorder="1"/>
    <xf numFmtId="177" fontId="10" fillId="0" borderId="1" xfId="1" applyNumberFormat="1" applyFont="1" applyFill="1" applyBorder="1"/>
    <xf numFmtId="177" fontId="15" fillId="0" borderId="0" xfId="1" applyNumberFormat="1" applyFont="1" applyFill="1" applyBorder="1"/>
    <xf numFmtId="177" fontId="15" fillId="0" borderId="2" xfId="1" applyNumberFormat="1" applyFont="1" applyFill="1" applyBorder="1"/>
    <xf numFmtId="177" fontId="13" fillId="0" borderId="0" xfId="1" applyNumberFormat="1" applyFont="1" applyFill="1" applyBorder="1"/>
    <xf numFmtId="0" fontId="9" fillId="0" borderId="0" xfId="0" quotePrefix="1" applyFont="1"/>
    <xf numFmtId="0" fontId="28" fillId="0" borderId="0" xfId="0" applyFont="1"/>
    <xf numFmtId="0" fontId="27" fillId="0" borderId="0" xfId="0" applyFont="1"/>
    <xf numFmtId="0" fontId="27" fillId="0" borderId="0" xfId="0" applyFont="1" applyAlignment="1">
      <alignment horizontal="right"/>
    </xf>
    <xf numFmtId="0" fontId="28" fillId="0" borderId="9" xfId="0" applyFont="1" applyBorder="1"/>
    <xf numFmtId="0" fontId="27" fillId="0" borderId="9" xfId="0" applyFont="1" applyBorder="1"/>
    <xf numFmtId="0" fontId="27" fillId="0" borderId="9" xfId="0" applyFont="1" applyBorder="1" applyAlignment="1">
      <alignment horizontal="right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175" fontId="29" fillId="0" borderId="0" xfId="0" applyNumberFormat="1" applyFont="1" applyAlignment="1">
      <alignment horizontal="center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28" fillId="0" borderId="0" xfId="0" quotePrefix="1" applyFont="1" applyAlignment="1">
      <alignment horizontal="center"/>
    </xf>
    <xf numFmtId="0" fontId="28" fillId="0" borderId="0" xfId="0" quotePrefix="1" applyFont="1" applyAlignment="1">
      <alignment horizontal="left"/>
    </xf>
    <xf numFmtId="179" fontId="28" fillId="0" borderId="0" xfId="2" quotePrefix="1" applyNumberFormat="1" applyFont="1" applyFill="1" applyAlignment="1"/>
    <xf numFmtId="179" fontId="28" fillId="0" borderId="0" xfId="0" applyNumberFormat="1" applyFont="1" applyAlignment="1">
      <alignment horizontal="center"/>
    </xf>
    <xf numFmtId="177" fontId="28" fillId="0" borderId="0" xfId="0" applyNumberFormat="1" applyFont="1"/>
    <xf numFmtId="37" fontId="28" fillId="0" borderId="0" xfId="0" applyNumberFormat="1" applyFont="1"/>
    <xf numFmtId="37" fontId="30" fillId="0" borderId="0" xfId="0" applyNumberFormat="1" applyFont="1"/>
    <xf numFmtId="179" fontId="28" fillId="0" borderId="0" xfId="0" applyNumberFormat="1" applyFont="1"/>
    <xf numFmtId="177" fontId="28" fillId="0" borderId="0" xfId="0" applyNumberFormat="1" applyFont="1" applyAlignment="1">
      <alignment horizontal="center"/>
    </xf>
    <xf numFmtId="39" fontId="28" fillId="0" borderId="0" xfId="0" applyNumberFormat="1" applyFont="1" applyAlignment="1">
      <alignment horizontal="center"/>
    </xf>
    <xf numFmtId="0" fontId="28" fillId="0" borderId="0" xfId="0" applyFont="1" applyAlignment="1">
      <alignment horizontal="right"/>
    </xf>
    <xf numFmtId="179" fontId="28" fillId="0" borderId="9" xfId="2" applyNumberFormat="1" applyFont="1" applyBorder="1"/>
    <xf numFmtId="37" fontId="28" fillId="0" borderId="0" xfId="0" quotePrefix="1" applyNumberFormat="1" applyFont="1"/>
    <xf numFmtId="39" fontId="28" fillId="0" borderId="0" xfId="0" applyNumberFormat="1" applyFont="1"/>
    <xf numFmtId="179" fontId="28" fillId="0" borderId="10" xfId="2" quotePrefix="1" applyNumberFormat="1" applyFont="1" applyFill="1" applyBorder="1" applyAlignment="1"/>
    <xf numFmtId="0" fontId="28" fillId="0" borderId="0" xfId="0" quotePrefix="1" applyFont="1"/>
    <xf numFmtId="39" fontId="27" fillId="0" borderId="0" xfId="0" applyNumberFormat="1" applyFont="1"/>
    <xf numFmtId="39" fontId="27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0" fontId="31" fillId="0" borderId="0" xfId="0" applyFont="1"/>
    <xf numFmtId="37" fontId="27" fillId="0" borderId="0" xfId="0" applyNumberFormat="1" applyFont="1"/>
    <xf numFmtId="37" fontId="28" fillId="0" borderId="10" xfId="0" applyNumberFormat="1" applyFont="1" applyBorder="1"/>
    <xf numFmtId="37" fontId="32" fillId="0" borderId="0" xfId="0" applyNumberFormat="1" applyFont="1" applyProtection="1">
      <protection locked="0"/>
    </xf>
    <xf numFmtId="39" fontId="30" fillId="0" borderId="0" xfId="0" applyNumberFormat="1" applyFont="1"/>
    <xf numFmtId="37" fontId="33" fillId="0" borderId="0" xfId="0" applyNumberFormat="1" applyFont="1" applyProtection="1">
      <protection locked="0"/>
    </xf>
    <xf numFmtId="0" fontId="22" fillId="0" borderId="0" xfId="0" applyFont="1"/>
    <xf numFmtId="177" fontId="22" fillId="0" borderId="0" xfId="0" applyNumberFormat="1" applyFont="1"/>
    <xf numFmtId="177" fontId="22" fillId="0" borderId="0" xfId="1" applyNumberFormat="1" applyFont="1" applyFill="1" applyBorder="1"/>
    <xf numFmtId="0" fontId="10" fillId="0" borderId="0" xfId="0" quotePrefix="1" applyFont="1"/>
    <xf numFmtId="43" fontId="10" fillId="0" borderId="0" xfId="1" applyFont="1" applyFill="1" applyBorder="1"/>
    <xf numFmtId="2" fontId="10" fillId="0" borderId="0" xfId="1" applyNumberFormat="1" applyFont="1" applyFill="1" applyBorder="1"/>
    <xf numFmtId="172" fontId="10" fillId="0" borderId="0" xfId="1" applyNumberFormat="1" applyFont="1" applyFill="1" applyBorder="1"/>
    <xf numFmtId="169" fontId="13" fillId="0" borderId="0" xfId="0" applyNumberFormat="1" applyFont="1"/>
    <xf numFmtId="2" fontId="10" fillId="0" borderId="0" xfId="2" applyNumberFormat="1" applyFont="1" applyFill="1" applyBorder="1"/>
    <xf numFmtId="174" fontId="10" fillId="0" borderId="0" xfId="2" applyNumberFormat="1" applyFont="1" applyFill="1" applyBorder="1" applyAlignment="1">
      <alignment horizontal="left"/>
    </xf>
    <xf numFmtId="43" fontId="13" fillId="0" borderId="0" xfId="1" applyFont="1" applyFill="1" applyBorder="1"/>
    <xf numFmtId="165" fontId="23" fillId="0" borderId="0" xfId="0" applyNumberFormat="1" applyFont="1"/>
    <xf numFmtId="0" fontId="34" fillId="0" borderId="0" xfId="0" applyFont="1"/>
    <xf numFmtId="165" fontId="4" fillId="0" borderId="0" xfId="0" quotePrefix="1" applyNumberFormat="1" applyFont="1" applyAlignment="1">
      <alignment horizontal="center"/>
    </xf>
    <xf numFmtId="39" fontId="4" fillId="0" borderId="0" xfId="0" quotePrefix="1" applyNumberFormat="1" applyFont="1" applyAlignment="1">
      <alignment horizontal="center"/>
    </xf>
    <xf numFmtId="0" fontId="1" fillId="0" borderId="2" xfId="0" applyFont="1" applyBorder="1"/>
    <xf numFmtId="167" fontId="1" fillId="0" borderId="2" xfId="0" applyNumberFormat="1" applyFont="1" applyBorder="1"/>
    <xf numFmtId="167" fontId="1" fillId="0" borderId="7" xfId="0" applyNumberFormat="1" applyFont="1" applyBorder="1"/>
    <xf numFmtId="165" fontId="35" fillId="0" borderId="0" xfId="0" quotePrefix="1" applyNumberFormat="1" applyFont="1" applyAlignment="1">
      <alignment horizontal="center"/>
    </xf>
    <xf numFmtId="39" fontId="35" fillId="0" borderId="0" xfId="0" quotePrefix="1" applyNumberFormat="1" applyFont="1" applyAlignment="1">
      <alignment horizontal="center"/>
    </xf>
    <xf numFmtId="177" fontId="10" fillId="0" borderId="0" xfId="1" applyNumberFormat="1" applyFont="1" applyFill="1"/>
    <xf numFmtId="176" fontId="13" fillId="0" borderId="0" xfId="1" applyNumberFormat="1" applyFont="1" applyFill="1"/>
    <xf numFmtId="176" fontId="13" fillId="0" borderId="0" xfId="1" applyNumberFormat="1" applyFont="1" applyFill="1" applyBorder="1"/>
    <xf numFmtId="173" fontId="1" fillId="0" borderId="0" xfId="0" applyNumberFormat="1" applyFont="1"/>
    <xf numFmtId="165" fontId="6" fillId="0" borderId="0" xfId="0" quotePrefix="1" applyNumberFormat="1" applyFont="1" applyAlignment="1">
      <alignment horizontal="right"/>
    </xf>
    <xf numFmtId="165" fontId="26" fillId="0" borderId="0" xfId="1" applyNumberFormat="1" applyFont="1" applyFill="1" applyBorder="1"/>
    <xf numFmtId="179" fontId="28" fillId="0" borderId="9" xfId="2" applyNumberFormat="1" applyFont="1" applyFill="1" applyBorder="1"/>
    <xf numFmtId="5" fontId="10" fillId="0" borderId="0" xfId="2" applyNumberFormat="1" applyFont="1" applyFill="1" applyBorder="1"/>
    <xf numFmtId="0" fontId="9" fillId="0" borderId="0" xfId="0" applyFont="1" applyAlignment="1">
      <alignment horizontal="right"/>
    </xf>
    <xf numFmtId="49" fontId="9" fillId="0" borderId="9" xfId="0" applyNumberFormat="1" applyFont="1" applyBorder="1"/>
    <xf numFmtId="0" fontId="10" fillId="0" borderId="9" xfId="0" applyFont="1" applyBorder="1"/>
    <xf numFmtId="37" fontId="10" fillId="0" borderId="9" xfId="0" applyNumberFormat="1" applyFont="1" applyBorder="1"/>
    <xf numFmtId="39" fontId="10" fillId="0" borderId="9" xfId="0" applyNumberFormat="1" applyFont="1" applyBorder="1"/>
    <xf numFmtId="169" fontId="10" fillId="0" borderId="9" xfId="0" applyNumberFormat="1" applyFont="1" applyBorder="1"/>
    <xf numFmtId="165" fontId="10" fillId="0" borderId="9" xfId="0" applyNumberFormat="1" applyFont="1" applyBorder="1"/>
    <xf numFmtId="0" fontId="9" fillId="0" borderId="9" xfId="0" applyFont="1" applyBorder="1" applyAlignment="1">
      <alignment horizontal="right"/>
    </xf>
    <xf numFmtId="37" fontId="9" fillId="0" borderId="0" xfId="0" applyNumberFormat="1" applyFont="1" applyAlignment="1">
      <alignment horizontal="center"/>
    </xf>
    <xf numFmtId="37" fontId="11" fillId="0" borderId="0" xfId="0" applyNumberFormat="1" applyFont="1" applyAlignment="1">
      <alignment horizontal="center"/>
    </xf>
    <xf numFmtId="37" fontId="9" fillId="0" borderId="0" xfId="0" quotePrefix="1" applyNumberFormat="1" applyFont="1" applyAlignment="1">
      <alignment horizontal="center"/>
    </xf>
    <xf numFmtId="0" fontId="13" fillId="0" borderId="0" xfId="0" applyFont="1"/>
    <xf numFmtId="5" fontId="10" fillId="0" borderId="0" xfId="2" applyNumberFormat="1" applyFont="1" applyFill="1"/>
    <xf numFmtId="37" fontId="10" fillId="0" borderId="0" xfId="1" applyNumberFormat="1" applyFont="1" applyFill="1"/>
    <xf numFmtId="171" fontId="10" fillId="0" borderId="0" xfId="0" applyNumberFormat="1" applyFont="1" applyAlignment="1">
      <alignment horizontal="center"/>
    </xf>
    <xf numFmtId="169" fontId="9" fillId="0" borderId="0" xfId="0" quotePrefix="1" applyNumberFormat="1" applyFont="1" applyAlignment="1">
      <alignment horizontal="center"/>
    </xf>
    <xf numFmtId="0" fontId="10" fillId="0" borderId="0" xfId="0" applyFont="1" applyAlignment="1">
      <alignment horizontal="left" indent="1"/>
    </xf>
    <xf numFmtId="0" fontId="10" fillId="0" borderId="0" xfId="0" quotePrefix="1" applyFont="1" applyAlignment="1">
      <alignment horizontal="left"/>
    </xf>
    <xf numFmtId="5" fontId="13" fillId="0" borderId="0" xfId="2" applyNumberFormat="1" applyFont="1" applyFill="1" applyBorder="1"/>
    <xf numFmtId="173" fontId="10" fillId="0" borderId="0" xfId="0" applyNumberFormat="1" applyFont="1"/>
    <xf numFmtId="0" fontId="13" fillId="0" borderId="0" xfId="0" applyFont="1" applyAlignment="1">
      <alignment horizontal="left"/>
    </xf>
    <xf numFmtId="37" fontId="10" fillId="0" borderId="0" xfId="1" applyNumberFormat="1" applyFont="1" applyFill="1" applyBorder="1"/>
    <xf numFmtId="2" fontId="10" fillId="0" borderId="0" xfId="0" applyNumberFormat="1" applyFont="1"/>
    <xf numFmtId="44" fontId="10" fillId="0" borderId="0" xfId="2" applyFont="1" applyFill="1" applyBorder="1"/>
    <xf numFmtId="178" fontId="10" fillId="0" borderId="0" xfId="1" applyNumberFormat="1" applyFont="1" applyFill="1" applyBorder="1"/>
    <xf numFmtId="176" fontId="10" fillId="0" borderId="0" xfId="0" applyNumberFormat="1" applyFont="1"/>
    <xf numFmtId="172" fontId="10" fillId="0" borderId="0" xfId="0" applyNumberFormat="1" applyFont="1"/>
    <xf numFmtId="4" fontId="10" fillId="0" borderId="0" xfId="0" applyNumberFormat="1" applyFont="1"/>
    <xf numFmtId="177" fontId="13" fillId="0" borderId="0" xfId="0" applyNumberFormat="1" applyFont="1"/>
    <xf numFmtId="39" fontId="13" fillId="0" borderId="0" xfId="0" applyNumberFormat="1" applyFont="1"/>
    <xf numFmtId="49" fontId="27" fillId="0" borderId="9" xfId="0" applyNumberFormat="1" applyFont="1" applyBorder="1"/>
    <xf numFmtId="39" fontId="30" fillId="0" borderId="0" xfId="0" applyNumberFormat="1" applyFont="1" applyProtection="1">
      <protection locked="0"/>
    </xf>
    <xf numFmtId="0" fontId="11" fillId="0" borderId="0" xfId="0" applyFont="1" applyProtection="1">
      <protection locked="0"/>
    </xf>
    <xf numFmtId="0" fontId="10" fillId="0" borderId="0" xfId="0" quotePrefix="1" applyFont="1" applyProtection="1">
      <protection locked="0"/>
    </xf>
    <xf numFmtId="0" fontId="10" fillId="0" borderId="0" xfId="0" quotePrefix="1" applyFont="1" applyAlignment="1" applyProtection="1">
      <alignment horizontal="center"/>
      <protection locked="0"/>
    </xf>
    <xf numFmtId="37" fontId="10" fillId="0" borderId="0" xfId="0" applyNumberFormat="1" applyFont="1" applyAlignment="1" applyProtection="1">
      <alignment horizontal="center"/>
      <protection locked="0"/>
    </xf>
    <xf numFmtId="165" fontId="15" fillId="0" borderId="0" xfId="0" applyNumberFormat="1" applyFont="1"/>
    <xf numFmtId="165" fontId="13" fillId="0" borderId="0" xfId="0" quotePrefix="1" applyNumberFormat="1" applyFont="1" applyAlignment="1">
      <alignment horizontal="right"/>
    </xf>
    <xf numFmtId="49" fontId="9" fillId="0" borderId="0" xfId="0" applyNumberFormat="1" applyFont="1" applyAlignment="1">
      <alignment horizontal="center"/>
    </xf>
    <xf numFmtId="165" fontId="10" fillId="0" borderId="0" xfId="0" quotePrefix="1" applyNumberFormat="1" applyFont="1" applyAlignment="1">
      <alignment horizontal="right"/>
    </xf>
    <xf numFmtId="0" fontId="10" fillId="0" borderId="8" xfId="0" applyFont="1" applyBorder="1" applyAlignment="1">
      <alignment horizontal="center"/>
    </xf>
    <xf numFmtId="0" fontId="9" fillId="0" borderId="3" xfId="0" applyFont="1" applyBorder="1"/>
    <xf numFmtId="165" fontId="10" fillId="0" borderId="3" xfId="0" applyNumberFormat="1" applyFont="1" applyBorder="1"/>
    <xf numFmtId="0" fontId="10" fillId="0" borderId="3" xfId="0" applyFont="1" applyBorder="1"/>
    <xf numFmtId="0" fontId="10" fillId="0" borderId="4" xfId="0" applyFont="1" applyBorder="1"/>
    <xf numFmtId="0" fontId="10" fillId="0" borderId="5" xfId="0" applyFont="1" applyBorder="1" applyAlignment="1">
      <alignment horizontal="center"/>
    </xf>
    <xf numFmtId="0" fontId="10" fillId="0" borderId="2" xfId="0" applyFont="1" applyBorder="1"/>
    <xf numFmtId="165" fontId="10" fillId="0" borderId="2" xfId="0" applyNumberFormat="1" applyFont="1" applyBorder="1"/>
    <xf numFmtId="165" fontId="13" fillId="0" borderId="2" xfId="0" applyNumberFormat="1" applyFont="1" applyBorder="1"/>
    <xf numFmtId="0" fontId="10" fillId="0" borderId="6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165" fontId="10" fillId="0" borderId="1" xfId="0" applyNumberFormat="1" applyFont="1" applyBorder="1"/>
    <xf numFmtId="165" fontId="10" fillId="0" borderId="7" xfId="0" applyNumberFormat="1" applyFont="1" applyBorder="1"/>
    <xf numFmtId="0" fontId="10" fillId="0" borderId="0" xfId="0" applyFont="1" applyAlignment="1" applyProtection="1">
      <alignment horizontal="left"/>
      <protection locked="0"/>
    </xf>
    <xf numFmtId="0" fontId="10" fillId="0" borderId="1" xfId="0" quotePrefix="1" applyFont="1" applyBorder="1" applyAlignment="1">
      <alignment horizontal="center"/>
    </xf>
    <xf numFmtId="39" fontId="10" fillId="0" borderId="0" xfId="0" quotePrefix="1" applyNumberFormat="1" applyFont="1" applyAlignment="1">
      <alignment horizontal="left"/>
    </xf>
    <xf numFmtId="37" fontId="10" fillId="0" borderId="3" xfId="0" applyNumberFormat="1" applyFont="1" applyBorder="1"/>
    <xf numFmtId="37" fontId="10" fillId="0" borderId="2" xfId="0" applyNumberFormat="1" applyFont="1" applyBorder="1"/>
    <xf numFmtId="37" fontId="15" fillId="0" borderId="2" xfId="0" applyNumberFormat="1" applyFont="1" applyBorder="1"/>
    <xf numFmtId="37" fontId="13" fillId="0" borderId="2" xfId="0" applyNumberFormat="1" applyFont="1" applyBorder="1"/>
    <xf numFmtId="0" fontId="10" fillId="0" borderId="1" xfId="0" quotePrefix="1" applyFont="1" applyBorder="1" applyAlignment="1">
      <alignment horizontal="left"/>
    </xf>
    <xf numFmtId="37" fontId="10" fillId="0" borderId="7" xfId="0" applyNumberFormat="1" applyFont="1" applyBorder="1"/>
    <xf numFmtId="0" fontId="10" fillId="0" borderId="5" xfId="0" applyFont="1" applyBorder="1"/>
    <xf numFmtId="0" fontId="10" fillId="0" borderId="8" xfId="0" applyFont="1" applyBorder="1"/>
    <xf numFmtId="0" fontId="9" fillId="0" borderId="6" xfId="0" applyFont="1" applyBorder="1" applyAlignment="1">
      <alignment horizontal="center"/>
    </xf>
    <xf numFmtId="0" fontId="9" fillId="0" borderId="1" xfId="0" quotePrefix="1" applyFont="1" applyBorder="1" applyAlignment="1">
      <alignment horizontal="center"/>
    </xf>
    <xf numFmtId="39" fontId="9" fillId="0" borderId="1" xfId="0" quotePrefix="1" applyNumberFormat="1" applyFont="1" applyBorder="1" applyAlignment="1">
      <alignment horizontal="center"/>
    </xf>
    <xf numFmtId="39" fontId="9" fillId="0" borderId="7" xfId="0" quotePrefix="1" applyNumberFormat="1" applyFont="1" applyBorder="1" applyAlignment="1">
      <alignment horizontal="center"/>
    </xf>
    <xf numFmtId="49" fontId="4" fillId="0" borderId="0" xfId="0" applyNumberFormat="1" applyFont="1" applyAlignment="1">
      <alignment horizontal="left"/>
    </xf>
    <xf numFmtId="176" fontId="1" fillId="0" borderId="0" xfId="1" applyNumberFormat="1" applyFont="1" applyFill="1" applyBorder="1"/>
    <xf numFmtId="167" fontId="1" fillId="0" borderId="0" xfId="0" applyNumberFormat="1" applyFont="1" applyProtection="1">
      <protection locked="0"/>
    </xf>
    <xf numFmtId="177" fontId="1" fillId="0" borderId="0" xfId="1" applyNumberFormat="1" applyFont="1" applyFill="1" applyBorder="1"/>
    <xf numFmtId="167" fontId="1" fillId="0" borderId="0" xfId="0" quotePrefix="1" applyNumberFormat="1" applyFont="1"/>
    <xf numFmtId="0" fontId="4" fillId="0" borderId="0" xfId="0" applyFont="1" applyAlignment="1">
      <alignment horizontal="centerContinuous"/>
    </xf>
    <xf numFmtId="167" fontId="3" fillId="0" borderId="0" xfId="0" applyNumberFormat="1" applyFont="1" applyAlignment="1">
      <alignment horizontal="center"/>
    </xf>
    <xf numFmtId="0" fontId="3" fillId="0" borderId="0" xfId="0" applyFont="1" applyAlignment="1">
      <alignment horizontal="left"/>
    </xf>
    <xf numFmtId="0" fontId="4" fillId="0" borderId="0" xfId="0" quotePrefix="1" applyFont="1"/>
    <xf numFmtId="172" fontId="4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0" fontId="4" fillId="0" borderId="0" xfId="0" applyFont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9" fillId="0" borderId="0" xfId="0" applyFont="1" applyAlignment="1">
      <alignment horizontal="center"/>
    </xf>
    <xf numFmtId="37" fontId="9" fillId="0" borderId="0" xfId="0" applyNumberFormat="1" applyFont="1" applyAlignment="1">
      <alignment horizontal="center"/>
    </xf>
    <xf numFmtId="49" fontId="4" fillId="0" borderId="9" xfId="0" applyNumberFormat="1" applyFont="1" applyBorder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quotePrefix="1" applyFont="1" applyAlignment="1">
      <alignment horizontal="center"/>
    </xf>
    <xf numFmtId="165" fontId="9" fillId="0" borderId="0" xfId="0" applyNumberFormat="1" applyFont="1" applyAlignment="1">
      <alignment horizontal="center"/>
    </xf>
  </cellXfs>
  <cellStyles count="9">
    <cellStyle name="Comma" xfId="1" builtinId="3"/>
    <cellStyle name="Comma 2" xfId="4" xr:uid="{A7605ECA-655E-485A-B1E8-CD506D5F19D8}"/>
    <cellStyle name="Currency" xfId="2" builtinId="4"/>
    <cellStyle name="Hyperlink 2" xfId="8" xr:uid="{2C7E8BFD-A3E2-4F26-9664-A7058EB33A48}"/>
    <cellStyle name="Normal" xfId="0" builtinId="0"/>
    <cellStyle name="Normal 2" xfId="3" xr:uid="{F8EE16CA-4099-451A-9C09-0E2F00394530}"/>
    <cellStyle name="Normal 3" xfId="7" xr:uid="{CCD757C2-6FC5-4042-9CAE-55C108EBC515}"/>
    <cellStyle name="Normal 7" xfId="5" xr:uid="{64E0827A-10C0-47A2-826C-A3948556AC8D}"/>
    <cellStyle name="Normal 8" xfId="6" xr:uid="{0D3B67D3-C880-4E4F-9EB1-E2C608F89D71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66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8.xml"/><Relationship Id="rId21" Type="http://schemas.openxmlformats.org/officeDocument/2006/relationships/externalLink" Target="externalLinks/externalLink12.xml"/><Relationship Id="rId42" Type="http://schemas.openxmlformats.org/officeDocument/2006/relationships/externalLink" Target="externalLinks/externalLink33.xml"/><Relationship Id="rId63" Type="http://schemas.openxmlformats.org/officeDocument/2006/relationships/externalLink" Target="externalLinks/externalLink54.xml"/><Relationship Id="rId84" Type="http://schemas.openxmlformats.org/officeDocument/2006/relationships/externalLink" Target="externalLinks/externalLink75.xml"/><Relationship Id="rId138" Type="http://schemas.openxmlformats.org/officeDocument/2006/relationships/externalLink" Target="externalLinks/externalLink129.xml"/><Relationship Id="rId159" Type="http://schemas.openxmlformats.org/officeDocument/2006/relationships/externalLink" Target="externalLinks/externalLink150.xml"/><Relationship Id="rId170" Type="http://schemas.openxmlformats.org/officeDocument/2006/relationships/externalLink" Target="externalLinks/externalLink161.xml"/><Relationship Id="rId107" Type="http://schemas.openxmlformats.org/officeDocument/2006/relationships/externalLink" Target="externalLinks/externalLink98.xml"/><Relationship Id="rId11" Type="http://schemas.openxmlformats.org/officeDocument/2006/relationships/externalLink" Target="externalLinks/externalLink2.xml"/><Relationship Id="rId32" Type="http://schemas.openxmlformats.org/officeDocument/2006/relationships/externalLink" Target="externalLinks/externalLink23.xml"/><Relationship Id="rId53" Type="http://schemas.openxmlformats.org/officeDocument/2006/relationships/externalLink" Target="externalLinks/externalLink44.xml"/><Relationship Id="rId74" Type="http://schemas.openxmlformats.org/officeDocument/2006/relationships/externalLink" Target="externalLinks/externalLink65.xml"/><Relationship Id="rId128" Type="http://schemas.openxmlformats.org/officeDocument/2006/relationships/externalLink" Target="externalLinks/externalLink119.xml"/><Relationship Id="rId149" Type="http://schemas.openxmlformats.org/officeDocument/2006/relationships/externalLink" Target="externalLinks/externalLink140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6.xml"/><Relationship Id="rId160" Type="http://schemas.openxmlformats.org/officeDocument/2006/relationships/externalLink" Target="externalLinks/externalLink151.xml"/><Relationship Id="rId22" Type="http://schemas.openxmlformats.org/officeDocument/2006/relationships/externalLink" Target="externalLinks/externalLink13.xml"/><Relationship Id="rId43" Type="http://schemas.openxmlformats.org/officeDocument/2006/relationships/externalLink" Target="externalLinks/externalLink34.xml"/><Relationship Id="rId64" Type="http://schemas.openxmlformats.org/officeDocument/2006/relationships/externalLink" Target="externalLinks/externalLink55.xml"/><Relationship Id="rId118" Type="http://schemas.openxmlformats.org/officeDocument/2006/relationships/externalLink" Target="externalLinks/externalLink109.xml"/><Relationship Id="rId139" Type="http://schemas.openxmlformats.org/officeDocument/2006/relationships/externalLink" Target="externalLinks/externalLink130.xml"/><Relationship Id="rId85" Type="http://schemas.openxmlformats.org/officeDocument/2006/relationships/externalLink" Target="externalLinks/externalLink76.xml"/><Relationship Id="rId150" Type="http://schemas.openxmlformats.org/officeDocument/2006/relationships/externalLink" Target="externalLinks/externalLink141.xml"/><Relationship Id="rId171" Type="http://schemas.openxmlformats.org/officeDocument/2006/relationships/externalLink" Target="externalLinks/externalLink162.xml"/><Relationship Id="rId12" Type="http://schemas.openxmlformats.org/officeDocument/2006/relationships/externalLink" Target="externalLinks/externalLink3.xml"/><Relationship Id="rId33" Type="http://schemas.openxmlformats.org/officeDocument/2006/relationships/externalLink" Target="externalLinks/externalLink24.xml"/><Relationship Id="rId108" Type="http://schemas.openxmlformats.org/officeDocument/2006/relationships/externalLink" Target="externalLinks/externalLink99.xml"/><Relationship Id="rId129" Type="http://schemas.openxmlformats.org/officeDocument/2006/relationships/externalLink" Target="externalLinks/externalLink120.xml"/><Relationship Id="rId54" Type="http://schemas.openxmlformats.org/officeDocument/2006/relationships/externalLink" Target="externalLinks/externalLink45.xml"/><Relationship Id="rId75" Type="http://schemas.openxmlformats.org/officeDocument/2006/relationships/externalLink" Target="externalLinks/externalLink66.xml"/><Relationship Id="rId96" Type="http://schemas.openxmlformats.org/officeDocument/2006/relationships/externalLink" Target="externalLinks/externalLink87.xml"/><Relationship Id="rId140" Type="http://schemas.openxmlformats.org/officeDocument/2006/relationships/externalLink" Target="externalLinks/externalLink131.xml"/><Relationship Id="rId161" Type="http://schemas.openxmlformats.org/officeDocument/2006/relationships/externalLink" Target="externalLinks/externalLink152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49" Type="http://schemas.openxmlformats.org/officeDocument/2006/relationships/externalLink" Target="externalLinks/externalLink40.xml"/><Relationship Id="rId114" Type="http://schemas.openxmlformats.org/officeDocument/2006/relationships/externalLink" Target="externalLinks/externalLink105.xml"/><Relationship Id="rId119" Type="http://schemas.openxmlformats.org/officeDocument/2006/relationships/externalLink" Target="externalLinks/externalLink110.xml"/><Relationship Id="rId44" Type="http://schemas.openxmlformats.org/officeDocument/2006/relationships/externalLink" Target="externalLinks/externalLink35.xml"/><Relationship Id="rId60" Type="http://schemas.openxmlformats.org/officeDocument/2006/relationships/externalLink" Target="externalLinks/externalLink51.xml"/><Relationship Id="rId65" Type="http://schemas.openxmlformats.org/officeDocument/2006/relationships/externalLink" Target="externalLinks/externalLink56.xml"/><Relationship Id="rId81" Type="http://schemas.openxmlformats.org/officeDocument/2006/relationships/externalLink" Target="externalLinks/externalLink72.xml"/><Relationship Id="rId86" Type="http://schemas.openxmlformats.org/officeDocument/2006/relationships/externalLink" Target="externalLinks/externalLink77.xml"/><Relationship Id="rId130" Type="http://schemas.openxmlformats.org/officeDocument/2006/relationships/externalLink" Target="externalLinks/externalLink121.xml"/><Relationship Id="rId135" Type="http://schemas.openxmlformats.org/officeDocument/2006/relationships/externalLink" Target="externalLinks/externalLink126.xml"/><Relationship Id="rId151" Type="http://schemas.openxmlformats.org/officeDocument/2006/relationships/externalLink" Target="externalLinks/externalLink142.xml"/><Relationship Id="rId156" Type="http://schemas.openxmlformats.org/officeDocument/2006/relationships/externalLink" Target="externalLinks/externalLink147.xml"/><Relationship Id="rId177" Type="http://schemas.openxmlformats.org/officeDocument/2006/relationships/calcChain" Target="calcChain.xml"/><Relationship Id="rId172" Type="http://schemas.openxmlformats.org/officeDocument/2006/relationships/externalLink" Target="externalLinks/externalLink163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9" Type="http://schemas.openxmlformats.org/officeDocument/2006/relationships/externalLink" Target="externalLinks/externalLink30.xml"/><Relationship Id="rId109" Type="http://schemas.openxmlformats.org/officeDocument/2006/relationships/externalLink" Target="externalLinks/externalLink100.xml"/><Relationship Id="rId34" Type="http://schemas.openxmlformats.org/officeDocument/2006/relationships/externalLink" Target="externalLinks/externalLink25.xml"/><Relationship Id="rId50" Type="http://schemas.openxmlformats.org/officeDocument/2006/relationships/externalLink" Target="externalLinks/externalLink41.xml"/><Relationship Id="rId55" Type="http://schemas.openxmlformats.org/officeDocument/2006/relationships/externalLink" Target="externalLinks/externalLink46.xml"/><Relationship Id="rId76" Type="http://schemas.openxmlformats.org/officeDocument/2006/relationships/externalLink" Target="externalLinks/externalLink67.xml"/><Relationship Id="rId97" Type="http://schemas.openxmlformats.org/officeDocument/2006/relationships/externalLink" Target="externalLinks/externalLink88.xml"/><Relationship Id="rId104" Type="http://schemas.openxmlformats.org/officeDocument/2006/relationships/externalLink" Target="externalLinks/externalLink95.xml"/><Relationship Id="rId120" Type="http://schemas.openxmlformats.org/officeDocument/2006/relationships/externalLink" Target="externalLinks/externalLink111.xml"/><Relationship Id="rId125" Type="http://schemas.openxmlformats.org/officeDocument/2006/relationships/externalLink" Target="externalLinks/externalLink116.xml"/><Relationship Id="rId141" Type="http://schemas.openxmlformats.org/officeDocument/2006/relationships/externalLink" Target="externalLinks/externalLink132.xml"/><Relationship Id="rId146" Type="http://schemas.openxmlformats.org/officeDocument/2006/relationships/externalLink" Target="externalLinks/externalLink137.xml"/><Relationship Id="rId167" Type="http://schemas.openxmlformats.org/officeDocument/2006/relationships/externalLink" Target="externalLinks/externalLink15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2.xml"/><Relationship Id="rId92" Type="http://schemas.openxmlformats.org/officeDocument/2006/relationships/externalLink" Target="externalLinks/externalLink83.xml"/><Relationship Id="rId162" Type="http://schemas.openxmlformats.org/officeDocument/2006/relationships/externalLink" Target="externalLinks/externalLink15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0.xml"/><Relationship Id="rId24" Type="http://schemas.openxmlformats.org/officeDocument/2006/relationships/externalLink" Target="externalLinks/externalLink15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66" Type="http://schemas.openxmlformats.org/officeDocument/2006/relationships/externalLink" Target="externalLinks/externalLink57.xml"/><Relationship Id="rId87" Type="http://schemas.openxmlformats.org/officeDocument/2006/relationships/externalLink" Target="externalLinks/externalLink78.xml"/><Relationship Id="rId110" Type="http://schemas.openxmlformats.org/officeDocument/2006/relationships/externalLink" Target="externalLinks/externalLink101.xml"/><Relationship Id="rId115" Type="http://schemas.openxmlformats.org/officeDocument/2006/relationships/externalLink" Target="externalLinks/externalLink106.xml"/><Relationship Id="rId131" Type="http://schemas.openxmlformats.org/officeDocument/2006/relationships/externalLink" Target="externalLinks/externalLink122.xml"/><Relationship Id="rId136" Type="http://schemas.openxmlformats.org/officeDocument/2006/relationships/externalLink" Target="externalLinks/externalLink127.xml"/><Relationship Id="rId157" Type="http://schemas.openxmlformats.org/officeDocument/2006/relationships/externalLink" Target="externalLinks/externalLink148.xml"/><Relationship Id="rId178" Type="http://schemas.openxmlformats.org/officeDocument/2006/relationships/customXml" Target="../customXml/item1.xml"/><Relationship Id="rId61" Type="http://schemas.openxmlformats.org/officeDocument/2006/relationships/externalLink" Target="externalLinks/externalLink52.xml"/><Relationship Id="rId82" Type="http://schemas.openxmlformats.org/officeDocument/2006/relationships/externalLink" Target="externalLinks/externalLink73.xml"/><Relationship Id="rId152" Type="http://schemas.openxmlformats.org/officeDocument/2006/relationships/externalLink" Target="externalLinks/externalLink143.xml"/><Relationship Id="rId173" Type="http://schemas.openxmlformats.org/officeDocument/2006/relationships/externalLink" Target="externalLinks/externalLink164.xml"/><Relationship Id="rId19" Type="http://schemas.openxmlformats.org/officeDocument/2006/relationships/externalLink" Target="externalLinks/externalLink10.xml"/><Relationship Id="rId14" Type="http://schemas.openxmlformats.org/officeDocument/2006/relationships/externalLink" Target="externalLinks/externalLink5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56" Type="http://schemas.openxmlformats.org/officeDocument/2006/relationships/externalLink" Target="externalLinks/externalLink47.xml"/><Relationship Id="rId77" Type="http://schemas.openxmlformats.org/officeDocument/2006/relationships/externalLink" Target="externalLinks/externalLink68.xml"/><Relationship Id="rId100" Type="http://schemas.openxmlformats.org/officeDocument/2006/relationships/externalLink" Target="externalLinks/externalLink91.xml"/><Relationship Id="rId105" Type="http://schemas.openxmlformats.org/officeDocument/2006/relationships/externalLink" Target="externalLinks/externalLink96.xml"/><Relationship Id="rId126" Type="http://schemas.openxmlformats.org/officeDocument/2006/relationships/externalLink" Target="externalLinks/externalLink117.xml"/><Relationship Id="rId147" Type="http://schemas.openxmlformats.org/officeDocument/2006/relationships/externalLink" Target="externalLinks/externalLink138.xml"/><Relationship Id="rId168" Type="http://schemas.openxmlformats.org/officeDocument/2006/relationships/externalLink" Target="externalLinks/externalLink15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2.xml"/><Relationship Id="rId72" Type="http://schemas.openxmlformats.org/officeDocument/2006/relationships/externalLink" Target="externalLinks/externalLink63.xml"/><Relationship Id="rId93" Type="http://schemas.openxmlformats.org/officeDocument/2006/relationships/externalLink" Target="externalLinks/externalLink84.xml"/><Relationship Id="rId98" Type="http://schemas.openxmlformats.org/officeDocument/2006/relationships/externalLink" Target="externalLinks/externalLink89.xml"/><Relationship Id="rId121" Type="http://schemas.openxmlformats.org/officeDocument/2006/relationships/externalLink" Target="externalLinks/externalLink112.xml"/><Relationship Id="rId142" Type="http://schemas.openxmlformats.org/officeDocument/2006/relationships/externalLink" Target="externalLinks/externalLink133.xml"/><Relationship Id="rId163" Type="http://schemas.openxmlformats.org/officeDocument/2006/relationships/externalLink" Target="externalLinks/externalLink154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6.xml"/><Relationship Id="rId46" Type="http://schemas.openxmlformats.org/officeDocument/2006/relationships/externalLink" Target="externalLinks/externalLink37.xml"/><Relationship Id="rId67" Type="http://schemas.openxmlformats.org/officeDocument/2006/relationships/externalLink" Target="externalLinks/externalLink58.xml"/><Relationship Id="rId116" Type="http://schemas.openxmlformats.org/officeDocument/2006/relationships/externalLink" Target="externalLinks/externalLink107.xml"/><Relationship Id="rId137" Type="http://schemas.openxmlformats.org/officeDocument/2006/relationships/externalLink" Target="externalLinks/externalLink128.xml"/><Relationship Id="rId158" Type="http://schemas.openxmlformats.org/officeDocument/2006/relationships/externalLink" Target="externalLinks/externalLink149.xml"/><Relationship Id="rId20" Type="http://schemas.openxmlformats.org/officeDocument/2006/relationships/externalLink" Target="externalLinks/externalLink11.xml"/><Relationship Id="rId41" Type="http://schemas.openxmlformats.org/officeDocument/2006/relationships/externalLink" Target="externalLinks/externalLink32.xml"/><Relationship Id="rId62" Type="http://schemas.openxmlformats.org/officeDocument/2006/relationships/externalLink" Target="externalLinks/externalLink53.xml"/><Relationship Id="rId83" Type="http://schemas.openxmlformats.org/officeDocument/2006/relationships/externalLink" Target="externalLinks/externalLink74.xml"/><Relationship Id="rId88" Type="http://schemas.openxmlformats.org/officeDocument/2006/relationships/externalLink" Target="externalLinks/externalLink79.xml"/><Relationship Id="rId111" Type="http://schemas.openxmlformats.org/officeDocument/2006/relationships/externalLink" Target="externalLinks/externalLink102.xml"/><Relationship Id="rId132" Type="http://schemas.openxmlformats.org/officeDocument/2006/relationships/externalLink" Target="externalLinks/externalLink123.xml"/><Relationship Id="rId153" Type="http://schemas.openxmlformats.org/officeDocument/2006/relationships/externalLink" Target="externalLinks/externalLink144.xml"/><Relationship Id="rId174" Type="http://schemas.openxmlformats.org/officeDocument/2006/relationships/theme" Target="theme/theme1.xml"/><Relationship Id="rId179" Type="http://schemas.openxmlformats.org/officeDocument/2006/relationships/customXml" Target="../customXml/item2.xml"/><Relationship Id="rId15" Type="http://schemas.openxmlformats.org/officeDocument/2006/relationships/externalLink" Target="externalLinks/externalLink6.xml"/><Relationship Id="rId36" Type="http://schemas.openxmlformats.org/officeDocument/2006/relationships/externalLink" Target="externalLinks/externalLink27.xml"/><Relationship Id="rId57" Type="http://schemas.openxmlformats.org/officeDocument/2006/relationships/externalLink" Target="externalLinks/externalLink48.xml"/><Relationship Id="rId106" Type="http://schemas.openxmlformats.org/officeDocument/2006/relationships/externalLink" Target="externalLinks/externalLink97.xml"/><Relationship Id="rId127" Type="http://schemas.openxmlformats.org/officeDocument/2006/relationships/externalLink" Target="externalLinks/externalLink118.xml"/><Relationship Id="rId10" Type="http://schemas.openxmlformats.org/officeDocument/2006/relationships/externalLink" Target="externalLinks/externalLink1.xml"/><Relationship Id="rId31" Type="http://schemas.openxmlformats.org/officeDocument/2006/relationships/externalLink" Target="externalLinks/externalLink22.xml"/><Relationship Id="rId52" Type="http://schemas.openxmlformats.org/officeDocument/2006/relationships/externalLink" Target="externalLinks/externalLink43.xml"/><Relationship Id="rId73" Type="http://schemas.openxmlformats.org/officeDocument/2006/relationships/externalLink" Target="externalLinks/externalLink64.xml"/><Relationship Id="rId78" Type="http://schemas.openxmlformats.org/officeDocument/2006/relationships/externalLink" Target="externalLinks/externalLink69.xml"/><Relationship Id="rId94" Type="http://schemas.openxmlformats.org/officeDocument/2006/relationships/externalLink" Target="externalLinks/externalLink85.xml"/><Relationship Id="rId99" Type="http://schemas.openxmlformats.org/officeDocument/2006/relationships/externalLink" Target="externalLinks/externalLink90.xml"/><Relationship Id="rId101" Type="http://schemas.openxmlformats.org/officeDocument/2006/relationships/externalLink" Target="externalLinks/externalLink92.xml"/><Relationship Id="rId122" Type="http://schemas.openxmlformats.org/officeDocument/2006/relationships/externalLink" Target="externalLinks/externalLink113.xml"/><Relationship Id="rId143" Type="http://schemas.openxmlformats.org/officeDocument/2006/relationships/externalLink" Target="externalLinks/externalLink134.xml"/><Relationship Id="rId148" Type="http://schemas.openxmlformats.org/officeDocument/2006/relationships/externalLink" Target="externalLinks/externalLink139.xml"/><Relationship Id="rId164" Type="http://schemas.openxmlformats.org/officeDocument/2006/relationships/externalLink" Target="externalLinks/externalLink155.xml"/><Relationship Id="rId169" Type="http://schemas.openxmlformats.org/officeDocument/2006/relationships/externalLink" Target="externalLinks/externalLink1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customXml" Target="../customXml/item3.xml"/><Relationship Id="rId26" Type="http://schemas.openxmlformats.org/officeDocument/2006/relationships/externalLink" Target="externalLinks/externalLink17.xml"/><Relationship Id="rId47" Type="http://schemas.openxmlformats.org/officeDocument/2006/relationships/externalLink" Target="externalLinks/externalLink38.xml"/><Relationship Id="rId68" Type="http://schemas.openxmlformats.org/officeDocument/2006/relationships/externalLink" Target="externalLinks/externalLink59.xml"/><Relationship Id="rId89" Type="http://schemas.openxmlformats.org/officeDocument/2006/relationships/externalLink" Target="externalLinks/externalLink80.xml"/><Relationship Id="rId112" Type="http://schemas.openxmlformats.org/officeDocument/2006/relationships/externalLink" Target="externalLinks/externalLink103.xml"/><Relationship Id="rId133" Type="http://schemas.openxmlformats.org/officeDocument/2006/relationships/externalLink" Target="externalLinks/externalLink124.xml"/><Relationship Id="rId154" Type="http://schemas.openxmlformats.org/officeDocument/2006/relationships/externalLink" Target="externalLinks/externalLink145.xml"/><Relationship Id="rId175" Type="http://schemas.openxmlformats.org/officeDocument/2006/relationships/styles" Target="styles.xml"/><Relationship Id="rId16" Type="http://schemas.openxmlformats.org/officeDocument/2006/relationships/externalLink" Target="externalLinks/externalLink7.xml"/><Relationship Id="rId37" Type="http://schemas.openxmlformats.org/officeDocument/2006/relationships/externalLink" Target="externalLinks/externalLink28.xml"/><Relationship Id="rId58" Type="http://schemas.openxmlformats.org/officeDocument/2006/relationships/externalLink" Target="externalLinks/externalLink49.xml"/><Relationship Id="rId79" Type="http://schemas.openxmlformats.org/officeDocument/2006/relationships/externalLink" Target="externalLinks/externalLink70.xml"/><Relationship Id="rId102" Type="http://schemas.openxmlformats.org/officeDocument/2006/relationships/externalLink" Target="externalLinks/externalLink93.xml"/><Relationship Id="rId123" Type="http://schemas.openxmlformats.org/officeDocument/2006/relationships/externalLink" Target="externalLinks/externalLink114.xml"/><Relationship Id="rId144" Type="http://schemas.openxmlformats.org/officeDocument/2006/relationships/externalLink" Target="externalLinks/externalLink135.xml"/><Relationship Id="rId90" Type="http://schemas.openxmlformats.org/officeDocument/2006/relationships/externalLink" Target="externalLinks/externalLink81.xml"/><Relationship Id="rId165" Type="http://schemas.openxmlformats.org/officeDocument/2006/relationships/externalLink" Target="externalLinks/externalLink156.xml"/><Relationship Id="rId27" Type="http://schemas.openxmlformats.org/officeDocument/2006/relationships/externalLink" Target="externalLinks/externalLink18.xml"/><Relationship Id="rId48" Type="http://schemas.openxmlformats.org/officeDocument/2006/relationships/externalLink" Target="externalLinks/externalLink39.xml"/><Relationship Id="rId69" Type="http://schemas.openxmlformats.org/officeDocument/2006/relationships/externalLink" Target="externalLinks/externalLink60.xml"/><Relationship Id="rId113" Type="http://schemas.openxmlformats.org/officeDocument/2006/relationships/externalLink" Target="externalLinks/externalLink104.xml"/><Relationship Id="rId134" Type="http://schemas.openxmlformats.org/officeDocument/2006/relationships/externalLink" Target="externalLinks/externalLink125.xml"/><Relationship Id="rId80" Type="http://schemas.openxmlformats.org/officeDocument/2006/relationships/externalLink" Target="externalLinks/externalLink71.xml"/><Relationship Id="rId155" Type="http://schemas.openxmlformats.org/officeDocument/2006/relationships/externalLink" Target="externalLinks/externalLink146.xml"/><Relationship Id="rId176" Type="http://schemas.openxmlformats.org/officeDocument/2006/relationships/sharedStrings" Target="sharedStrings.xml"/><Relationship Id="rId17" Type="http://schemas.openxmlformats.org/officeDocument/2006/relationships/externalLink" Target="externalLinks/externalLink8.xml"/><Relationship Id="rId38" Type="http://schemas.openxmlformats.org/officeDocument/2006/relationships/externalLink" Target="externalLinks/externalLink29.xml"/><Relationship Id="rId59" Type="http://schemas.openxmlformats.org/officeDocument/2006/relationships/externalLink" Target="externalLinks/externalLink50.xml"/><Relationship Id="rId103" Type="http://schemas.openxmlformats.org/officeDocument/2006/relationships/externalLink" Target="externalLinks/externalLink94.xml"/><Relationship Id="rId124" Type="http://schemas.openxmlformats.org/officeDocument/2006/relationships/externalLink" Target="externalLinks/externalLink115.xml"/><Relationship Id="rId70" Type="http://schemas.openxmlformats.org/officeDocument/2006/relationships/externalLink" Target="externalLinks/externalLink61.xml"/><Relationship Id="rId91" Type="http://schemas.openxmlformats.org/officeDocument/2006/relationships/externalLink" Target="externalLinks/externalLink82.xml"/><Relationship Id="rId145" Type="http://schemas.openxmlformats.org/officeDocument/2006/relationships/externalLink" Target="externalLinks/externalLink136.xml"/><Relationship Id="rId166" Type="http://schemas.openxmlformats.org/officeDocument/2006/relationships/externalLink" Target="externalLinks/externalLink157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bailey\Local%20Settings\Temporary%20Internet%20Files\OLKA\JE%20130111%20August%202003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FEDERAL\02Finacc\Cmd\SEC%20263A-AVOIDED%20COSTS-CAPITALIZED%20INTEREST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oatioasis.com/TEMP/FERCFACT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ork\Sample%20Estimate%20Forms\Copy%20of%20Oxychem%20CoGen%20Exp%20Est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Kraft\Special%20Projects\OATT\2001\2001%20OATT%20Rates%20TD%20OMadj.xls" TargetMode="External"/></Relationships>
</file>

<file path=xl/externalLinks/_rels/externalLink10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NU%20Return%20on%20Rate%20Base/2003/2003%203rd%20Qtr/NH%20Return%20on%20Rate%20Base%20ReportFiled%20-%200903.xls" TargetMode="External"/><Relationship Id="rId1" Type="http://schemas.openxmlformats.org/officeDocument/2006/relationships/externalLinkPath" Target="/NU%20Return%20on%20Rate%20Base/2003/2003%203rd%20Qtr/NH%20Return%20on%20Rate%20Base%20ReportFiled%20-%200903.xls" TargetMode="External"/></Relationships>
</file>

<file path=xl/externalLinks/_rels/externalLink10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Columbia%20Gas%20of%20PA/2011/Rate%20Case/HTY/Depreciation/CGPtable1-2012-hty-gf.XLS" TargetMode="External"/><Relationship Id="rId1" Type="http://schemas.openxmlformats.org/officeDocument/2006/relationships/externalLinkPath" Target="/Columbia%20Gas%20of%20PA/2011/Rate%20Case/HTY/Depreciation/CGPtable1-2012-hty-gf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\BUDGETS\2014\0&amp;12A\Plan%200&amp;12%20over%20Plan%200&amp;12A\Plan%20over%20Plan%203-1.xlsx" TargetMode="External"/></Relationships>
</file>

<file path=xl/externalLinks/_rels/externalLink10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p/Budget%20Group/Capital%20-/CAPITAL/2014/2014%20Budget%20to%20Actual/Jun/YTD.BS.GL.NGD.xlsx" TargetMode="External"/><Relationship Id="rId1" Type="http://schemas.openxmlformats.org/officeDocument/2006/relationships/externalLinkPath" Target="/fp/Budget%20Group/Capital%20-/CAPITAL/2014/2014%20Budget%20to%20Actual/Jun/YTD.BS.GL.NGD.xlsx" TargetMode="External"/></Relationships>
</file>

<file path=xl/externalLinks/_rels/externalLink10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notes/data/~6918961.XLS" TargetMode="External"/><Relationship Id="rId1" Type="http://schemas.openxmlformats.org/officeDocument/2006/relationships/externalLinkPath" Target="/notes/data/~6918961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orkspaces.nisource.net/Alcar/5yr_2.xls" TargetMode="External"/></Relationships>
</file>

<file path=xl/externalLinks/_rels/externalLink10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OCUME~1/%23104274/LOCALS~1/Temp/c.notes.data/8&amp;42003_%206-6-2ProfitShareingadjusted061603.xls" TargetMode="External"/><Relationship Id="rId1" Type="http://schemas.openxmlformats.org/officeDocument/2006/relationships/externalLinkPath" Target="/DOCUME~1/%23104274/LOCALS~1/Temp/c.notes.data/8&amp;42003_%206-6-2ProfitShareingadjusted06160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orkspaces.nisource.net/FEDERAL/02Finacc/Cmd/SEC%20263A-AVOIDED%20COSTS-CAPITALIZED%20INTEREST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16%20Forecasts\6+6%20(Test)\Balance%20Sheet\BS%20RECON%206+6%20(2016).JL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ATE%20STUDY_1\Plato%20Billing6_205%20Dec%201%202014.xlsm" TargetMode="External"/></Relationships>
</file>

<file path=xl/externalLinks/_rels/externalLink11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CKY/Ratecase%20-%202007/Schedules/Workpapers/Payroll%20Tax%20Adjustment.xls" TargetMode="External"/><Relationship Id="rId1" Type="http://schemas.openxmlformats.org/officeDocument/2006/relationships/externalLinkPath" Target="/CKY/Ratecase%20-%202007/Schedules/Workpapers/Payroll%20Tax%20Adjustment.xls" TargetMode="External"/></Relationships>
</file>

<file path=xl/externalLinks/_rels/externalLink11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U122925/Desktop/COH/2021%20Rate%20Case/COH%20-%20FP%20Outcomes%20AFP%20(2020-2024)%20reopen%20Dec%202021%20TY%20Mar%202021%20DC%20clean%20up.xlsm" TargetMode="External"/><Relationship Id="rId1" Type="http://schemas.openxmlformats.org/officeDocument/2006/relationships/externalLinkPath" Target="/Users/U122925/Desktop/COH/2021%20Rate%20Case/COH%20-%20FP%20Outcomes%20AFP%20(2020-2024)%20reopen%20Dec%202021%20TY%20Mar%202021%20DC%20clean%20up.xlsm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rojects.nisource.net/Financial%20Plans/Columbia%20Gas%20of%20Kentucky/2008/08Aug7+5/CKYFedBud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I%20T\PowerTax\CDC%20Data%20Files\2003\2003%20CDC%20Bonus%20Depreciation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Income%20Taxes\Vouchers\CKY\02Finacc\Final%20Accrual%20Summary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Cmd\FSSWS01.xlw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orkspaces.nisource.net/TaxDepartment/compliance/FederalReturns/2016%20Columbia%20Gas%20of%20Pennsylvania/2016%20Tax%20Workpaper%20File%20-%20CPA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CKY\Rate%20Case%20Filings\Rate%20Case%20-%202021\Budget\Budget%20to%20FERC%20-%20CKY%20Exercise\CKY%20CE%20to%20FERC%20allocation%20(CY%202020%20Basis)%2003.05.2021%20-%20FTP%20REVISED.xlsx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OCUME~1/U902747/LOCALS~1/Temp/notesC9812B/Zero5%20FIT%20Return/CGV/G-P-08-401.xls" TargetMode="External"/><Relationship Id="rId1" Type="http://schemas.openxmlformats.org/officeDocument/2006/relationships/externalLinkPath" Target="/DOCUME~1/U902747/LOCALS~1/Temp/notesC9812B/Zero5%20FIT%20Return/CGV/G-P-08-401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orkspaces.nisource.net/Income%20Taxes/Vouchers/NCS/2005/Check%20Requests/Monster%20Advertisement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EGSUPP\FERC\MISO\MISO%20OATT%20Tariff\OpCos%20Attmnt%20O%2010-25-2012%20(2)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Income%20Taxes\Vouchers\CPA\2012%20Monthly%20Closing\CPA%20Analysis%20Sheets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ourcing%20Initiative\ADM%20Support\APR04IMSS,%20v2.3.xls" TargetMode="External"/></Relationships>
</file>

<file path=xl/externalLinks/_rels/externalLink12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N5411/XL123/2004/8-4-5/NiSource%202004%208-4-5%20HA.xls" TargetMode="External"/><Relationship Id="rId1" Type="http://schemas.openxmlformats.org/officeDocument/2006/relationships/externalLinkPath" Target="/N5411/XL123/2004/8-4-5/NiSource%202004%208-4-5%20HA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1.%20Monthly%20Update\2018\05-May\5&amp;7%20PE\PE%20Report\5&amp;7%20PE%20Publication.xlsx" TargetMode="External"/></Relationships>
</file>

<file path=xl/externalLinks/_rels/externalLink12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OCUME~1/staylor/LOCALS~1/Temp/notesC9812B/CMD%20-%20Cost%20of%20Service%2011-30-09.xls" TargetMode="External"/><Relationship Id="rId1" Type="http://schemas.openxmlformats.org/officeDocument/2006/relationships/externalLinkPath" Target="/DOCUME~1/staylor/LOCALS~1/Temp/notesC9812B/CMD%20-%20Cost%20of%20Service%2011-30-09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orkspaces.nisource.net/DOCUME~1/BAYER/LOCALS~1/Temp/Other%20Elec%20Fcst.xls" TargetMode="External"/></Relationships>
</file>

<file path=xl/externalLinks/_rels/externalLink12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ocuments%20and%20Settings/CarlouJ/Local%20Settings/Temporary%20Internet%20Files/OLK8/208522/0901Wellpoint.xls" TargetMode="External"/><Relationship Id="rId1" Type="http://schemas.openxmlformats.org/officeDocument/2006/relationships/externalLinkPath" Target="/Documents%20and%20Settings/CarlouJ/Local%20Settings/Temporary%20Internet%20Files/OLK8/208522/0901Wellpoint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orkspaces.nisource.net/TaxDepartment/compliance/FederalReturns/2015%20Columbia%20Gas%20of%20Virginia/2015%20Tax%20Workpaper%20File%20-%20CGV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orkspaces.nisource.net/TPC/2002%20Budget/2002%20Budget%20Files-TPC%203%20&amp;%209/3&amp;9%202002%20TPC_Elec%20Trad%20Plan%20Update%20wout%20C&amp;I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ecRate\Info%20from%20Previous%20Cases\COS\W&amp;S%20Adj.xls" TargetMode="External"/></Relationships>
</file>

<file path=xl/externalLinks/_rels/externalLink13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notes/data/Schedule%20B%20-%20Rate%20Base%20&amp;%20Balance%20Sheet/B-2%20Plant%20&amp;%20Property.xls" TargetMode="External"/><Relationship Id="rId1" Type="http://schemas.openxmlformats.org/officeDocument/2006/relationships/externalLinkPath" Target="/notes/data/Schedule%20B%20-%20Rate%20Base%20&amp;%20Balance%20Sheet/B-2%20Plant%20&amp;%20Property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CAFJUN00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NiSource\Model%2012-31-00\NiSource%20Rate%20Case%20Model.xls" TargetMode="External"/></Relationships>
</file>

<file path=xl/externalLinks/_rels/externalLink13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2001%20Corporate%20Financial%20Planning/2001%20%208+4%20updates_2002%20Budget/NIPSCO/our%20worksheets/Revised%20NIPSCO%208+4.xls" TargetMode="External"/><Relationship Id="rId1" Type="http://schemas.openxmlformats.org/officeDocument/2006/relationships/externalLinkPath" Target="/2001%20Corporate%20Financial%20Planning/2001%20%208+4%20updates_2002%20Budget/NIPSCO/our%20worksheets/Revised%20NIPSCO%208+4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CKY\Rate%20Case%20-%202013\Schedules\Schedule%20M%20-%20Revenue\Sch%20M%20-%20Revenue%20and%20Rate%20Design%20(Forecast%20Period)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fzfkc11\c$\FEDERAL\99finacc\Cmd\%2313%20CUSTOMER%20ADVANCES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%23045443\Desktop\Excluding%20Sugar%20Creek\Current%20versions\2002%20Budget\2002%20Margins\Electric%20Margins\My%20Changes%20to%20Ken%20Behling%20Wkshts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rojects.nisource.net/Financial%20Plans/Columbia%20Gas%20of%20Pennsylvania/2008/08Aug7+5/CPAFedBud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pgbmk001\Data1\DOCUME~1\npatel\LOCALS~1\Temp\IPBS%20Quotation%20Tool%20v2.1%20-%20November%20Issue%2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Income%20Taxes\Vouchers\CPA\2017%20Monthly%20Closing\CPAVouch.xls" TargetMode="External"/></Relationships>
</file>

<file path=xl/externalLinks/_rels/externalLink14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p/Budget%20Group/Capital%20-/CAPITAL/2014/2014%20Budget%20to%20Actual/BW%20Monthly/June_Prelim%20-Flash/May_PpleSoft%20Automation/CKY_Capital%20Status_May%2014-Pplesoft_Test.xlsx" TargetMode="External"/><Relationship Id="rId1" Type="http://schemas.openxmlformats.org/officeDocument/2006/relationships/externalLinkPath" Target="/fp/Budget%20Group/Capital%20-/CAPITAL/2014/2014%20Budget%20to%20Actual/BW%20Monthly/June_Prelim%20-Flash/May_PpleSoft%20Automation/CKY_Capital%20Status_May%2014-Pplesoft_Test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orkspaces.nisource.net/Users/U122846/AppData/Local/Temp/notesC9812B/2013%200&amp;12%20&amp;%20Actuals%20Jun%20YTD%20allocated%205&amp;7%20V4.xlsx" TargetMode="External"/></Relationships>
</file>

<file path=xl/externalLinks/_rels/externalLink14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OCUME~1/u121763/LOCALS~1/Temp/notesC9812B/test%20file%20NIPSCO%20022004a.xls" TargetMode="External"/><Relationship Id="rId1" Type="http://schemas.openxmlformats.org/officeDocument/2006/relationships/externalLinkPath" Target="/DOCUME~1/u121763/LOCALS~1/Temp/notesC9812B/test%20file%20NIPSCO%20022004a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%23045443\Desktop\Excluding%20Sugar%20Creek\Current%20versions\2-Primary%20Energy\Budgets\2003\8+4\8+4%20WCE%20-%20Draft.xls" TargetMode="External"/></Relationships>
</file>

<file path=xl/externalLinks/_rels/externalLink14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2007%20Actuals/Excel%20reports/2007%20Khalix%20Reports%20MAY/2007%20Khalix%20Reports%20Gas.xls" TargetMode="External"/><Relationship Id="rId1" Type="http://schemas.openxmlformats.org/officeDocument/2006/relationships/externalLinkPath" Target="/2007%20Actuals/Excel%20reports/2007%20Khalix%20Reports%20MAY/2007%20Khalix%20Reports%20Gas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NiSource\Flash%20Data.July2009vFinal\oandm\OM%20Retrieve%20Sept%2008%2009%20v4-correct%20variances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Special%20Projects\Corptax\Regulated%20Companies\CGV%20Accounting\2017\Oct%202017\CGV%20JE%20Reversal%20Sept%20YTD%202017.xlsm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Income%20Taxes\Tax%20Returns\Coh\2003\State%20Returns\NY%20Depreciation03.xls" TargetMode="External"/></Relationships>
</file>

<file path=xl/externalLinks/_rels/externalLink14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GLT/Actuals/LGE%20GLT%20OU%20Recovery%202013%2009%20est.xlsm" TargetMode="External"/><Relationship Id="rId1" Type="http://schemas.openxmlformats.org/officeDocument/2006/relationships/externalLinkPath" Target="/GLT/Actuals/LGE%20GLT%20OU%20Recovery%202013%2009%20est.xlsm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orkspaces.nisource.net/Users/u125268/AppData/Local/Temp/RPT.R.0203%20-%20NIPSCO%20Capital%20Variance%20Repor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Income%20Taxes\Vouchers\CPA\2017%20Monthly%20Closing\CPAVouch%20Dec%202017%20Tax%20Reform%20100%25%20Bonus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orkspaces.nisource.net/A%20Refresh/2013%20Allocation%201st%20Pass/2013%20Round%201%20Admin%20Services%20LRP%20Allocation%20Results%207.8.13.xlsx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orkspaces.nisource.net/Users/U122846/AppData/Local/Temp/notesC9812B/New%202013-2019%205&amp;7%20Total%20Admin%20w%200&amp;12%20RU%20estimate.xlsx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fzfkc11\c$\Income%20Taxes\Vouchers\COH\2003%20Final%20Accrual\2003%20COH%20Final%20Accrual.xls" TargetMode="External"/></Relationships>
</file>

<file path=xl/externalLinks/_rels/externalLink15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ECR/2013/LGE/LGE%20ECR%20OU%20Recovery%202013.02%20est.xlsm" TargetMode="External"/><Relationship Id="rId1" Type="http://schemas.openxmlformats.org/officeDocument/2006/relationships/externalLinkPath" Target="/ECR/2013/LGE/LGE%20ECR%20OU%20Recovery%202013.02%20est.xlsm" TargetMode="External"/></Relationships>
</file>

<file path=xl/externalLinks/_rels/externalLink15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ocuments%20and%20Settings/mangai/Local%20Settings/Temporary%20Internet%20Files/OLK184/Appleton%20Papers%202000-2001_Additional%201040%20exclusions.xls" TargetMode="External"/><Relationship Id="rId1" Type="http://schemas.openxmlformats.org/officeDocument/2006/relationships/externalLinkPath" Target="/Documents%20and%20Settings/mangai/Local%20Settings/Temporary%20Internet%20Files/OLK184/Appleton%20Papers%202000-2001_Additional%201040%20exclusions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9%20transmission%20rate%20case\Last%20File%20Schedules%20(version%201).xls" TargetMode="External"/></Relationships>
</file>

<file path=xl/externalLinks/_rels/externalLink15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WINDOWS/TEMP/107DEC2001_REVISED%20FOR%20INSVC.xls" TargetMode="External"/><Relationship Id="rId1" Type="http://schemas.openxmlformats.org/officeDocument/2006/relationships/externalLinkPath" Target="/WINDOWS/TEMP/107DEC2001_REVISED%20FOR%20INSVC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Income%20Taxes\Vouchers\NCS\2005\Check%20Requests\Monster%20Advertisement.xls" TargetMode="External"/></Relationships>
</file>

<file path=xl/externalLinks/_rels/externalLink15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ocuments%20and%20Settings/perler/My%20Documents/Cendant/Denver%20Resource%20Baselines/Asset%20Tracking%2010_16_01.Lee1%20Rev%20PC.xls" TargetMode="External"/><Relationship Id="rId1" Type="http://schemas.openxmlformats.org/officeDocument/2006/relationships/externalLinkPath" Target="/Documents%20and%20Settings/perler/My%20Documents/Cendant/Denver%20Resource%20Baselines/Asset%20Tracking%2010_16_01.Lee1%20Rev%20PC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701433~1\LOCALS~1\Temp\PB06BaseSept2004BMSGlobalOutsourceallocations_MA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WATER\WATERA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idwestmarket.org/tariffs/2000/formula%20rates/NSP%20xcelcoss%20miso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SLT\Reconciliations\Columbia%20Gas%20of%20Kentucky\CKY%20SLT%20ANALYSIS%202015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parkegj\LOCALS~1\Temp\d.My%20Documents.Notes.Data\2004%20GIS\Submitted%20Files\20458pp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orkspaces.nisource.net/Documents%20and%20Settings/Owner/Application%20Data/Microsoft/Excel/Allocated%20Compare%202&amp;10%20vs%20(version%201).xlsb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User%20Retrieve%20Files\FinancialPlanning\BUDGET%200&amp;12\3Loaded\NFC075_Bud012cy_N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orkspaces.nisource.net/Income%20Taxes/Tax%20Returns/EnergyUSA%20Mechanical/2002/02Mechanicalschm1to4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Income%20Taxes\Tax%20Returns\EnergyUSA%20Mechanical\2002\02Mechanicalschm1to4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come%20Taxes\Tax%20Returns\EnergyUSA%20Mechanical\2002\02Mechanicalschm1to4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wnhamfpp032\ratecomm\Documents%20and%20Settings\Catharine%20Lacy\My%20Documents\Work%20Projects\Columbia3\TS1&amp;TS2\DataFarm.xls" TargetMode="External"/></Relationships>
</file>

<file path=xl/externalLinks/_rels/externalLink2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TPC/2002%20Budget/2002%20Budget%20Files-TPC%203%20&amp;%209/3&amp;9%202002%20TPC_Elec%20Trad%20Plan%20Update%20wout%20C&amp;I.xls" TargetMode="External"/><Relationship Id="rId1" Type="http://schemas.openxmlformats.org/officeDocument/2006/relationships/externalLinkPath" Target="/TPC/2002%20Budget/2002%20Budget%20Files-TPC%203%20&amp;%209/3&amp;9%202002%20TPC_Elec%20Trad%20Plan%20Update%20wout%20C&amp;I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Income%20Taxes\Vouchers\CPA\2017%20Monthly%20Closing\CPAVouch%20Oct%20201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Income%20Taxes\Vouchers\CPA\2017%20Monthly%20Closing\CPAVouch%20Aug%202017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Income%20Taxes\Vouchers\CPA\2016%20Monthly%20Closing\CPAVouch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orkspaces.nisource.net/Income%20Taxes/Vouchers/CGV/2016%20Monthly%20Closing/CGVVouch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Income%20Taxes\Vouchers\CGV\2016%20Monthly%20Closing\CGVVouch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Income%20Taxes\Tax%20Returns\EnergyUSA%20Mechanical\2002\02Mechanicalschm1to4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Income%20Taxes\Vouchers\CPA\2015%20Monthly%20Closing\CPAVouch%20Dec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Income%20Taxes\Vouchers\CPA\2014%20Monthly%20Closing\CPAVouch%20Dec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Income%20Taxes\Vouchers\CPA\2013%20Monthly%20Closing\CPAVouch%20Dec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Income%20Taxes/Tax%20Returns/Cky/2001/Return%20Summary.xls" TargetMode="External"/><Relationship Id="rId1" Type="http://schemas.openxmlformats.org/officeDocument/2006/relationships/externalLinkPath" Target="/Income%20Taxes/Tax%20Returns/Cky/2001/Return%20Summary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inancing%20Plan\2009\Documents%20and%20Settings\pkettles\My%20Documents\By%20State\Minnesota\Documents%20and%20Settings\mnguyen\My%20Documents\car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orkspaces.nisource.net/Income%20Taxes/Audit%20Schedules/Balance%20Sheet%20Deferrals/2008/2008%20CGT%20Def%20Tax%20Balance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Income%20Taxes\Vouchers\CGV\2013%20Monthly%20Closing\CGVVouch.xls" TargetMode="External"/></Relationships>
</file>

<file path=xl/externalLinks/_rels/externalLink3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u121726/AppData/Local/Temp/notesC9812B/CMD%202013%20Rate%20Case%20-%20Cost%20of%20Service.xls" TargetMode="External"/><Relationship Id="rId1" Type="http://schemas.openxmlformats.org/officeDocument/2006/relationships/externalLinkPath" Target="/Users/u121726/AppData/Local/Temp/notesC9812B/CMD%202013%20Rate%20Case%20-%20Cost%20of%20Service.xls" TargetMode="External"/></Relationships>
</file>

<file path=xl/externalLinks/_rels/externalLink3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Cgv/RATECASE/2006%20Rate%20Case%20TME%2012-31-05,%20Proforma%209-30-06/Revenue/TS1&amp;TS2splitworksheet-2005-(4).xls" TargetMode="External"/><Relationship Id="rId1" Type="http://schemas.openxmlformats.org/officeDocument/2006/relationships/externalLinkPath" Target="/Cgv/RATECASE/2006%20Rate%20Case%20TME%2012-31-05,%20Proforma%209-30-06/Revenue/TS1&amp;TS2splitworksheet-2005-(4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SLT\Reconciliations\Columbia%20Gas%20of%20Pennsylvania\Prior%20Periods\CPA%20SLT%20ANALYSIS%20201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ATE%20STUDY_1\dande%202_5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wnmerfp01\%23120164$\Reporting%20Team\Board%20Book\March%2009%20BoardBook%20Op%20Earnings%20Sample_Feb%20Data_v4_FINA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Income%20Taxes\Vouchers\CPA\2014%20Monthly%20Closing\CPAVouch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2kchofs01\TAXCOMM\Income%20Taxes\Vouchers\Granite%20State\2003\2003-10%20Granite%20Closing%20Voucher%20Entries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2001%20Corporate%20Financial%20Planning/2001%20%208+4%20updates_2002%20Budget/TPC/8&amp;4%20TPC-NEW_CO%20CFP%20Submitted%2010-26.xls" TargetMode="External"/><Relationship Id="rId1" Type="http://schemas.openxmlformats.org/officeDocument/2006/relationships/externalLinkPath" Target="/2001%20Corporate%20Financial%20Planning/2001%20%208+4%20updates_2002%20Budget/TPC/8&amp;4%20TPC-NEW_CO%20CFP%20Submitted%2010-26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orkspaces.nisource.net/Users/u124430/AppData/Local/Temp/notesC9812B/Nul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rojects.nisource.net/Income%20Taxes/Financial%20Plan/A-CONSOLIDATED/2010%2011&amp;1/Taxable%20income%20with%20100%25%20bonu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Income%20Taxes\Tax%20Returns\Cpa\2001\State%20Returns\NY%202001%20Depreciatio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CMD\Rate%20Case\2016\Cost%20of%20Service\CMD%202016%20Rate%20Case%20-%20Cost%20of%20Service%20model%20(WORKING)%20Updated%20for%2012-31-15%20Plant%20Data%2001-14-16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wnhamfpp032\ratecomm\Cgv\RATECASE\2006%20Rate%20Case%20TME%2012-31-05,%20Proforma%209-30-06\Revenue\TS1&amp;TS2splitworksheet-2005-(4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2008%20Rate%20Case\Duk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wnhamfpp032\RATECOMM\CKY\Rate%20Case%20Filings\Rate%20Case%20-%202021\Lead%20Lag%20Study\CKY%20-%20(Working%20Copy)%20Lead%20Lag%20&amp;%20BSA%202021-2.xlsm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Income%20Taxes\Tax%20Returns\CKY\2001\Return%20Summary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orkspaces.nisource.net/Users/u902286/AppData/Local/Temp/notesC9812B/Roadmap%20Allocated%20File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orkspaces.nisource.net/Users/u902286/AppData/Local/Temp/notesC9812B/Roadmap%20Unallocated%20v2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notes/data/Schedule%20E%20-%20Income%20Taxes/E-1%20Income%20Taxes.xls" TargetMode="External"/><Relationship Id="rId1" Type="http://schemas.openxmlformats.org/officeDocument/2006/relationships/externalLinkPath" Target="/notes/data/Schedule%20E%20-%20Income%20Taxes/E-1%20Income%20Taxes.xls" TargetMode="External"/></Relationships>
</file>

<file path=xl/externalLinks/_rels/externalLink5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CPA/Rate%20Case/2008/Forecasted/Adjustments%20-%20O&amp;M%20Expense/Projected%20CAP%20for%20PA%20rate%20case%20test%20year%209-08.xls" TargetMode="External"/><Relationship Id="rId1" Type="http://schemas.openxmlformats.org/officeDocument/2006/relationships/externalLinkPath" Target="/CPA/Rate%20Case/2008/Forecasted/Adjustments%20-%20O&amp;M%20Expense/Projected%20CAP%20for%20PA%20rate%20case%20test%20year%209-08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ue\team\INCTAX\93RTN\FEDERAL\NSP(MN)\93GLD2A.XLW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Slt\Property%20Tax\Payments\Columbia%20Gas%20of%20Ohio\Ohio\2002%20Rtrn%20as%20of%20%2012-31-01\1st%20Half%20Payment%20Contro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fzfkc11\c$\FEDERAL\02Vouch\Cmd\CMDVOUCH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EGSUPP\FERC\FERC%20-%20OATT\RS1081%20Rate%20Filings\2013%20(2012%20TY)%20ER13-1623\Model%20&amp;%20Filing\Model%20RevReq%202013%20OATT%20-%20Final%20As%20Filed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CPA\Rate%20Case\2016\Revenue\CPA%202016%20Rate%20Case%20Exh%20003%20Sch%2001%20Thru%2010%20and%20pgs%2006-10%20(Draft)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ATE%20STUDY_1\Worthington%20-%202013%20Electric\Wgton%20File\Brewster\Brewster%202013%2006_includes%202012%20wapa%20mres%20split%20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2kchofs01\TAXCOMM\Cnr\Plant%20Reconciliation\Files%20from%20Elise\One%20sheet%202001.xls" TargetMode="External"/></Relationships>
</file>

<file path=xl/externalLinks/_rels/externalLink5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ED&amp;Merchant/2001%20Forecasts/7&amp;5%20Plan/ED%207&amp;5%20Forecast.xls" TargetMode="External"/><Relationship Id="rId1" Type="http://schemas.openxmlformats.org/officeDocument/2006/relationships/externalLinkPath" Target="/ED&amp;Merchant/2001%20Forecasts/7&amp;5%20Plan/ED%207&amp;5%20Forecast.xls" TargetMode="External"/></Relationships>
</file>

<file path=xl/externalLinks/_rels/externalLink5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inancial%20Models/IT/IT%20Financial%20Model%20Tool/Nisource%20-%20MTC%20Financial%20Management%20Tool%20v20%20(11.1.05).xls" TargetMode="External"/><Relationship Id="rId1" Type="http://schemas.openxmlformats.org/officeDocument/2006/relationships/externalLinkPath" Target="/Financial%20Models/IT/IT%20Financial%20Model%20Tool/Nisource%20-%20MTC%20Financial%20Management%20Tool%20v20%20(11.1.05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nt03\BSP_SHAR\Electric%20Margin%20Analysis\2001%20Analysis\Jan_01\Chuck%20Files.xls" TargetMode="External"/></Relationships>
</file>

<file path=xl/externalLinks/_rels/externalLink6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inancial%20Models/IT/IT%20Financial%20Model%20Tool/2006-08-08%20Nisource%20-%20IT%20Financial%20Management%20Tool_Amendment%203%20Updates.xls" TargetMode="External"/><Relationship Id="rId1" Type="http://schemas.openxmlformats.org/officeDocument/2006/relationships/externalLinkPath" Target="/Financial%20Models/IT/IT%20Financial%20Model%20Tool/2006-08-08%20Nisource%20-%20IT%20Financial%20Management%20Tool_Amendment%203%20Updates.xls" TargetMode="External"/></Relationships>
</file>

<file path=xl/externalLinks/_rels/externalLink6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ocuments%20and%20Settings/Lloyd%20Spann/My%20Documents/Excel/2004/BCBSRI/Governance%20Financial%20Management/Service%20Credits/BCBSRI%20Service%20Level%20Credit%20Tracking%20Draft_v11_LDS_012805.xls" TargetMode="External"/><Relationship Id="rId1" Type="http://schemas.openxmlformats.org/officeDocument/2006/relationships/externalLinkPath" Target="/Documents%20and%20Settings/Lloyd%20Spann/My%20Documents/Excel/2004/BCBSRI/Governance%20Financial%20Management/Service%20Credits/BCBSRI%20Service%20Level%20Credit%20Tracking%20Draft_v11_LDS_012805.xls" TargetMode="External"/></Relationships>
</file>

<file path=xl/externalLinks/_rels/externalLink6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CMD/Rate%20Case/2008/Class%20Cost%20of%20Service/Sep%2012.%202008/Demand.Commodity%20Study.xls" TargetMode="External"/><Relationship Id="rId1" Type="http://schemas.openxmlformats.org/officeDocument/2006/relationships/externalLinkPath" Target="/CMD/Rate%20Case/2008/Class%20Cost%20of%20Service/Sep%2012.%202008/Demand.Commodity%20Study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(D)\1-Projects\1-%20Projects-Pending\PacifiCorp\Post%20settlement%20Formula%20runs\Issued%20Copy%20of%202013_Projection__Variance_Analysis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CGV\RATE%20CASE\2014%20Rate%20Case%20(Actual%2012-31-13)\Schedules\Sch%2040b%20-%20Juris%20Allocations%20(Rate%20Case)\(Final)%20Sch%2040b%2012-31-2013%20(Rate%20Case)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y.nisource.com/portal/server.pt/gateway/PTARGS_0_11870_31692_0_0_18/transmission_request_for_payment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Income%20Taxes\Rate%20Cases\Columbia%20Gas%20of%20Kentucky\2021%20Rate%20Case%20(2022%20Test%20Year)\2021%20CKY%20COS%20Schedule%20E%20Tax%20(Working%20File)%20v2%20(JAH%203.30.2021).xlsx" TargetMode="External"/></Relationships>
</file>

<file path=xl/externalLinks/_rels/externalLink6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ROIC%20Calculations/EPS%20ROIC%20WITH%20AND%20WITHOUT%20BULK%20AND%20WHEELING.xls" TargetMode="External"/><Relationship Id="rId1" Type="http://schemas.openxmlformats.org/officeDocument/2006/relationships/externalLinkPath" Target="/ROIC%20Calculations/EPS%20ROIC%20WITH%20AND%20WITHOUT%20BULK%20AND%20WHEELING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rojects.nisource.net/FEDERAL/BUDGET/CMD/2002%20Budget/4%20&amp;%208%202002/CMDFEDBUD.xls" TargetMode="External"/></Relationships>
</file>

<file path=xl/externalLinks/_rels/externalLink6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erate/CMD/ratecase/1995/EXH10.WK1" TargetMode="External"/><Relationship Id="rId1" Type="http://schemas.openxmlformats.org/officeDocument/2006/relationships/externalLinkPath" Target="/erate/CMD/ratecase/1995/EXH10.WK1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fzfkc11\c$\Income%20Taxes\Vouchers\CMD\2003%20Final%20Accrual\Sec%20263A-Avoided%20Costs-Capitalized%20Interest.xls" TargetMode="External"/></Relationships>
</file>

<file path=xl/externalLinks/_rels/externalLink7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PayorConsolidated/Accounts/Blue%20Cross/Financials/2003/05/PYR_SVC_BLUERI_AP%20IMAGES.xls" TargetMode="External"/><Relationship Id="rId1" Type="http://schemas.openxmlformats.org/officeDocument/2006/relationships/externalLinkPath" Target="/PayorConsolidated/Accounts/Blue%20Cross/Financials/2003/05/PYR_SVC_BLUERI_AP%20IMAGES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CKY\Rate%20Case%20-%202013\Schedules\Schedule%20M%20-%20Revenue\Schedules%20TME%20Nov%202014\Schedule%20M%20-%20Revenue\Sch%20M%20-%20Revenue%20and%20Rate%20Design%20(Base%20Period)%20w%20Actual%20Rates%20TO%20BE%20FILED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CKY\Rate%20Case%20-%202013\Schedules\Schedule%20M%20-%20Revenue\Schedule%20C%20&amp;%20D%20-%20Operating%20Income\Sch%20C%20&amp;%20D%20-%20Operating%20Income%20Forecasted.xls" TargetMode="External"/></Relationships>
</file>

<file path=xl/externalLinks/_rels/externalLink7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inancial%20Models/IT/IT%20Financial%20Model%20Tool/Financial%20Models/Nisource%20-%20Customer%20Contact%20Center%20Financial%20Management%20Tool%20v1%20(10.18.05).xls" TargetMode="External"/><Relationship Id="rId1" Type="http://schemas.openxmlformats.org/officeDocument/2006/relationships/externalLinkPath" Target="/Financial%20Models/IT/IT%20Financial%20Model%20Tool/Financial%20Models/Nisource%20-%20Customer%20Contact%20Center%20Financial%20Management%20Tool%20v1%20(10.18.05)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orkspaces.nisource.net/Documents%20and%20Settings/bbcs01/Local%20Settings/Temporary%20Internet%20Files/OLK1632/FINANC/AFUDC/AFUDC%202002/AFUDC2002%20Forecast%20All%20Cos%20Act.%20thru%20Mar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BMS%20People%20Analysis2.ppt" TargetMode="External"/></Relationships>
</file>

<file path=xl/externalLinks/_rels/externalLink7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DOCUME~1/cjohnson/LOCALS~1/Temp/2001%20Forecast%206%20&amp;%206%20Expected%20v2.xls" TargetMode="External"/><Relationship Id="rId1" Type="http://schemas.openxmlformats.org/officeDocument/2006/relationships/externalLinkPath" Target="/DOCUME~1/cjohnson/LOCALS~1/Temp/2001%20Forecast%206%20&amp;%206%20Expected%20v2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Cgv\RATECASE\98\Cash%20Working%20Capital\Filing\CAP%20vs.%20RB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wnhamfpp032\ratecomm\Documents%20and%20Settings\Catharine%20Lacy\My%20Documents\Work%20Projects\Columbia3\PGA-ACA\(WORKINGCOPY)PGA-EffectiveNovember29,2005\(WORKINGCOPY)PGA-EffectiveNovember29,2005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orkspaces.nisource.net/BUDGETS/2014/CFO%20Reports/06%20Jun%2014/Monthly%20Update_June%20AG%207.1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Lahman\WVPAIMPA\WVPABILL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2005\Current\PPF05%20Electric%2005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EXCEL\STATE\12-31-01%20PA%20STATE%20EXTENSION%20REQUEST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Financial%20Plans\NIPSCO\2018\Sch%20O\Sch%20O%20Validation%20Tax%20NIPSCO%20Electric%20-%20PRD%20LRP%20yr%202018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eathas6-xp\cos0699%20case%203137\EXCEL\TGSgas\WP%20AA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Income%20Taxes\Rate%20Cases\Columbia%20Gas%20of%20Kentucky\2021%20Rate%20Case%20(2022%20Test%20Year)\(Working)%20CKY%20COS%20Schedules%20A%20-%20K%20(Base%20Period%20TME%208-31-21,%20Forecast%20Period%20TME%2012-31-22)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pgbmk001\Data1\Documents%20and%20Settings\MMeade\Desktop\BT%20quote%20template-%20May%202004%20V1.02%20-%20TEST%20FILE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py%20of%20Building%20New%20Structure%20AAAA.xlsx" TargetMode="External"/></Relationships>
</file>

<file path=xl/externalLinks/_rels/externalLink8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fp/Budget%20Group/Capital%20-/CAPITAL/2014/2014%20Budget%20to%20Actual/BW%20Monthly/June_Prelim%20-Flash/May_PpleSoft%20Automation/CMA%202014%20_Cap%20Alloc.xlsx" TargetMode="External"/><Relationship Id="rId1" Type="http://schemas.openxmlformats.org/officeDocument/2006/relationships/externalLinkPath" Target="/fp/Budget%20Group/Capital%20-/CAPITAL/2014/2014%20Budget%20to%20Actual/BW%20Monthly/June_Prelim%20-Flash/May_PpleSoft%20Automation/CMA%202014%20_Cap%20Alloc.xlsx" TargetMode="External"/></Relationships>
</file>

<file path=xl/externalLinks/_rels/externalLink8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ECR/2013/KU/KU%20ECR%20OU%20Recovery%202013.02%20est.xlsm" TargetMode="External"/><Relationship Id="rId1" Type="http://schemas.openxmlformats.org/officeDocument/2006/relationships/externalLinkPath" Target="/ECR/2013/KU/KU%20ECR%20OU%20Recovery%202013.02%20est.xlsm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orkspaces.nisource.net/Fair%20Lakes/Corp%20Tax/CtJournl/2001/Xrds%20Journal%20List%20&amp;%20Cover%2006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ero5%20FIT%20Return\CGV\G-P-08-40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Income%20Taxes\Vouchers\COH\2007%20Monthly%20Closing\COHBTR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orkspaces.nisource.net/Users/u902286/Desktop/IT%20Governance/IT%20Enterprise%20Roadmap/June%202014%20Update/Roadmap%20Unallocated%20v2%20-%20ron%20harper%20-%20KLO-IT%20OM%20update.xlsx" TargetMode="External"/></Relationships>
</file>

<file path=xl/externalLinks/_rels/externalLink9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Granite%20State/2007/12-07/GST%20Journals%201207.xls" TargetMode="External"/><Relationship Id="rId1" Type="http://schemas.openxmlformats.org/officeDocument/2006/relationships/externalLinkPath" Target="/Granite%20State/2007/12-07/GST%20Journals%201207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fzfkc11\c$\Income%20Taxes\Tax%20Returns\Coh\2001%20Reconfigured.xls" TargetMode="External"/></Relationships>
</file>

<file path=xl/externalLinks/_rels/externalLink9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COH/Federal/00Rtrn/PensionRestorSummary.xls" TargetMode="External"/><Relationship Id="rId1" Type="http://schemas.openxmlformats.org/officeDocument/2006/relationships/externalLinkPath" Target="/COH/Federal/00Rtrn/PensionRestorSummary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ATE%20STUDY_1\Worthington%20-%202013%20Electric\Excel\Wgton_Study_Approved%20Rates%202013-1205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inancing%20Plan\2009\Capital%20Financing%20Model%20Slower%20Pace03-03-09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idwestmarket.org/Documents%20and%20Settings/kshroyer/Local%20Settings/Temporary%20Internet%20Files/OLKF3/2002%20SECA%20Analysis%2012-2-2004%20SubZones%20v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CKY\Rate%20Case%20-%202009\Rate%20Case%20Schedules\Base\Schedule%20C%20-%20Operating%20Income\Operating%20Income.xls" TargetMode="External"/></Relationships>
</file>

<file path=xl/externalLinks/_rels/externalLink9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TEMP/MREL09001.xls" TargetMode="External"/><Relationship Id="rId1" Type="http://schemas.openxmlformats.org/officeDocument/2006/relationships/externalLinkPath" Target="/TEMP/MREL09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der Data"/>
      <sheetName val="Data Entry"/>
      <sheetName val="Temp Data"/>
    </sheetNames>
    <sheetDataSet>
      <sheetData sheetId="0"/>
      <sheetData sheetId="1" refreshError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voided Costs-Capt Int"/>
      <sheetName val="Rate Calc"/>
      <sheetName val="Money Pool Rates"/>
      <sheetName val="Avoided_Costs-Capt_Int"/>
      <sheetName val="Rate_Calc"/>
      <sheetName val="Money_Pool_Rate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RCFACT"/>
    </sheetNames>
    <sheetDataSet>
      <sheetData sheetId="0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imate"/>
      <sheetName val="Equipment"/>
      <sheetName val="SitePrep"/>
      <sheetName val="Concrete"/>
      <sheetName val="Pipe"/>
      <sheetName val="Steel"/>
      <sheetName val="Instruments"/>
      <sheetName val="Paint"/>
      <sheetName val="Electrical"/>
      <sheetName val="Insulation"/>
      <sheetName val="SiteDevelopment"/>
      <sheetName val="GeneralConstruction"/>
      <sheetName val="OtherCosts"/>
      <sheetName val="Ductbank&amp;Manholes"/>
      <sheetName val="Steel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"/>
      <sheetName val="A.1"/>
      <sheetName val="A.1.1"/>
      <sheetName val="TST"/>
      <sheetName val="B.1"/>
      <sheetName val="B.1.1"/>
      <sheetName val="B.3.1 "/>
      <sheetName val="B.3.2  "/>
      <sheetName val="NITS "/>
      <sheetName val="Input"/>
      <sheetName val="Cost of Capital"/>
      <sheetName val="Compare"/>
      <sheetName val="Macro1"/>
      <sheetName val="PrintModu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3">
          <cell r="F33">
            <v>7.9500000000000001E-2</v>
          </cell>
        </row>
      </sheetData>
      <sheetData sheetId="10"/>
      <sheetData sheetId="11"/>
      <sheetData sheetId="12"/>
      <sheetData sheetId="13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ORB"/>
      <sheetName val="526849-48"/>
      <sheetName val="106200"/>
      <sheetName val="Input"/>
      <sheetName val="Weather"/>
      <sheetName val="Calculations"/>
      <sheetName val="Cash Working Cap"/>
      <sheetName val="Debt and Equity"/>
      <sheetName val="issue nxt qtr"/>
      <sheetName val="NH Return on Rate Base ReportFi"/>
      <sheetName val="#REF"/>
    </sheetNames>
    <sheetDataSet>
      <sheetData sheetId="0" refreshError="1">
        <row r="2">
          <cell r="B2" t="str">
            <v>New Hampshire Division</v>
          </cell>
        </row>
        <row r="3">
          <cell r="B3" t="str">
            <v>Historical Rates of Return - Normalized</v>
          </cell>
        </row>
        <row r="4">
          <cell r="B4" t="str">
            <v>12 Months Ending  09/30/03</v>
          </cell>
        </row>
        <row r="7">
          <cell r="B7" t="str">
            <v>Cost of Service :</v>
          </cell>
          <cell r="D7" t="str">
            <v>Actuals</v>
          </cell>
          <cell r="E7" t="str">
            <v>Per Settlement</v>
          </cell>
        </row>
        <row r="9">
          <cell r="B9" t="str">
            <v xml:space="preserve">Revenues </v>
          </cell>
          <cell r="D9">
            <v>55676556.019999996</v>
          </cell>
          <cell r="E9">
            <v>47746999</v>
          </cell>
        </row>
        <row r="10">
          <cell r="B10" t="str">
            <v>Weather Adjustment ( After Tax )</v>
          </cell>
          <cell r="D10">
            <v>-579544.02674999996</v>
          </cell>
        </row>
        <row r="11">
          <cell r="B11" t="str">
            <v>Gas Costs</v>
          </cell>
          <cell r="D11">
            <v>-35263858.420000002</v>
          </cell>
          <cell r="E11">
            <v>-28866180</v>
          </cell>
        </row>
        <row r="12">
          <cell r="B12" t="str">
            <v>Normalized Revenues</v>
          </cell>
          <cell r="D12">
            <v>19833153.573249996</v>
          </cell>
          <cell r="E12">
            <v>18880819</v>
          </cell>
        </row>
        <row r="13">
          <cell r="F13">
            <v>513401</v>
          </cell>
        </row>
        <row r="14">
          <cell r="B14" t="str">
            <v>O&amp;M:</v>
          </cell>
        </row>
        <row r="15">
          <cell r="B15" t="str">
            <v>Other Production</v>
          </cell>
          <cell r="D15">
            <v>87642.079999999987</v>
          </cell>
          <cell r="E15">
            <v>94112</v>
          </cell>
        </row>
        <row r="16">
          <cell r="B16" t="str">
            <v>Distribution</v>
          </cell>
          <cell r="D16">
            <v>1613597.9500000002</v>
          </cell>
          <cell r="E16">
            <v>2435651</v>
          </cell>
        </row>
        <row r="17">
          <cell r="B17" t="str">
            <v>Customer Accounting</v>
          </cell>
          <cell r="D17">
            <v>1375486.29</v>
          </cell>
          <cell r="E17">
            <v>651787</v>
          </cell>
        </row>
        <row r="18">
          <cell r="B18" t="str">
            <v>Sales &amp; New Business</v>
          </cell>
          <cell r="D18">
            <v>786319.4</v>
          </cell>
          <cell r="E18">
            <v>362580</v>
          </cell>
        </row>
        <row r="19">
          <cell r="B19" t="str">
            <v>Admin. &amp; General</v>
          </cell>
          <cell r="D19">
            <v>5400521.0600000005</v>
          </cell>
          <cell r="E19">
            <v>4185559</v>
          </cell>
          <cell r="F19" t="str">
            <v>(a)</v>
          </cell>
        </row>
        <row r="20">
          <cell r="B20" t="str">
            <v>Subtotal O&amp;M</v>
          </cell>
          <cell r="D20">
            <v>9263566.7800000012</v>
          </cell>
          <cell r="E20">
            <v>7729689</v>
          </cell>
        </row>
        <row r="21">
          <cell r="F21" t="str">
            <v>523722</v>
          </cell>
        </row>
        <row r="22">
          <cell r="B22" t="str">
            <v>Federal &amp; State Income Tax</v>
          </cell>
          <cell r="D22">
            <v>2728469.0292175002</v>
          </cell>
          <cell r="E22">
            <v>2072231</v>
          </cell>
        </row>
        <row r="23">
          <cell r="B23" t="str">
            <v>Property Tax</v>
          </cell>
          <cell r="D23">
            <v>1325069.69</v>
          </cell>
          <cell r="E23">
            <v>1415023</v>
          </cell>
        </row>
        <row r="24">
          <cell r="B24" t="str">
            <v>Other Tax</v>
          </cell>
          <cell r="C24" t="str">
            <v>?</v>
          </cell>
          <cell r="D24">
            <v>198077.43999999994</v>
          </cell>
          <cell r="E24">
            <v>388546</v>
          </cell>
          <cell r="F24" t="str">
            <v>523603</v>
          </cell>
        </row>
        <row r="25">
          <cell r="B25" t="str">
            <v>Depreciation</v>
          </cell>
          <cell r="D25">
            <v>2980385.88</v>
          </cell>
          <cell r="E25">
            <v>2869213</v>
          </cell>
          <cell r="F25" t="str">
            <v>523611</v>
          </cell>
          <cell r="G25" t="str">
            <v>Pension &amp; Benefit Reserves</v>
          </cell>
        </row>
        <row r="26">
          <cell r="B26" t="str">
            <v>Amortization</v>
          </cell>
          <cell r="D26">
            <v>414129.72</v>
          </cell>
          <cell r="E26">
            <v>164759</v>
          </cell>
          <cell r="F26" t="str">
            <v>(a)</v>
          </cell>
        </row>
        <row r="27">
          <cell r="B27" t="str">
            <v>Operating Rents</v>
          </cell>
          <cell r="D27">
            <v>-404214.45</v>
          </cell>
          <cell r="E27">
            <v>-400982</v>
          </cell>
          <cell r="F27" t="str">
            <v>526300</v>
          </cell>
          <cell r="G27" t="str">
            <v>Total Rate Base</v>
          </cell>
        </row>
        <row r="28">
          <cell r="B28" t="str">
            <v>Interest on Customer Deposits</v>
          </cell>
          <cell r="D28">
            <v>19051.25</v>
          </cell>
          <cell r="E28">
            <v>18676</v>
          </cell>
        </row>
        <row r="29">
          <cell r="G29" t="str">
            <v>Utility Operating Income</v>
          </cell>
        </row>
        <row r="30">
          <cell r="B30" t="str">
            <v xml:space="preserve">     Subtotal Operating Expenses</v>
          </cell>
          <cell r="D30">
            <v>16524535.339217499</v>
          </cell>
          <cell r="E30">
            <v>14257155</v>
          </cell>
        </row>
        <row r="33">
          <cell r="G33" t="str">
            <v>Return on Rate Base</v>
          </cell>
        </row>
        <row r="35">
          <cell r="B35" t="str">
            <v>Total Operating Expenses</v>
          </cell>
          <cell r="D35">
            <v>16524535.339217499</v>
          </cell>
          <cell r="E35">
            <v>14257155</v>
          </cell>
          <cell r="G35" t="str">
            <v>Return on Common Equity</v>
          </cell>
        </row>
        <row r="37">
          <cell r="B37" t="str">
            <v>Utility Operating Income</v>
          </cell>
          <cell r="D37">
            <v>3308618.2340324968</v>
          </cell>
          <cell r="E37">
            <v>4623664</v>
          </cell>
        </row>
        <row r="40">
          <cell r="A40" t="str">
            <v xml:space="preserve"> </v>
          </cell>
          <cell r="B40" t="str">
            <v>Return Surplus (Deficiency)</v>
          </cell>
          <cell r="D40">
            <v>-1117794.9672567276</v>
          </cell>
        </row>
        <row r="41">
          <cell r="B41" t="str">
            <v>Revenue Surplus (Deficiency)</v>
          </cell>
          <cell r="D41">
            <v>-1879436.683071421</v>
          </cell>
        </row>
        <row r="45">
          <cell r="B45" t="str">
            <v>Notes:</v>
          </cell>
        </row>
        <row r="47">
          <cell r="B47" t="str">
            <v>Northern's last rate case, D601-182, was settled.  The per</v>
          </cell>
          <cell r="G47" t="str">
            <v>Debt</v>
          </cell>
        </row>
        <row r="48">
          <cell r="B48" t="str">
            <v>settlement numbers are from the Staff's schedules.</v>
          </cell>
          <cell r="G48" t="str">
            <v>Preferred Stock</v>
          </cell>
        </row>
        <row r="49">
          <cell r="G49" t="str">
            <v>Common Equity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GPtable1"/>
      <sheetName val="Deprate"/>
    </sheetNames>
    <sheetDataSet>
      <sheetData sheetId="0"/>
      <sheetData sheetId="1">
        <row r="1">
          <cell r="A1" t="str">
            <v xml:space="preserve">ACCT GROUP          </v>
          </cell>
          <cell r="B1" t="str">
            <v xml:space="preserve">   LS DATE</v>
          </cell>
          <cell r="C1" t="str">
            <v xml:space="preserve">  LIFE</v>
          </cell>
          <cell r="D1" t="str">
            <v>TP CV</v>
          </cell>
          <cell r="E1" t="str">
            <v xml:space="preserve">          SAL</v>
          </cell>
          <cell r="F1" t="str">
            <v xml:space="preserve">         COST</v>
          </cell>
          <cell r="G1" t="str">
            <v xml:space="preserve">      RESERVE</v>
          </cell>
          <cell r="H1" t="str">
            <v xml:space="preserve">      FUT-ACC</v>
          </cell>
          <cell r="I1" t="str">
            <v xml:space="preserve">       ANNUAL</v>
          </cell>
          <cell r="J1" t="str">
            <v xml:space="preserve">         RATE</v>
          </cell>
          <cell r="K1" t="str">
            <v xml:space="preserve">       REM LF</v>
          </cell>
          <cell r="L1" t="str">
            <v xml:space="preserve">        PR LF</v>
          </cell>
          <cell r="M1" t="str">
            <v xml:space="preserve">        PR CV</v>
          </cell>
          <cell r="N1" t="str">
            <v xml:space="preserve">         FSAL</v>
          </cell>
          <cell r="O1" t="str">
            <v xml:space="preserve">        % RES</v>
          </cell>
          <cell r="P1" t="str">
            <v xml:space="preserve">          AGE</v>
          </cell>
          <cell r="Q1" t="str">
            <v xml:space="preserve">     CALC RES</v>
          </cell>
          <cell r="R1" t="str">
            <v xml:space="preserve">     WHLF ANN</v>
          </cell>
          <cell r="S1" t="str">
            <v xml:space="preserve">      WHLF RT</v>
          </cell>
        </row>
        <row r="2">
          <cell r="A2">
            <v>350.2</v>
          </cell>
          <cell r="B2">
            <v>49490</v>
          </cell>
          <cell r="C2">
            <v>200</v>
          </cell>
          <cell r="D2" t="str">
            <v xml:space="preserve">   SQ</v>
          </cell>
          <cell r="E2">
            <v>0</v>
          </cell>
          <cell r="F2">
            <v>1932.08</v>
          </cell>
          <cell r="G2">
            <v>1931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 t="str">
            <v xml:space="preserve">               </v>
          </cell>
          <cell r="M2" t="str">
            <v xml:space="preserve">               </v>
          </cell>
          <cell r="N2" t="str">
            <v xml:space="preserve">               </v>
          </cell>
          <cell r="O2">
            <v>99.9</v>
          </cell>
          <cell r="P2">
            <v>39.9</v>
          </cell>
          <cell r="Q2">
            <v>1224</v>
          </cell>
          <cell r="R2">
            <v>31</v>
          </cell>
          <cell r="S2">
            <v>1.59</v>
          </cell>
        </row>
        <row r="3">
          <cell r="A3">
            <v>351.2</v>
          </cell>
          <cell r="B3">
            <v>49490</v>
          </cell>
          <cell r="C3">
            <v>65</v>
          </cell>
          <cell r="D3" t="str">
            <v xml:space="preserve"> R2.5</v>
          </cell>
          <cell r="E3">
            <v>0</v>
          </cell>
          <cell r="F3">
            <v>1551763.98</v>
          </cell>
          <cell r="G3">
            <v>594787</v>
          </cell>
          <cell r="H3">
            <v>956977</v>
          </cell>
          <cell r="I3">
            <v>43883</v>
          </cell>
          <cell r="J3">
            <v>2.83</v>
          </cell>
          <cell r="K3">
            <v>21.8</v>
          </cell>
          <cell r="L3" t="str">
            <v xml:space="preserve">               </v>
          </cell>
          <cell r="M3" t="str">
            <v xml:space="preserve">               </v>
          </cell>
          <cell r="N3" t="str">
            <v xml:space="preserve">               </v>
          </cell>
          <cell r="O3">
            <v>38.299999999999997</v>
          </cell>
          <cell r="P3">
            <v>10.9</v>
          </cell>
          <cell r="Q3">
            <v>422410</v>
          </cell>
          <cell r="R3">
            <v>52055</v>
          </cell>
          <cell r="S3">
            <v>3.35</v>
          </cell>
        </row>
        <row r="4">
          <cell r="A4">
            <v>352.01</v>
          </cell>
          <cell r="B4">
            <v>49490</v>
          </cell>
          <cell r="C4">
            <v>200</v>
          </cell>
          <cell r="D4" t="str">
            <v xml:space="preserve">   SQ</v>
          </cell>
          <cell r="E4">
            <v>0</v>
          </cell>
          <cell r="F4">
            <v>799133.73</v>
          </cell>
          <cell r="G4">
            <v>799118</v>
          </cell>
          <cell r="H4">
            <v>16</v>
          </cell>
          <cell r="I4">
            <v>1</v>
          </cell>
          <cell r="J4">
            <v>0</v>
          </cell>
          <cell r="K4">
            <v>16</v>
          </cell>
          <cell r="L4" t="str">
            <v xml:space="preserve">               </v>
          </cell>
          <cell r="M4" t="str">
            <v xml:space="preserve">               </v>
          </cell>
          <cell r="N4" t="str">
            <v xml:space="preserve">               </v>
          </cell>
          <cell r="O4">
            <v>100</v>
          </cell>
          <cell r="P4">
            <v>40.6</v>
          </cell>
          <cell r="Q4">
            <v>509135</v>
          </cell>
          <cell r="R4">
            <v>12566</v>
          </cell>
          <cell r="S4">
            <v>1.57</v>
          </cell>
        </row>
        <row r="5">
          <cell r="A5">
            <v>352.02</v>
          </cell>
          <cell r="B5">
            <v>49490</v>
          </cell>
          <cell r="C5">
            <v>45</v>
          </cell>
          <cell r="D5" t="str">
            <v xml:space="preserve"> S2.5</v>
          </cell>
          <cell r="E5">
            <v>0</v>
          </cell>
          <cell r="F5">
            <v>168679.67</v>
          </cell>
          <cell r="G5">
            <v>168680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 t="str">
            <v xml:space="preserve">               </v>
          </cell>
          <cell r="M5" t="str">
            <v xml:space="preserve">               </v>
          </cell>
          <cell r="N5" t="str">
            <v xml:space="preserve">               </v>
          </cell>
          <cell r="O5">
            <v>100</v>
          </cell>
          <cell r="P5">
            <v>40.9</v>
          </cell>
          <cell r="Q5">
            <v>126118</v>
          </cell>
          <cell r="R5">
            <v>3776</v>
          </cell>
          <cell r="S5">
            <v>2.2400000000000002</v>
          </cell>
        </row>
        <row r="6">
          <cell r="A6">
            <v>352.1</v>
          </cell>
          <cell r="B6">
            <v>49490</v>
          </cell>
          <cell r="C6">
            <v>200</v>
          </cell>
          <cell r="D6" t="str">
            <v xml:space="preserve">   SQ</v>
          </cell>
          <cell r="E6">
            <v>0</v>
          </cell>
          <cell r="F6">
            <v>206940.78</v>
          </cell>
          <cell r="G6">
            <v>204205</v>
          </cell>
          <cell r="H6">
            <v>2736</v>
          </cell>
          <cell r="I6">
            <v>119</v>
          </cell>
          <cell r="J6">
            <v>0.06</v>
          </cell>
          <cell r="K6">
            <v>23</v>
          </cell>
          <cell r="L6" t="str">
            <v xml:space="preserve">               </v>
          </cell>
          <cell r="M6" t="str">
            <v xml:space="preserve">               </v>
          </cell>
          <cell r="N6" t="str">
            <v xml:space="preserve">               </v>
          </cell>
          <cell r="O6">
            <v>98.7</v>
          </cell>
          <cell r="P6">
            <v>41.9</v>
          </cell>
          <cell r="Q6">
            <v>133460</v>
          </cell>
          <cell r="R6">
            <v>3187</v>
          </cell>
          <cell r="S6">
            <v>1.54</v>
          </cell>
        </row>
        <row r="7">
          <cell r="A7">
            <v>353</v>
          </cell>
          <cell r="B7">
            <v>49490</v>
          </cell>
          <cell r="C7">
            <v>50</v>
          </cell>
          <cell r="D7" t="str">
            <v xml:space="preserve"> S1.5</v>
          </cell>
          <cell r="E7">
            <v>0</v>
          </cell>
          <cell r="F7">
            <v>405287.78</v>
          </cell>
          <cell r="G7">
            <v>405288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 t="str">
            <v xml:space="preserve">               </v>
          </cell>
          <cell r="M7" t="str">
            <v xml:space="preserve">               </v>
          </cell>
          <cell r="N7" t="str">
            <v xml:space="preserve">               </v>
          </cell>
          <cell r="O7">
            <v>100</v>
          </cell>
          <cell r="P7">
            <v>39.4</v>
          </cell>
          <cell r="Q7">
            <v>272713</v>
          </cell>
          <cell r="R7">
            <v>8552</v>
          </cell>
          <cell r="S7">
            <v>2.11</v>
          </cell>
        </row>
        <row r="8">
          <cell r="A8">
            <v>354</v>
          </cell>
          <cell r="B8">
            <v>49490</v>
          </cell>
          <cell r="C8">
            <v>50</v>
          </cell>
          <cell r="D8" t="str">
            <v xml:space="preserve"> R2.5</v>
          </cell>
          <cell r="E8">
            <v>0</v>
          </cell>
          <cell r="F8">
            <v>584072.57999999996</v>
          </cell>
          <cell r="G8">
            <v>583845</v>
          </cell>
          <cell r="H8">
            <v>228</v>
          </cell>
          <cell r="I8">
            <v>11</v>
          </cell>
          <cell r="J8">
            <v>0</v>
          </cell>
          <cell r="K8">
            <v>20.7</v>
          </cell>
          <cell r="L8" t="str">
            <v xml:space="preserve">               </v>
          </cell>
          <cell r="M8" t="str">
            <v xml:space="preserve">               </v>
          </cell>
          <cell r="N8" t="str">
            <v xml:space="preserve">               </v>
          </cell>
          <cell r="O8">
            <v>100</v>
          </cell>
          <cell r="P8">
            <v>41.7</v>
          </cell>
          <cell r="Q8">
            <v>408824</v>
          </cell>
          <cell r="R8">
            <v>12063</v>
          </cell>
          <cell r="S8">
            <v>2.0699999999999998</v>
          </cell>
        </row>
        <row r="9">
          <cell r="A9">
            <v>355</v>
          </cell>
          <cell r="B9">
            <v>49490</v>
          </cell>
          <cell r="C9">
            <v>37</v>
          </cell>
          <cell r="D9" t="str">
            <v xml:space="preserve"> R1.5</v>
          </cell>
          <cell r="E9">
            <v>0</v>
          </cell>
          <cell r="F9">
            <v>123010.01</v>
          </cell>
          <cell r="G9">
            <v>123010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 t="str">
            <v xml:space="preserve">               </v>
          </cell>
          <cell r="M9" t="str">
            <v xml:space="preserve">               </v>
          </cell>
          <cell r="N9" t="str">
            <v xml:space="preserve">               </v>
          </cell>
          <cell r="O9">
            <v>100</v>
          </cell>
          <cell r="P9">
            <v>36.4</v>
          </cell>
          <cell r="Q9">
            <v>87399</v>
          </cell>
          <cell r="R9">
            <v>3209</v>
          </cell>
          <cell r="S9">
            <v>2.61</v>
          </cell>
        </row>
        <row r="10">
          <cell r="A10">
            <v>374.2</v>
          </cell>
          <cell r="B10" t="str">
            <v xml:space="preserve">          </v>
          </cell>
          <cell r="C10">
            <v>0</v>
          </cell>
          <cell r="D10" t="str">
            <v xml:space="preserve">   ND</v>
          </cell>
          <cell r="E10">
            <v>0</v>
          </cell>
          <cell r="F10">
            <v>-67356.039999999994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str">
            <v xml:space="preserve">               </v>
          </cell>
          <cell r="M10" t="str">
            <v xml:space="preserve">               </v>
          </cell>
          <cell r="N10" t="str">
            <v xml:space="preserve">               </v>
          </cell>
          <cell r="O10">
            <v>0</v>
          </cell>
          <cell r="P10">
            <v>54.9</v>
          </cell>
          <cell r="Q10">
            <v>0</v>
          </cell>
          <cell r="R10">
            <v>0</v>
          </cell>
          <cell r="S10">
            <v>0</v>
          </cell>
        </row>
        <row r="11">
          <cell r="A11">
            <v>374.4</v>
          </cell>
          <cell r="B11" t="str">
            <v xml:space="preserve">          </v>
          </cell>
          <cell r="C11">
            <v>65</v>
          </cell>
          <cell r="D11" t="str">
            <v xml:space="preserve">   R3</v>
          </cell>
          <cell r="E11">
            <v>0</v>
          </cell>
          <cell r="F11">
            <v>1954288.56</v>
          </cell>
          <cell r="G11">
            <v>583161</v>
          </cell>
          <cell r="H11">
            <v>1371128</v>
          </cell>
          <cell r="I11">
            <v>32635</v>
          </cell>
          <cell r="J11">
            <v>1.67</v>
          </cell>
          <cell r="K11">
            <v>42</v>
          </cell>
          <cell r="L11" t="str">
            <v xml:space="preserve">               </v>
          </cell>
          <cell r="M11" t="str">
            <v xml:space="preserve">               </v>
          </cell>
          <cell r="N11" t="str">
            <v xml:space="preserve">               </v>
          </cell>
          <cell r="O11">
            <v>29.8</v>
          </cell>
          <cell r="P11">
            <v>18.8</v>
          </cell>
          <cell r="Q11">
            <v>584387</v>
          </cell>
          <cell r="R11">
            <v>32601</v>
          </cell>
          <cell r="S11">
            <v>1.67</v>
          </cell>
        </row>
        <row r="12">
          <cell r="A12">
            <v>374.5</v>
          </cell>
          <cell r="B12" t="str">
            <v xml:space="preserve">          </v>
          </cell>
          <cell r="C12">
            <v>75</v>
          </cell>
          <cell r="D12" t="str">
            <v xml:space="preserve">   S4</v>
          </cell>
          <cell r="E12">
            <v>0</v>
          </cell>
          <cell r="F12">
            <v>3233038.76</v>
          </cell>
          <cell r="G12">
            <v>1404491</v>
          </cell>
          <cell r="H12">
            <v>1828548</v>
          </cell>
          <cell r="I12">
            <v>43869</v>
          </cell>
          <cell r="J12">
            <v>1.36</v>
          </cell>
          <cell r="K12">
            <v>41.7</v>
          </cell>
          <cell r="L12" t="str">
            <v xml:space="preserve">               </v>
          </cell>
          <cell r="M12" t="str">
            <v xml:space="preserve">               </v>
          </cell>
          <cell r="N12" t="str">
            <v xml:space="preserve">               </v>
          </cell>
          <cell r="O12">
            <v>43.4</v>
          </cell>
          <cell r="P12">
            <v>34.9</v>
          </cell>
          <cell r="Q12">
            <v>1402481</v>
          </cell>
          <cell r="R12">
            <v>43985</v>
          </cell>
          <cell r="S12">
            <v>1.36</v>
          </cell>
        </row>
        <row r="13">
          <cell r="A13">
            <v>375.34</v>
          </cell>
          <cell r="B13" t="str">
            <v xml:space="preserve">          </v>
          </cell>
          <cell r="C13">
            <v>60</v>
          </cell>
          <cell r="D13" t="str">
            <v xml:space="preserve"> R1.5</v>
          </cell>
          <cell r="E13">
            <v>0</v>
          </cell>
          <cell r="F13">
            <v>2815805.42</v>
          </cell>
          <cell r="G13">
            <v>705338</v>
          </cell>
          <cell r="H13">
            <v>2110467</v>
          </cell>
          <cell r="I13">
            <v>61996</v>
          </cell>
          <cell r="J13">
            <v>2.2000000000000002</v>
          </cell>
          <cell r="K13">
            <v>34</v>
          </cell>
          <cell r="L13" t="str">
            <v xml:space="preserve">               </v>
          </cell>
          <cell r="M13" t="str">
            <v xml:space="preserve">               </v>
          </cell>
          <cell r="N13" t="str">
            <v xml:space="preserve">               </v>
          </cell>
          <cell r="O13">
            <v>25</v>
          </cell>
          <cell r="P13">
            <v>19.5</v>
          </cell>
          <cell r="Q13">
            <v>780864</v>
          </cell>
          <cell r="R13">
            <v>59197</v>
          </cell>
          <cell r="S13">
            <v>2.1</v>
          </cell>
        </row>
        <row r="14">
          <cell r="A14">
            <v>375.6</v>
          </cell>
          <cell r="B14" t="str">
            <v xml:space="preserve">          </v>
          </cell>
          <cell r="C14">
            <v>50</v>
          </cell>
          <cell r="D14" t="str">
            <v xml:space="preserve"> R1.5</v>
          </cell>
          <cell r="E14">
            <v>0</v>
          </cell>
          <cell r="F14">
            <v>87692.24</v>
          </cell>
          <cell r="G14">
            <v>66155</v>
          </cell>
          <cell r="H14">
            <v>21537</v>
          </cell>
          <cell r="I14">
            <v>1263</v>
          </cell>
          <cell r="J14">
            <v>1.44</v>
          </cell>
          <cell r="K14">
            <v>17.100000000000001</v>
          </cell>
          <cell r="L14" t="str">
            <v xml:space="preserve">               </v>
          </cell>
          <cell r="M14" t="str">
            <v xml:space="preserve">               </v>
          </cell>
          <cell r="N14" t="str">
            <v xml:space="preserve">               </v>
          </cell>
          <cell r="O14">
            <v>75.400000000000006</v>
          </cell>
          <cell r="P14">
            <v>49.9</v>
          </cell>
          <cell r="Q14">
            <v>59561</v>
          </cell>
          <cell r="R14">
            <v>1746</v>
          </cell>
          <cell r="S14">
            <v>1.99</v>
          </cell>
        </row>
        <row r="15">
          <cell r="A15" t="str">
            <v xml:space="preserve">375.70 02           </v>
          </cell>
          <cell r="B15">
            <v>39263</v>
          </cell>
          <cell r="C15">
            <v>90</v>
          </cell>
          <cell r="D15" t="str">
            <v xml:space="preserve">   R1</v>
          </cell>
          <cell r="E15">
            <v>0</v>
          </cell>
          <cell r="F15">
            <v>3145.17</v>
          </cell>
          <cell r="G15">
            <v>3145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 t="str">
            <v xml:space="preserve">               </v>
          </cell>
          <cell r="M15" t="str">
            <v xml:space="preserve">               </v>
          </cell>
          <cell r="N15" t="str">
            <v xml:space="preserve">               </v>
          </cell>
          <cell r="O15">
            <v>100</v>
          </cell>
          <cell r="P15">
            <v>54.3</v>
          </cell>
          <cell r="Q15">
            <v>3145</v>
          </cell>
          <cell r="R15">
            <v>0</v>
          </cell>
          <cell r="S15">
            <v>0</v>
          </cell>
        </row>
        <row r="16">
          <cell r="A16" t="str">
            <v xml:space="preserve">375.70 03           </v>
          </cell>
          <cell r="B16">
            <v>43281</v>
          </cell>
          <cell r="C16">
            <v>90</v>
          </cell>
          <cell r="D16" t="str">
            <v xml:space="preserve">   R1</v>
          </cell>
          <cell r="E16">
            <v>0</v>
          </cell>
          <cell r="F16">
            <v>98844.73</v>
          </cell>
          <cell r="G16">
            <v>78870</v>
          </cell>
          <cell r="H16">
            <v>19975</v>
          </cell>
          <cell r="I16">
            <v>3337</v>
          </cell>
          <cell r="J16">
            <v>3.38</v>
          </cell>
          <cell r="K16">
            <v>6</v>
          </cell>
          <cell r="L16" t="str">
            <v xml:space="preserve">               </v>
          </cell>
          <cell r="M16" t="str">
            <v xml:space="preserve">               </v>
          </cell>
          <cell r="N16" t="str">
            <v xml:space="preserve">               </v>
          </cell>
          <cell r="O16">
            <v>79.8</v>
          </cell>
          <cell r="P16">
            <v>26.6</v>
          </cell>
          <cell r="Q16">
            <v>75246</v>
          </cell>
          <cell r="R16">
            <v>3944</v>
          </cell>
          <cell r="S16">
            <v>3.99</v>
          </cell>
        </row>
        <row r="17">
          <cell r="A17" t="str">
            <v xml:space="preserve">375.70 05           </v>
          </cell>
          <cell r="B17">
            <v>45838</v>
          </cell>
          <cell r="C17">
            <v>90</v>
          </cell>
          <cell r="D17" t="str">
            <v xml:space="preserve">   R1</v>
          </cell>
          <cell r="E17">
            <v>0</v>
          </cell>
          <cell r="F17">
            <v>893318.99</v>
          </cell>
          <cell r="G17">
            <v>498829</v>
          </cell>
          <cell r="H17">
            <v>394490</v>
          </cell>
          <cell r="I17">
            <v>31570</v>
          </cell>
          <cell r="J17">
            <v>3.53</v>
          </cell>
          <cell r="K17">
            <v>12.5</v>
          </cell>
          <cell r="L17" t="str">
            <v xml:space="preserve">               </v>
          </cell>
          <cell r="M17" t="str">
            <v xml:space="preserve">               </v>
          </cell>
          <cell r="N17" t="str">
            <v xml:space="preserve">               </v>
          </cell>
          <cell r="O17">
            <v>55.8</v>
          </cell>
          <cell r="P17">
            <v>19.899999999999999</v>
          </cell>
          <cell r="Q17">
            <v>474168</v>
          </cell>
          <cell r="R17">
            <v>33538</v>
          </cell>
          <cell r="S17">
            <v>3.75</v>
          </cell>
        </row>
        <row r="18">
          <cell r="A18" t="str">
            <v xml:space="preserve">375.70 06           </v>
          </cell>
          <cell r="B18">
            <v>41820</v>
          </cell>
          <cell r="C18">
            <v>90</v>
          </cell>
          <cell r="D18" t="str">
            <v xml:space="preserve">   R1</v>
          </cell>
          <cell r="E18">
            <v>0</v>
          </cell>
          <cell r="F18">
            <v>71856.56</v>
          </cell>
          <cell r="G18">
            <v>67182</v>
          </cell>
          <cell r="H18">
            <v>4675</v>
          </cell>
          <cell r="I18">
            <v>2245</v>
          </cell>
          <cell r="J18">
            <v>3.12</v>
          </cell>
          <cell r="K18">
            <v>2.1</v>
          </cell>
          <cell r="L18" t="str">
            <v xml:space="preserve">               </v>
          </cell>
          <cell r="M18" t="str">
            <v xml:space="preserve">               </v>
          </cell>
          <cell r="N18" t="str">
            <v xml:space="preserve">               </v>
          </cell>
          <cell r="O18">
            <v>93.5</v>
          </cell>
          <cell r="P18">
            <v>20</v>
          </cell>
          <cell r="Q18">
            <v>64341</v>
          </cell>
          <cell r="R18">
            <v>3602</v>
          </cell>
          <cell r="S18">
            <v>5.01</v>
          </cell>
        </row>
        <row r="19">
          <cell r="A19" t="str">
            <v xml:space="preserve">375.70 09           </v>
          </cell>
          <cell r="B19">
            <v>39629</v>
          </cell>
          <cell r="C19">
            <v>90</v>
          </cell>
          <cell r="D19" t="str">
            <v xml:space="preserve">   R1</v>
          </cell>
          <cell r="E19">
            <v>0</v>
          </cell>
          <cell r="F19">
            <v>55219.05</v>
          </cell>
          <cell r="G19">
            <v>55219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 t="str">
            <v xml:space="preserve">               </v>
          </cell>
          <cell r="M19" t="str">
            <v xml:space="preserve">               </v>
          </cell>
          <cell r="N19" t="str">
            <v xml:space="preserve">               </v>
          </cell>
          <cell r="O19">
            <v>100</v>
          </cell>
          <cell r="P19">
            <v>34.799999999999997</v>
          </cell>
          <cell r="Q19">
            <v>55220</v>
          </cell>
          <cell r="R19">
            <v>0</v>
          </cell>
          <cell r="S19">
            <v>0</v>
          </cell>
        </row>
        <row r="20">
          <cell r="A20" t="str">
            <v xml:space="preserve">375.70 10           </v>
          </cell>
          <cell r="B20">
            <v>44377</v>
          </cell>
          <cell r="C20">
            <v>90</v>
          </cell>
          <cell r="D20" t="str">
            <v xml:space="preserve">   R1</v>
          </cell>
          <cell r="E20">
            <v>0</v>
          </cell>
          <cell r="F20">
            <v>173641.83</v>
          </cell>
          <cell r="G20">
            <v>143616</v>
          </cell>
          <cell r="H20">
            <v>30026</v>
          </cell>
          <cell r="I20">
            <v>3393</v>
          </cell>
          <cell r="J20">
            <v>1.95</v>
          </cell>
          <cell r="K20">
            <v>8.8000000000000007</v>
          </cell>
          <cell r="L20" t="str">
            <v xml:space="preserve">               </v>
          </cell>
          <cell r="M20" t="str">
            <v xml:space="preserve">               </v>
          </cell>
          <cell r="N20" t="str">
            <v xml:space="preserve">               </v>
          </cell>
          <cell r="O20">
            <v>82.7</v>
          </cell>
          <cell r="P20">
            <v>35.4</v>
          </cell>
          <cell r="Q20">
            <v>135276</v>
          </cell>
          <cell r="R20">
            <v>4338</v>
          </cell>
          <cell r="S20">
            <v>2.5</v>
          </cell>
        </row>
        <row r="21">
          <cell r="A21" t="str">
            <v xml:space="preserve">375.70 19           </v>
          </cell>
          <cell r="B21">
            <v>41820</v>
          </cell>
          <cell r="C21">
            <v>90</v>
          </cell>
          <cell r="D21" t="str">
            <v xml:space="preserve">   R1</v>
          </cell>
          <cell r="E21">
            <v>0</v>
          </cell>
          <cell r="F21">
            <v>441063.48</v>
          </cell>
          <cell r="G21">
            <v>372558</v>
          </cell>
          <cell r="H21">
            <v>68505</v>
          </cell>
          <cell r="I21">
            <v>33045</v>
          </cell>
          <cell r="J21">
            <v>7.49</v>
          </cell>
          <cell r="K21">
            <v>2.1</v>
          </cell>
          <cell r="L21" t="str">
            <v xml:space="preserve">               </v>
          </cell>
          <cell r="M21" t="str">
            <v xml:space="preserve">               </v>
          </cell>
          <cell r="N21" t="str">
            <v xml:space="preserve">               </v>
          </cell>
          <cell r="O21">
            <v>84.5</v>
          </cell>
          <cell r="P21">
            <v>15.6</v>
          </cell>
          <cell r="Q21">
            <v>356107</v>
          </cell>
          <cell r="R21">
            <v>40945</v>
          </cell>
          <cell r="S21">
            <v>9.2799999999999994</v>
          </cell>
        </row>
        <row r="22">
          <cell r="A22" t="str">
            <v xml:space="preserve">375.70 20           </v>
          </cell>
          <cell r="B22">
            <v>49856</v>
          </cell>
          <cell r="C22">
            <v>90</v>
          </cell>
          <cell r="D22" t="str">
            <v xml:space="preserve">   R1</v>
          </cell>
          <cell r="E22">
            <v>0</v>
          </cell>
          <cell r="F22">
            <v>1605058.75</v>
          </cell>
          <cell r="G22">
            <v>478504</v>
          </cell>
          <cell r="H22">
            <v>1126555</v>
          </cell>
          <cell r="I22">
            <v>54197</v>
          </cell>
          <cell r="J22">
            <v>3.38</v>
          </cell>
          <cell r="K22">
            <v>20.8</v>
          </cell>
          <cell r="L22" t="str">
            <v xml:space="preserve">               </v>
          </cell>
          <cell r="M22" t="str">
            <v xml:space="preserve">               </v>
          </cell>
          <cell r="N22" t="str">
            <v xml:space="preserve">               </v>
          </cell>
          <cell r="O22">
            <v>29.8</v>
          </cell>
          <cell r="P22">
            <v>13.5</v>
          </cell>
          <cell r="Q22">
            <v>457382</v>
          </cell>
          <cell r="R22">
            <v>55166</v>
          </cell>
          <cell r="S22">
            <v>3.44</v>
          </cell>
        </row>
        <row r="23">
          <cell r="A23" t="str">
            <v xml:space="preserve">375.70 29           </v>
          </cell>
          <cell r="B23" t="str">
            <v xml:space="preserve">          </v>
          </cell>
          <cell r="C23">
            <v>33</v>
          </cell>
          <cell r="D23" t="str">
            <v xml:space="preserve">   S1</v>
          </cell>
          <cell r="E23">
            <v>0</v>
          </cell>
          <cell r="F23">
            <v>981247.42</v>
          </cell>
          <cell r="G23">
            <v>263956</v>
          </cell>
          <cell r="H23">
            <v>717291</v>
          </cell>
          <cell r="I23">
            <v>33884</v>
          </cell>
          <cell r="J23">
            <v>3.45</v>
          </cell>
          <cell r="K23">
            <v>21.2</v>
          </cell>
          <cell r="L23" t="str">
            <v xml:space="preserve">               </v>
          </cell>
          <cell r="M23" t="str">
            <v xml:space="preserve">               </v>
          </cell>
          <cell r="N23" t="str">
            <v xml:space="preserve">               </v>
          </cell>
          <cell r="O23">
            <v>26.9</v>
          </cell>
          <cell r="P23">
            <v>8.6</v>
          </cell>
          <cell r="Q23">
            <v>251128</v>
          </cell>
          <cell r="R23">
            <v>34925</v>
          </cell>
          <cell r="S23">
            <v>3.56</v>
          </cell>
        </row>
        <row r="24">
          <cell r="A24">
            <v>375.8</v>
          </cell>
          <cell r="B24" t="str">
            <v xml:space="preserve">          </v>
          </cell>
          <cell r="C24">
            <v>50</v>
          </cell>
          <cell r="D24" t="str">
            <v xml:space="preserve">   R2</v>
          </cell>
          <cell r="E24">
            <v>0</v>
          </cell>
          <cell r="F24">
            <v>16515.169999999998</v>
          </cell>
          <cell r="G24">
            <v>4943</v>
          </cell>
          <cell r="H24">
            <v>11572</v>
          </cell>
          <cell r="I24">
            <v>355</v>
          </cell>
          <cell r="J24">
            <v>2.15</v>
          </cell>
          <cell r="K24">
            <v>32.6</v>
          </cell>
          <cell r="L24" t="str">
            <v xml:space="preserve">               </v>
          </cell>
          <cell r="M24" t="str">
            <v xml:space="preserve">               </v>
          </cell>
          <cell r="N24" t="str">
            <v xml:space="preserve">               </v>
          </cell>
          <cell r="O24">
            <v>29.9</v>
          </cell>
          <cell r="P24">
            <v>10.9</v>
          </cell>
          <cell r="Q24">
            <v>4147</v>
          </cell>
          <cell r="R24">
            <v>380</v>
          </cell>
          <cell r="S24">
            <v>2.2999999999999998</v>
          </cell>
        </row>
        <row r="25">
          <cell r="A25">
            <v>376.1</v>
          </cell>
          <cell r="B25">
            <v>46022</v>
          </cell>
          <cell r="C25">
            <v>72</v>
          </cell>
          <cell r="D25" t="str">
            <v xml:space="preserve"> R1.5</v>
          </cell>
          <cell r="E25">
            <v>0</v>
          </cell>
          <cell r="F25">
            <v>862665.1</v>
          </cell>
          <cell r="G25">
            <v>683549</v>
          </cell>
          <cell r="H25">
            <v>179116</v>
          </cell>
          <cell r="I25">
            <v>17085</v>
          </cell>
          <cell r="J25">
            <v>1.98</v>
          </cell>
          <cell r="K25">
            <v>10.5</v>
          </cell>
          <cell r="L25" t="str">
            <v xml:space="preserve">               </v>
          </cell>
          <cell r="M25" t="str">
            <v xml:space="preserve">               </v>
          </cell>
          <cell r="N25" t="str">
            <v xml:space="preserve">               </v>
          </cell>
          <cell r="O25">
            <v>79.2</v>
          </cell>
          <cell r="P25">
            <v>83.8</v>
          </cell>
          <cell r="Q25">
            <v>730201</v>
          </cell>
          <cell r="R25">
            <v>12591</v>
          </cell>
          <cell r="S25">
            <v>1.46</v>
          </cell>
        </row>
        <row r="26">
          <cell r="A26">
            <v>376.3</v>
          </cell>
          <cell r="B26">
            <v>46022</v>
          </cell>
          <cell r="C26">
            <v>72</v>
          </cell>
          <cell r="D26" t="str">
            <v xml:space="preserve"> R1.5</v>
          </cell>
          <cell r="E26">
            <v>0</v>
          </cell>
          <cell r="F26">
            <v>75220879.620000005</v>
          </cell>
          <cell r="G26">
            <v>59388880</v>
          </cell>
          <cell r="H26">
            <v>15832000</v>
          </cell>
          <cell r="I26">
            <v>1280257</v>
          </cell>
          <cell r="J26">
            <v>1.7</v>
          </cell>
          <cell r="K26">
            <v>12.4</v>
          </cell>
          <cell r="L26" t="str">
            <v xml:space="preserve">               </v>
          </cell>
          <cell r="M26" t="str">
            <v xml:space="preserve">               </v>
          </cell>
          <cell r="N26" t="str">
            <v xml:space="preserve">               </v>
          </cell>
          <cell r="O26">
            <v>79</v>
          </cell>
          <cell r="P26">
            <v>52.5</v>
          </cell>
          <cell r="Q26">
            <v>58364288</v>
          </cell>
          <cell r="R26">
            <v>1363764</v>
          </cell>
          <cell r="S26">
            <v>1.81</v>
          </cell>
        </row>
        <row r="27">
          <cell r="A27">
            <v>376.45</v>
          </cell>
          <cell r="B27" t="str">
            <v xml:space="preserve">          </v>
          </cell>
          <cell r="C27">
            <v>72</v>
          </cell>
          <cell r="D27" t="str">
            <v xml:space="preserve"> R1.5</v>
          </cell>
          <cell r="E27">
            <v>0</v>
          </cell>
          <cell r="F27">
            <v>635511872.82000005</v>
          </cell>
          <cell r="G27">
            <v>94103589</v>
          </cell>
          <cell r="H27">
            <v>541408284</v>
          </cell>
          <cell r="I27">
            <v>12337673</v>
          </cell>
          <cell r="J27">
            <v>1.94</v>
          </cell>
          <cell r="K27">
            <v>43.9</v>
          </cell>
          <cell r="L27" t="str">
            <v xml:space="preserve">               </v>
          </cell>
          <cell r="M27" t="str">
            <v xml:space="preserve">               </v>
          </cell>
          <cell r="N27" t="str">
            <v xml:space="preserve">               </v>
          </cell>
          <cell r="O27">
            <v>14.8</v>
          </cell>
          <cell r="P27">
            <v>11.3</v>
          </cell>
          <cell r="Q27">
            <v>111231122</v>
          </cell>
          <cell r="R27">
            <v>11940781</v>
          </cell>
          <cell r="S27">
            <v>1.88</v>
          </cell>
        </row>
        <row r="28">
          <cell r="A28">
            <v>378</v>
          </cell>
          <cell r="B28" t="str">
            <v xml:space="preserve">          </v>
          </cell>
          <cell r="C28">
            <v>45</v>
          </cell>
          <cell r="D28" t="str">
            <v xml:space="preserve"> R0.5</v>
          </cell>
          <cell r="E28">
            <v>0</v>
          </cell>
          <cell r="F28">
            <v>17369309.210000001</v>
          </cell>
          <cell r="G28">
            <v>5499760</v>
          </cell>
          <cell r="H28">
            <v>11869549</v>
          </cell>
          <cell r="I28">
            <v>501567</v>
          </cell>
          <cell r="J28">
            <v>2.89</v>
          </cell>
          <cell r="K28">
            <v>23.7</v>
          </cell>
          <cell r="L28" t="str">
            <v xml:space="preserve">               </v>
          </cell>
          <cell r="M28" t="str">
            <v xml:space="preserve">               </v>
          </cell>
          <cell r="N28" t="str">
            <v xml:space="preserve">               </v>
          </cell>
          <cell r="O28">
            <v>31.7</v>
          </cell>
          <cell r="P28">
            <v>15.2</v>
          </cell>
          <cell r="Q28">
            <v>5108726</v>
          </cell>
          <cell r="R28">
            <v>519004</v>
          </cell>
          <cell r="S28">
            <v>2.99</v>
          </cell>
        </row>
        <row r="29">
          <cell r="A29">
            <v>379.1</v>
          </cell>
          <cell r="B29" t="str">
            <v xml:space="preserve">          </v>
          </cell>
          <cell r="C29">
            <v>35</v>
          </cell>
          <cell r="D29" t="str">
            <v xml:space="preserve"> S2.5</v>
          </cell>
          <cell r="E29">
            <v>0</v>
          </cell>
          <cell r="F29">
            <v>153793.95000000001</v>
          </cell>
          <cell r="G29">
            <v>82302</v>
          </cell>
          <cell r="H29">
            <v>71492</v>
          </cell>
          <cell r="I29">
            <v>5570</v>
          </cell>
          <cell r="J29">
            <v>3.62</v>
          </cell>
          <cell r="K29">
            <v>12.8</v>
          </cell>
          <cell r="L29" t="str">
            <v xml:space="preserve">               </v>
          </cell>
          <cell r="M29" t="str">
            <v xml:space="preserve">               </v>
          </cell>
          <cell r="N29" t="str">
            <v xml:space="preserve">               </v>
          </cell>
          <cell r="O29">
            <v>53.5</v>
          </cell>
          <cell r="P29">
            <v>22.5</v>
          </cell>
          <cell r="Q29">
            <v>96777</v>
          </cell>
          <cell r="R29">
            <v>4348</v>
          </cell>
          <cell r="S29">
            <v>2.83</v>
          </cell>
        </row>
        <row r="30">
          <cell r="A30">
            <v>380.3</v>
          </cell>
          <cell r="B30">
            <v>46022</v>
          </cell>
          <cell r="C30">
            <v>50</v>
          </cell>
          <cell r="D30" t="str">
            <v xml:space="preserve"> R0.5</v>
          </cell>
          <cell r="E30">
            <v>0</v>
          </cell>
          <cell r="F30">
            <v>1043118.99</v>
          </cell>
          <cell r="G30">
            <v>976985</v>
          </cell>
          <cell r="H30">
            <v>66134</v>
          </cell>
          <cell r="I30">
            <v>6338</v>
          </cell>
          <cell r="J30">
            <v>0.61</v>
          </cell>
          <cell r="K30">
            <v>10.4</v>
          </cell>
          <cell r="L30" t="str">
            <v xml:space="preserve">               </v>
          </cell>
          <cell r="M30" t="str">
            <v xml:space="preserve">               </v>
          </cell>
          <cell r="N30" t="str">
            <v xml:space="preserve">               </v>
          </cell>
          <cell r="O30">
            <v>93.7</v>
          </cell>
          <cell r="P30">
            <v>66.7</v>
          </cell>
          <cell r="Q30">
            <v>837916</v>
          </cell>
          <cell r="R30">
            <v>20664</v>
          </cell>
          <cell r="S30">
            <v>1.98</v>
          </cell>
        </row>
        <row r="31">
          <cell r="A31">
            <v>380.45</v>
          </cell>
          <cell r="B31" t="str">
            <v xml:space="preserve">          </v>
          </cell>
          <cell r="C31">
            <v>50</v>
          </cell>
          <cell r="D31" t="str">
            <v xml:space="preserve"> R0.5</v>
          </cell>
          <cell r="E31">
            <v>0</v>
          </cell>
          <cell r="F31">
            <v>294542752.33999997</v>
          </cell>
          <cell r="G31">
            <v>88689086</v>
          </cell>
          <cell r="H31">
            <v>205853666</v>
          </cell>
          <cell r="I31">
            <v>7667879</v>
          </cell>
          <cell r="J31">
            <v>2.6</v>
          </cell>
          <cell r="K31">
            <v>26.8</v>
          </cell>
          <cell r="L31" t="str">
            <v xml:space="preserve">               </v>
          </cell>
          <cell r="M31" t="str">
            <v xml:space="preserve">               </v>
          </cell>
          <cell r="N31" t="str">
            <v xml:space="preserve">               </v>
          </cell>
          <cell r="O31">
            <v>30.1</v>
          </cell>
          <cell r="P31">
            <v>13.7</v>
          </cell>
          <cell r="Q31">
            <v>80526525</v>
          </cell>
          <cell r="R31">
            <v>7963387</v>
          </cell>
          <cell r="S31">
            <v>2.7</v>
          </cell>
        </row>
        <row r="32">
          <cell r="A32">
            <v>381</v>
          </cell>
          <cell r="B32" t="str">
            <v xml:space="preserve">          </v>
          </cell>
          <cell r="C32">
            <v>43</v>
          </cell>
          <cell r="D32" t="str">
            <v xml:space="preserve"> S1.5</v>
          </cell>
          <cell r="E32">
            <v>0</v>
          </cell>
          <cell r="F32">
            <v>31930596.010000002</v>
          </cell>
          <cell r="G32">
            <v>13565893</v>
          </cell>
          <cell r="H32">
            <v>18364703</v>
          </cell>
          <cell r="I32">
            <v>790390</v>
          </cell>
          <cell r="J32">
            <v>2.48</v>
          </cell>
          <cell r="K32">
            <v>23.2</v>
          </cell>
          <cell r="L32" t="str">
            <v xml:space="preserve">               </v>
          </cell>
          <cell r="M32" t="str">
            <v xml:space="preserve">               </v>
          </cell>
          <cell r="N32" t="str">
            <v xml:space="preserve">               </v>
          </cell>
          <cell r="O32">
            <v>42.5</v>
          </cell>
          <cell r="P32">
            <v>20</v>
          </cell>
          <cell r="Q32">
            <v>13389064</v>
          </cell>
          <cell r="R32">
            <v>802128</v>
          </cell>
          <cell r="S32">
            <v>2.5099999999999998</v>
          </cell>
        </row>
        <row r="33">
          <cell r="A33">
            <v>381.1</v>
          </cell>
          <cell r="B33" t="str">
            <v xml:space="preserve">          </v>
          </cell>
          <cell r="C33">
            <v>15</v>
          </cell>
          <cell r="D33" t="str">
            <v xml:space="preserve"> S2.5</v>
          </cell>
          <cell r="E33">
            <v>0</v>
          </cell>
          <cell r="F33">
            <v>21331313.210000001</v>
          </cell>
          <cell r="G33">
            <v>883493</v>
          </cell>
          <cell r="H33">
            <v>20447820</v>
          </cell>
          <cell r="I33">
            <v>1687146</v>
          </cell>
          <cell r="J33">
            <v>7.91</v>
          </cell>
          <cell r="K33">
            <v>12.1</v>
          </cell>
          <cell r="L33" t="str">
            <v xml:space="preserve">               </v>
          </cell>
          <cell r="M33" t="str">
            <v xml:space="preserve">               </v>
          </cell>
          <cell r="N33" t="str">
            <v xml:space="preserve">               </v>
          </cell>
          <cell r="O33">
            <v>4.0999999999999996</v>
          </cell>
          <cell r="P33">
            <v>1.3</v>
          </cell>
          <cell r="Q33">
            <v>1941939</v>
          </cell>
          <cell r="R33">
            <v>1562383</v>
          </cell>
          <cell r="S33">
            <v>7.32</v>
          </cell>
        </row>
        <row r="34">
          <cell r="A34">
            <v>382</v>
          </cell>
          <cell r="B34" t="str">
            <v xml:space="preserve">          </v>
          </cell>
          <cell r="C34">
            <v>55</v>
          </cell>
          <cell r="D34" t="str">
            <v xml:space="preserve"> R2.5</v>
          </cell>
          <cell r="E34">
            <v>0</v>
          </cell>
          <cell r="F34">
            <v>31323112.379999999</v>
          </cell>
          <cell r="G34">
            <v>9422647</v>
          </cell>
          <cell r="H34">
            <v>21900465</v>
          </cell>
          <cell r="I34">
            <v>614880</v>
          </cell>
          <cell r="J34">
            <v>1.96</v>
          </cell>
          <cell r="K34">
            <v>35.6</v>
          </cell>
          <cell r="L34" t="str">
            <v xml:space="preserve">               </v>
          </cell>
          <cell r="M34" t="str">
            <v xml:space="preserve">               </v>
          </cell>
          <cell r="N34" t="str">
            <v xml:space="preserve">               </v>
          </cell>
          <cell r="O34">
            <v>30.1</v>
          </cell>
          <cell r="P34">
            <v>15.1</v>
          </cell>
          <cell r="Q34">
            <v>8666436</v>
          </cell>
          <cell r="R34">
            <v>643444</v>
          </cell>
          <cell r="S34">
            <v>2.0499999999999998</v>
          </cell>
        </row>
        <row r="35">
          <cell r="A35">
            <v>383</v>
          </cell>
          <cell r="B35" t="str">
            <v xml:space="preserve">          </v>
          </cell>
          <cell r="C35">
            <v>40</v>
          </cell>
          <cell r="D35" t="str">
            <v xml:space="preserve">   S2</v>
          </cell>
          <cell r="E35">
            <v>0</v>
          </cell>
          <cell r="F35">
            <v>8970416.6699999999</v>
          </cell>
          <cell r="G35">
            <v>2502698</v>
          </cell>
          <cell r="H35">
            <v>6467719</v>
          </cell>
          <cell r="I35">
            <v>227142</v>
          </cell>
          <cell r="J35">
            <v>2.5299999999999998</v>
          </cell>
          <cell r="K35">
            <v>28.5</v>
          </cell>
          <cell r="L35" t="str">
            <v xml:space="preserve">               </v>
          </cell>
          <cell r="M35" t="str">
            <v xml:space="preserve">               </v>
          </cell>
          <cell r="N35" t="str">
            <v xml:space="preserve">               </v>
          </cell>
          <cell r="O35">
            <v>27.9</v>
          </cell>
          <cell r="P35">
            <v>9.5</v>
          </cell>
          <cell r="Q35">
            <v>2128386</v>
          </cell>
          <cell r="R35">
            <v>248486</v>
          </cell>
          <cell r="S35">
            <v>2.77</v>
          </cell>
        </row>
        <row r="36">
          <cell r="A36">
            <v>384</v>
          </cell>
          <cell r="B36" t="str">
            <v xml:space="preserve">          </v>
          </cell>
          <cell r="C36">
            <v>35</v>
          </cell>
          <cell r="D36" t="str">
            <v xml:space="preserve">   S3</v>
          </cell>
          <cell r="E36">
            <v>0</v>
          </cell>
          <cell r="F36">
            <v>3864772.07</v>
          </cell>
          <cell r="G36">
            <v>2630837</v>
          </cell>
          <cell r="H36">
            <v>1233935</v>
          </cell>
          <cell r="I36">
            <v>75704</v>
          </cell>
          <cell r="J36">
            <v>1.96</v>
          </cell>
          <cell r="K36">
            <v>16.3</v>
          </cell>
          <cell r="L36" t="str">
            <v xml:space="preserve">               </v>
          </cell>
          <cell r="M36" t="str">
            <v xml:space="preserve">               </v>
          </cell>
          <cell r="N36" t="str">
            <v xml:space="preserve">               </v>
          </cell>
          <cell r="O36">
            <v>68.099999999999994</v>
          </cell>
          <cell r="P36">
            <v>22</v>
          </cell>
          <cell r="Q36">
            <v>2275965</v>
          </cell>
          <cell r="R36">
            <v>112107</v>
          </cell>
          <cell r="S36">
            <v>2.9</v>
          </cell>
        </row>
        <row r="37">
          <cell r="A37">
            <v>385</v>
          </cell>
          <cell r="B37" t="str">
            <v xml:space="preserve">          </v>
          </cell>
          <cell r="C37">
            <v>30</v>
          </cell>
          <cell r="D37" t="str">
            <v xml:space="preserve"> R0.5</v>
          </cell>
          <cell r="E37">
            <v>0</v>
          </cell>
          <cell r="F37">
            <v>6112133.2400000002</v>
          </cell>
          <cell r="G37">
            <v>2712393</v>
          </cell>
          <cell r="H37">
            <v>3399740</v>
          </cell>
          <cell r="I37">
            <v>240996</v>
          </cell>
          <cell r="J37">
            <v>3.94</v>
          </cell>
          <cell r="K37">
            <v>14.1</v>
          </cell>
          <cell r="L37" t="str">
            <v xml:space="preserve">               </v>
          </cell>
          <cell r="M37" t="str">
            <v xml:space="preserve">               </v>
          </cell>
          <cell r="N37" t="str">
            <v xml:space="preserve">               </v>
          </cell>
          <cell r="O37">
            <v>44.4</v>
          </cell>
          <cell r="P37">
            <v>19.100000000000001</v>
          </cell>
          <cell r="Q37">
            <v>2896622</v>
          </cell>
          <cell r="R37">
            <v>220204</v>
          </cell>
          <cell r="S37">
            <v>3.6</v>
          </cell>
        </row>
        <row r="38">
          <cell r="A38">
            <v>387</v>
          </cell>
          <cell r="B38" t="str">
            <v xml:space="preserve">          </v>
          </cell>
          <cell r="C38">
            <v>30</v>
          </cell>
          <cell r="D38" t="str">
            <v xml:space="preserve"> R0.5</v>
          </cell>
          <cell r="E38">
            <v>0</v>
          </cell>
          <cell r="F38">
            <v>139696.07</v>
          </cell>
          <cell r="G38">
            <v>35952</v>
          </cell>
          <cell r="H38">
            <v>103744</v>
          </cell>
          <cell r="I38">
            <v>12635</v>
          </cell>
          <cell r="J38">
            <v>9.0399999999999991</v>
          </cell>
          <cell r="K38">
            <v>8.1999999999999993</v>
          </cell>
          <cell r="L38" t="str">
            <v xml:space="preserve">               </v>
          </cell>
          <cell r="M38" t="str">
            <v xml:space="preserve">               </v>
          </cell>
          <cell r="N38" t="str">
            <v xml:space="preserve">               </v>
          </cell>
          <cell r="O38">
            <v>25.7</v>
          </cell>
          <cell r="P38">
            <v>21.7</v>
          </cell>
          <cell r="Q38">
            <v>62990</v>
          </cell>
          <cell r="R38">
            <v>5935</v>
          </cell>
          <cell r="S38">
            <v>4.25</v>
          </cell>
        </row>
        <row r="39">
          <cell r="A39">
            <v>387.4</v>
          </cell>
          <cell r="B39" t="str">
            <v xml:space="preserve">          </v>
          </cell>
          <cell r="C39">
            <v>25</v>
          </cell>
          <cell r="D39" t="str">
            <v xml:space="preserve"> R2.5</v>
          </cell>
          <cell r="E39">
            <v>0</v>
          </cell>
          <cell r="F39">
            <v>1216067.24</v>
          </cell>
          <cell r="G39">
            <v>426954</v>
          </cell>
          <cell r="H39">
            <v>789113</v>
          </cell>
          <cell r="I39">
            <v>55687</v>
          </cell>
          <cell r="J39">
            <v>4.58</v>
          </cell>
          <cell r="K39">
            <v>14.2</v>
          </cell>
          <cell r="L39" t="str">
            <v xml:space="preserve">               </v>
          </cell>
          <cell r="M39" t="str">
            <v xml:space="preserve">               </v>
          </cell>
          <cell r="N39" t="str">
            <v xml:space="preserve">               </v>
          </cell>
          <cell r="O39">
            <v>35.1</v>
          </cell>
          <cell r="P39">
            <v>10</v>
          </cell>
          <cell r="Q39">
            <v>454643</v>
          </cell>
          <cell r="R39">
            <v>52064</v>
          </cell>
          <cell r="S39">
            <v>4.28</v>
          </cell>
        </row>
        <row r="40">
          <cell r="A40">
            <v>390.1</v>
          </cell>
          <cell r="B40" t="str">
            <v xml:space="preserve">          </v>
          </cell>
          <cell r="C40">
            <v>40</v>
          </cell>
          <cell r="D40" t="str">
            <v xml:space="preserve"> R2.5</v>
          </cell>
          <cell r="E40">
            <v>0</v>
          </cell>
          <cell r="F40">
            <v>49821.42</v>
          </cell>
          <cell r="G40">
            <v>45841</v>
          </cell>
          <cell r="H40">
            <v>3980</v>
          </cell>
          <cell r="I40">
            <v>245</v>
          </cell>
          <cell r="J40">
            <v>0.49</v>
          </cell>
          <cell r="K40">
            <v>16.2</v>
          </cell>
          <cell r="L40" t="str">
            <v xml:space="preserve">               </v>
          </cell>
          <cell r="M40" t="str">
            <v xml:space="preserve">               </v>
          </cell>
          <cell r="N40" t="str">
            <v xml:space="preserve">               </v>
          </cell>
          <cell r="O40">
            <v>92</v>
          </cell>
          <cell r="P40">
            <v>33.299999999999997</v>
          </cell>
          <cell r="Q40">
            <v>34513</v>
          </cell>
          <cell r="R40">
            <v>1215</v>
          </cell>
          <cell r="S40">
            <v>2.44</v>
          </cell>
        </row>
        <row r="41">
          <cell r="A41">
            <v>391.1</v>
          </cell>
          <cell r="B41" t="str">
            <v xml:space="preserve">          </v>
          </cell>
          <cell r="C41">
            <v>20</v>
          </cell>
          <cell r="D41" t="str">
            <v xml:space="preserve">   SQ</v>
          </cell>
          <cell r="E41">
            <v>0</v>
          </cell>
          <cell r="F41">
            <v>2935615.86</v>
          </cell>
          <cell r="G41">
            <v>2372391</v>
          </cell>
          <cell r="H41">
            <v>563225</v>
          </cell>
          <cell r="I41">
            <v>90150</v>
          </cell>
          <cell r="J41">
            <v>3.07</v>
          </cell>
          <cell r="K41">
            <v>6.2</v>
          </cell>
          <cell r="L41" t="str">
            <v xml:space="preserve">               </v>
          </cell>
          <cell r="M41" t="str">
            <v xml:space="preserve">               </v>
          </cell>
          <cell r="N41" t="str">
            <v xml:space="preserve">               </v>
          </cell>
          <cell r="O41">
            <v>80.8</v>
          </cell>
          <cell r="P41">
            <v>15.3</v>
          </cell>
          <cell r="Q41">
            <v>2246148</v>
          </cell>
          <cell r="R41">
            <v>146781</v>
          </cell>
          <cell r="S41">
            <v>5</v>
          </cell>
        </row>
        <row r="42">
          <cell r="A42">
            <v>391.11</v>
          </cell>
          <cell r="B42" t="str">
            <v xml:space="preserve">          </v>
          </cell>
          <cell r="C42">
            <v>15</v>
          </cell>
          <cell r="D42" t="str">
            <v xml:space="preserve">   SQ</v>
          </cell>
          <cell r="E42">
            <v>0</v>
          </cell>
          <cell r="F42">
            <v>49805</v>
          </cell>
          <cell r="G42">
            <v>27561</v>
          </cell>
          <cell r="H42">
            <v>22244</v>
          </cell>
          <cell r="I42">
            <v>1580</v>
          </cell>
          <cell r="J42">
            <v>3.17</v>
          </cell>
          <cell r="K42">
            <v>14.1</v>
          </cell>
          <cell r="L42" t="str">
            <v xml:space="preserve">               </v>
          </cell>
          <cell r="M42" t="str">
            <v xml:space="preserve">               </v>
          </cell>
          <cell r="N42" t="str">
            <v xml:space="preserve">               </v>
          </cell>
          <cell r="O42">
            <v>55.3</v>
          </cell>
          <cell r="P42">
            <v>7.8</v>
          </cell>
          <cell r="Q42">
            <v>25663</v>
          </cell>
          <cell r="R42">
            <v>3203</v>
          </cell>
          <cell r="S42">
            <v>6.43</v>
          </cell>
        </row>
        <row r="43">
          <cell r="A43">
            <v>391.12</v>
          </cell>
          <cell r="B43" t="str">
            <v xml:space="preserve">          </v>
          </cell>
          <cell r="C43">
            <v>5</v>
          </cell>
          <cell r="D43" t="str">
            <v xml:space="preserve">   SQ</v>
          </cell>
          <cell r="E43">
            <v>0</v>
          </cell>
          <cell r="F43">
            <v>2373105.5699999998</v>
          </cell>
          <cell r="G43">
            <v>912994</v>
          </cell>
          <cell r="H43">
            <v>1460112</v>
          </cell>
          <cell r="I43">
            <v>357871</v>
          </cell>
          <cell r="J43">
            <v>15.08</v>
          </cell>
          <cell r="K43">
            <v>4.0999999999999996</v>
          </cell>
          <cell r="L43" t="str">
            <v xml:space="preserve">               </v>
          </cell>
          <cell r="M43" t="str">
            <v xml:space="preserve">               </v>
          </cell>
          <cell r="N43" t="str">
            <v xml:space="preserve">               </v>
          </cell>
          <cell r="O43">
            <v>38.5</v>
          </cell>
          <cell r="P43">
            <v>1.6</v>
          </cell>
          <cell r="Q43">
            <v>752596</v>
          </cell>
          <cell r="R43">
            <v>474621</v>
          </cell>
          <cell r="S43">
            <v>20</v>
          </cell>
        </row>
        <row r="44">
          <cell r="A44">
            <v>392</v>
          </cell>
          <cell r="B44" t="str">
            <v xml:space="preserve">          </v>
          </cell>
          <cell r="C44">
            <v>15</v>
          </cell>
          <cell r="D44" t="str">
            <v xml:space="preserve">   SQ</v>
          </cell>
          <cell r="E44">
            <v>0</v>
          </cell>
          <cell r="F44">
            <v>221545.91</v>
          </cell>
          <cell r="G44">
            <v>134489.57</v>
          </cell>
          <cell r="H44">
            <v>87056</v>
          </cell>
          <cell r="I44">
            <v>17838</v>
          </cell>
          <cell r="J44">
            <v>8.0500000000000007</v>
          </cell>
          <cell r="K44">
            <v>4.9000000000000004</v>
          </cell>
          <cell r="L44" t="str">
            <v xml:space="preserve">               </v>
          </cell>
          <cell r="M44" t="str">
            <v xml:space="preserve">               </v>
          </cell>
          <cell r="N44" t="str">
            <v xml:space="preserve">               </v>
          </cell>
          <cell r="O44">
            <v>60.7</v>
          </cell>
          <cell r="P44">
            <v>9.9</v>
          </cell>
          <cell r="Q44">
            <v>146523</v>
          </cell>
          <cell r="R44">
            <v>14398</v>
          </cell>
          <cell r="S44">
            <v>6.5</v>
          </cell>
        </row>
        <row r="45">
          <cell r="A45">
            <v>393</v>
          </cell>
          <cell r="B45" t="str">
            <v xml:space="preserve">          </v>
          </cell>
          <cell r="C45">
            <v>20</v>
          </cell>
          <cell r="D45" t="str">
            <v xml:space="preserve">   SQ</v>
          </cell>
          <cell r="E45">
            <v>0</v>
          </cell>
          <cell r="F45">
            <v>17116.36</v>
          </cell>
          <cell r="G45">
            <v>14682</v>
          </cell>
          <cell r="H45">
            <v>2434</v>
          </cell>
          <cell r="I45">
            <v>412</v>
          </cell>
          <cell r="J45">
            <v>2.41</v>
          </cell>
          <cell r="K45">
            <v>5.9</v>
          </cell>
          <cell r="L45" t="str">
            <v xml:space="preserve">               </v>
          </cell>
          <cell r="M45" t="str">
            <v xml:space="preserve">               </v>
          </cell>
          <cell r="N45" t="str">
            <v xml:space="preserve">               </v>
          </cell>
          <cell r="O45">
            <v>85.8</v>
          </cell>
          <cell r="P45">
            <v>14.4</v>
          </cell>
          <cell r="Q45">
            <v>12298</v>
          </cell>
          <cell r="R45">
            <v>856</v>
          </cell>
          <cell r="S45">
            <v>5</v>
          </cell>
        </row>
        <row r="46">
          <cell r="A46">
            <v>394</v>
          </cell>
          <cell r="B46" t="str">
            <v xml:space="preserve">          </v>
          </cell>
          <cell r="C46">
            <v>25</v>
          </cell>
          <cell r="D46" t="str">
            <v xml:space="preserve">   SQ</v>
          </cell>
          <cell r="E46">
            <v>0</v>
          </cell>
          <cell r="F46">
            <v>10235284.26</v>
          </cell>
          <cell r="G46">
            <v>4476313</v>
          </cell>
          <cell r="H46">
            <v>5758971</v>
          </cell>
          <cell r="I46">
            <v>368102</v>
          </cell>
          <cell r="J46">
            <v>3.6</v>
          </cell>
          <cell r="K46">
            <v>15.6</v>
          </cell>
          <cell r="L46" t="str">
            <v xml:space="preserve">               </v>
          </cell>
          <cell r="M46" t="str">
            <v xml:space="preserve">               </v>
          </cell>
          <cell r="N46" t="str">
            <v xml:space="preserve">               </v>
          </cell>
          <cell r="O46">
            <v>43.7</v>
          </cell>
          <cell r="P46">
            <v>10.4</v>
          </cell>
          <cell r="Q46">
            <v>4268584</v>
          </cell>
          <cell r="R46">
            <v>409411</v>
          </cell>
          <cell r="S46">
            <v>4</v>
          </cell>
        </row>
        <row r="47">
          <cell r="A47">
            <v>394.12</v>
          </cell>
          <cell r="B47" t="str">
            <v xml:space="preserve">          </v>
          </cell>
          <cell r="C47">
            <v>12</v>
          </cell>
          <cell r="D47" t="str">
            <v xml:space="preserve"> S1.5</v>
          </cell>
          <cell r="E47">
            <v>0</v>
          </cell>
          <cell r="F47">
            <v>1953497.84</v>
          </cell>
          <cell r="G47">
            <v>1948970</v>
          </cell>
          <cell r="H47">
            <v>4528</v>
          </cell>
          <cell r="I47">
            <v>1312</v>
          </cell>
          <cell r="J47">
            <v>7.0000000000000007E-2</v>
          </cell>
          <cell r="K47">
            <v>3.5</v>
          </cell>
          <cell r="L47" t="str">
            <v xml:space="preserve">               </v>
          </cell>
          <cell r="M47" t="str">
            <v xml:space="preserve">               </v>
          </cell>
          <cell r="N47" t="str">
            <v xml:space="preserve">               </v>
          </cell>
          <cell r="O47">
            <v>99.8</v>
          </cell>
          <cell r="P47">
            <v>16.899999999999999</v>
          </cell>
          <cell r="Q47">
            <v>1765587</v>
          </cell>
          <cell r="R47">
            <v>105876</v>
          </cell>
          <cell r="S47">
            <v>5.42</v>
          </cell>
        </row>
        <row r="48">
          <cell r="A48">
            <v>395</v>
          </cell>
          <cell r="B48" t="str">
            <v xml:space="preserve">          </v>
          </cell>
          <cell r="C48">
            <v>20</v>
          </cell>
          <cell r="D48" t="str">
            <v xml:space="preserve">   SQ</v>
          </cell>
          <cell r="E48">
            <v>0</v>
          </cell>
          <cell r="F48">
            <v>80026.600000000006</v>
          </cell>
          <cell r="G48">
            <v>49301</v>
          </cell>
          <cell r="H48">
            <v>30726</v>
          </cell>
          <cell r="I48">
            <v>4649</v>
          </cell>
          <cell r="J48">
            <v>5.81</v>
          </cell>
          <cell r="K48">
            <v>6.6</v>
          </cell>
          <cell r="L48" t="str">
            <v xml:space="preserve">               </v>
          </cell>
          <cell r="M48" t="str">
            <v xml:space="preserve">               </v>
          </cell>
          <cell r="N48" t="str">
            <v xml:space="preserve">               </v>
          </cell>
          <cell r="O48">
            <v>61.6</v>
          </cell>
          <cell r="P48">
            <v>12.7</v>
          </cell>
          <cell r="Q48">
            <v>50943</v>
          </cell>
          <cell r="R48">
            <v>4001</v>
          </cell>
          <cell r="S48">
            <v>5</v>
          </cell>
        </row>
        <row r="49">
          <cell r="A49">
            <v>396</v>
          </cell>
          <cell r="B49" t="str">
            <v xml:space="preserve">          </v>
          </cell>
          <cell r="C49">
            <v>12</v>
          </cell>
          <cell r="D49" t="str">
            <v xml:space="preserve">   L3</v>
          </cell>
          <cell r="E49">
            <v>0</v>
          </cell>
          <cell r="F49">
            <v>1772199.84</v>
          </cell>
          <cell r="G49">
            <v>1585180</v>
          </cell>
          <cell r="H49">
            <v>187020</v>
          </cell>
          <cell r="I49">
            <v>50173</v>
          </cell>
          <cell r="J49">
            <v>2.83</v>
          </cell>
          <cell r="K49">
            <v>3.7</v>
          </cell>
          <cell r="L49" t="str">
            <v xml:space="preserve">               </v>
          </cell>
          <cell r="M49" t="str">
            <v xml:space="preserve">               </v>
          </cell>
          <cell r="N49" t="str">
            <v xml:space="preserve">               </v>
          </cell>
          <cell r="O49">
            <v>89.4</v>
          </cell>
          <cell r="P49">
            <v>12.4</v>
          </cell>
          <cell r="Q49">
            <v>1385650</v>
          </cell>
          <cell r="R49">
            <v>118405</v>
          </cell>
          <cell r="S49">
            <v>6.68</v>
          </cell>
        </row>
        <row r="50">
          <cell r="A50">
            <v>397.1</v>
          </cell>
          <cell r="B50" t="str">
            <v xml:space="preserve">          </v>
          </cell>
          <cell r="C50">
            <v>10</v>
          </cell>
          <cell r="D50" t="str">
            <v xml:space="preserve">   SQ</v>
          </cell>
          <cell r="E50">
            <v>0</v>
          </cell>
          <cell r="F50">
            <v>1117051.45</v>
          </cell>
          <cell r="G50">
            <v>865062</v>
          </cell>
          <cell r="H50">
            <v>251989</v>
          </cell>
          <cell r="I50">
            <v>97614</v>
          </cell>
          <cell r="J50">
            <v>8.74</v>
          </cell>
          <cell r="K50">
            <v>2.6</v>
          </cell>
          <cell r="L50" t="str">
            <v xml:space="preserve">               </v>
          </cell>
          <cell r="M50" t="str">
            <v xml:space="preserve">               </v>
          </cell>
          <cell r="N50" t="str">
            <v xml:space="preserve">               </v>
          </cell>
          <cell r="O50">
            <v>77.400000000000006</v>
          </cell>
          <cell r="P50">
            <v>7.8</v>
          </cell>
          <cell r="Q50">
            <v>866444</v>
          </cell>
          <cell r="R50">
            <v>111705</v>
          </cell>
          <cell r="S50">
            <v>10</v>
          </cell>
        </row>
        <row r="51">
          <cell r="A51">
            <v>397.24</v>
          </cell>
          <cell r="B51" t="str">
            <v xml:space="preserve">          </v>
          </cell>
          <cell r="C51">
            <v>15</v>
          </cell>
          <cell r="D51" t="str">
            <v xml:space="preserve">   SQ</v>
          </cell>
          <cell r="E51">
            <v>0</v>
          </cell>
          <cell r="F51">
            <v>2351930.63</v>
          </cell>
          <cell r="G51">
            <v>1846155</v>
          </cell>
          <cell r="H51">
            <v>505776</v>
          </cell>
          <cell r="I51">
            <v>178472</v>
          </cell>
          <cell r="J51">
            <v>7.59</v>
          </cell>
          <cell r="K51">
            <v>2.8</v>
          </cell>
          <cell r="L51" t="str">
            <v xml:space="preserve">               </v>
          </cell>
          <cell r="M51" t="str">
            <v xml:space="preserve">               </v>
          </cell>
          <cell r="N51" t="str">
            <v xml:space="preserve">               </v>
          </cell>
          <cell r="O51">
            <v>78.5</v>
          </cell>
          <cell r="P51">
            <v>12.1</v>
          </cell>
          <cell r="Q51">
            <v>1903947</v>
          </cell>
          <cell r="R51">
            <v>156874</v>
          </cell>
          <cell r="S51">
            <v>6.67</v>
          </cell>
        </row>
        <row r="52">
          <cell r="A52">
            <v>397.5</v>
          </cell>
          <cell r="B52" t="str">
            <v xml:space="preserve">          </v>
          </cell>
          <cell r="C52">
            <v>17</v>
          </cell>
          <cell r="D52" t="str">
            <v xml:space="preserve">   R3</v>
          </cell>
          <cell r="E52">
            <v>0</v>
          </cell>
          <cell r="F52">
            <v>880440.38</v>
          </cell>
          <cell r="G52">
            <v>604873</v>
          </cell>
          <cell r="H52">
            <v>275567</v>
          </cell>
          <cell r="I52">
            <v>46164</v>
          </cell>
          <cell r="J52">
            <v>5.24</v>
          </cell>
          <cell r="K52">
            <v>6</v>
          </cell>
          <cell r="L52" t="str">
            <v xml:space="preserve">               </v>
          </cell>
          <cell r="M52" t="str">
            <v xml:space="preserve">               </v>
          </cell>
          <cell r="N52" t="str">
            <v xml:space="preserve">               </v>
          </cell>
          <cell r="O52">
            <v>68.7</v>
          </cell>
          <cell r="P52">
            <v>12.3</v>
          </cell>
          <cell r="Q52">
            <v>591516</v>
          </cell>
          <cell r="R52">
            <v>48914</v>
          </cell>
          <cell r="S52">
            <v>5.56</v>
          </cell>
        </row>
        <row r="53">
          <cell r="A53">
            <v>398</v>
          </cell>
          <cell r="B53" t="str">
            <v xml:space="preserve">          </v>
          </cell>
          <cell r="C53">
            <v>15</v>
          </cell>
          <cell r="D53" t="str">
            <v xml:space="preserve">   SQ</v>
          </cell>
          <cell r="E53">
            <v>0</v>
          </cell>
          <cell r="F53">
            <v>506927.24</v>
          </cell>
          <cell r="G53">
            <v>266953</v>
          </cell>
          <cell r="H53">
            <v>239974</v>
          </cell>
          <cell r="I53">
            <v>32518</v>
          </cell>
          <cell r="J53">
            <v>6.41</v>
          </cell>
          <cell r="K53">
            <v>7.4</v>
          </cell>
          <cell r="L53" t="str">
            <v xml:space="preserve">               </v>
          </cell>
          <cell r="M53" t="str">
            <v xml:space="preserve">               </v>
          </cell>
          <cell r="N53" t="str">
            <v xml:space="preserve">               </v>
          </cell>
          <cell r="O53">
            <v>52.7</v>
          </cell>
          <cell r="P53">
            <v>8.1999999999999993</v>
          </cell>
          <cell r="Q53">
            <v>276014</v>
          </cell>
          <cell r="R53">
            <v>33666</v>
          </cell>
          <cell r="S53">
            <v>6.64</v>
          </cell>
        </row>
        <row r="55">
          <cell r="H55">
            <v>866045809</v>
          </cell>
          <cell r="I55">
            <v>27113852</v>
          </cell>
        </row>
      </sheetData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5 (2)"/>
      <sheetName val="Sheet5"/>
      <sheetName val="Source"/>
      <sheetName val="Sheet2"/>
      <sheetName val="Index"/>
    </sheetNames>
    <sheetDataSet>
      <sheetData sheetId="0"/>
      <sheetData sheetId="1"/>
      <sheetData sheetId="2"/>
      <sheetData sheetId="3"/>
      <sheetData sheetId="4">
        <row r="2">
          <cell r="B2" t="str">
            <v>CompanyNo</v>
          </cell>
          <cell r="K2" t="str">
            <v>Department</v>
          </cell>
          <cell r="L2" t="str">
            <v>Description</v>
          </cell>
          <cell r="M2" t="str">
            <v>Co 12 IBM</v>
          </cell>
          <cell r="N2" t="str">
            <v>Resp</v>
          </cell>
          <cell r="O2" t="str">
            <v>RollsTo</v>
          </cell>
          <cell r="P2" t="str">
            <v>RollsToSegment</v>
          </cell>
          <cell r="Q2" t="str">
            <v>RollsToDepartment</v>
          </cell>
          <cell r="R2" t="str">
            <v>SponsorName</v>
          </cell>
          <cell r="S2" t="str">
            <v>Service Cat</v>
          </cell>
          <cell r="T2" t="str">
            <v>Status</v>
          </cell>
          <cell r="U2" t="str">
            <v>Combined</v>
          </cell>
          <cell r="X2" t="str">
            <v>ResourceType</v>
          </cell>
          <cell r="Y2" t="str">
            <v>ResourceTypeDesc</v>
          </cell>
          <cell r="Z2" t="str">
            <v>DirectFlag</v>
          </cell>
          <cell r="AA2" t="str">
            <v>Co 12 IBM</v>
          </cell>
          <cell r="AB2" t="str">
            <v>GreenBar</v>
          </cell>
          <cell r="AC2" t="str">
            <v>ProfitPlanning</v>
          </cell>
          <cell r="AD2" t="str">
            <v>DescrShort</v>
          </cell>
          <cell r="AE2" t="str">
            <v>RT Rollup</v>
          </cell>
          <cell r="AF2" t="str">
            <v>RT_Rollup_No</v>
          </cell>
          <cell r="AG2" t="str">
            <v>RT_Rollup_Desc</v>
          </cell>
          <cell r="AH2" t="str">
            <v>Combined</v>
          </cell>
          <cell r="AI2" t="str">
            <v>Hyperion</v>
          </cell>
        </row>
        <row r="3">
          <cell r="K3" t="str">
            <v>0002000</v>
          </cell>
          <cell r="L3" t="str">
            <v>Payroll Services</v>
          </cell>
          <cell r="M3" t="str">
            <v>Co 12</v>
          </cell>
          <cell r="N3" t="str">
            <v>Corporate</v>
          </cell>
          <cell r="O3" t="str">
            <v>Human Resources</v>
          </cell>
          <cell r="P3" t="str">
            <v>Corporate Human Resources</v>
          </cell>
          <cell r="Q3" t="str">
            <v>Payroll &amp; AP</v>
          </cell>
          <cell r="R3" t="str">
            <v>Accounting and Statistical Services</v>
          </cell>
          <cell r="S3" t="str">
            <v>Accounting and Statistical Services</v>
          </cell>
          <cell r="T3" t="str">
            <v>A</v>
          </cell>
          <cell r="U3" t="str">
            <v>0002000 Payroll Services</v>
          </cell>
          <cell r="X3" t="str">
            <v>1000</v>
          </cell>
          <cell r="Y3" t="str">
            <v>Hourly Labor - Overtime.</v>
          </cell>
          <cell r="Z3" t="str">
            <v>D</v>
          </cell>
          <cell r="AA3" t="str">
            <v>Co 12</v>
          </cell>
          <cell r="AB3" t="str">
            <v>Payroll</v>
          </cell>
          <cell r="AC3" t="str">
            <v>Net Payroll</v>
          </cell>
          <cell r="AD3" t="str">
            <v>Labor</v>
          </cell>
          <cell r="AE3" t="str">
            <v>1xxx Net Payroll</v>
          </cell>
          <cell r="AF3" t="str">
            <v>1xxx</v>
          </cell>
          <cell r="AG3" t="str">
            <v>Net Payroll</v>
          </cell>
          <cell r="AH3" t="str">
            <v>1000 Hourly Labor - Overtime.</v>
          </cell>
          <cell r="AI3" t="str">
            <v>Gross_Payroll</v>
          </cell>
        </row>
        <row r="4">
          <cell r="K4" t="str">
            <v>0005000</v>
          </cell>
          <cell r="L4" t="str">
            <v>Aviation Services</v>
          </cell>
          <cell r="M4" t="str">
            <v>Co 12</v>
          </cell>
          <cell r="N4" t="str">
            <v>Corporate</v>
          </cell>
          <cell r="O4" t="str">
            <v>Legal</v>
          </cell>
          <cell r="P4" t="str">
            <v>Aviation Services</v>
          </cell>
          <cell r="Q4" t="str">
            <v>Aviation Services</v>
          </cell>
          <cell r="R4" t="str">
            <v>Transportation Services</v>
          </cell>
          <cell r="S4" t="str">
            <v>Transportation Services</v>
          </cell>
          <cell r="T4" t="str">
            <v>A</v>
          </cell>
          <cell r="U4" t="str">
            <v>0005000 Aviation Services</v>
          </cell>
          <cell r="X4" t="str">
            <v>1001</v>
          </cell>
          <cell r="Y4" t="str">
            <v>Hourly Labor - Straight Time</v>
          </cell>
          <cell r="Z4" t="str">
            <v>D</v>
          </cell>
          <cell r="AA4" t="str">
            <v>Co 12</v>
          </cell>
          <cell r="AB4" t="str">
            <v>Payroll</v>
          </cell>
          <cell r="AC4" t="str">
            <v>Net Payroll</v>
          </cell>
          <cell r="AD4" t="str">
            <v>Labor</v>
          </cell>
          <cell r="AE4" t="str">
            <v>1xxx Net Payroll</v>
          </cell>
          <cell r="AF4" t="str">
            <v>1xxx</v>
          </cell>
          <cell r="AG4" t="str">
            <v>Net Payroll</v>
          </cell>
          <cell r="AH4" t="str">
            <v>1001 Hourly Labor - Straight Time</v>
          </cell>
          <cell r="AI4" t="str">
            <v>Gross_Payroll</v>
          </cell>
        </row>
        <row r="5">
          <cell r="K5" t="str">
            <v>0006000</v>
          </cell>
          <cell r="L5" t="str">
            <v>Consolidated Financial Reporting</v>
          </cell>
          <cell r="M5" t="str">
            <v>Co 12</v>
          </cell>
          <cell r="N5" t="str">
            <v>Corporate</v>
          </cell>
          <cell r="O5" t="str">
            <v>Finance</v>
          </cell>
          <cell r="P5" t="str">
            <v>Accounting</v>
          </cell>
          <cell r="Q5" t="str">
            <v>Consolidated Rprtng</v>
          </cell>
          <cell r="R5" t="str">
            <v>Accounting and Statistical Services</v>
          </cell>
          <cell r="S5" t="str">
            <v>Accounting and Statistical Services</v>
          </cell>
          <cell r="T5" t="str">
            <v>A</v>
          </cell>
          <cell r="U5" t="str">
            <v>0006000 Consolidated Financial Reporting</v>
          </cell>
          <cell r="X5" t="str">
            <v>1003</v>
          </cell>
          <cell r="Y5" t="str">
            <v>Salaried Labor</v>
          </cell>
          <cell r="Z5" t="str">
            <v>D</v>
          </cell>
          <cell r="AA5" t="str">
            <v>Co 12</v>
          </cell>
          <cell r="AB5" t="str">
            <v>Payroll</v>
          </cell>
          <cell r="AC5" t="str">
            <v>Net Payroll</v>
          </cell>
          <cell r="AD5" t="str">
            <v>Labor</v>
          </cell>
          <cell r="AE5" t="str">
            <v>1xxx Net Payroll</v>
          </cell>
          <cell r="AF5" t="str">
            <v>1xxx</v>
          </cell>
          <cell r="AG5" t="str">
            <v>Net Payroll</v>
          </cell>
          <cell r="AH5" t="str">
            <v>1003 Salaried Labor</v>
          </cell>
          <cell r="AI5" t="str">
            <v>Gross_Payroll</v>
          </cell>
        </row>
        <row r="6">
          <cell r="K6" t="str">
            <v>0007000</v>
          </cell>
          <cell r="L6" t="str">
            <v>Insurance</v>
          </cell>
          <cell r="M6" t="str">
            <v>Co 12</v>
          </cell>
          <cell r="N6" t="str">
            <v>Corporate</v>
          </cell>
          <cell r="O6" t="str">
            <v>Finance</v>
          </cell>
          <cell r="P6" t="str">
            <v>Insurance</v>
          </cell>
          <cell r="Q6" t="str">
            <v>Insurance</v>
          </cell>
          <cell r="R6" t="str">
            <v>Insurance Services</v>
          </cell>
          <cell r="S6" t="str">
            <v>Insurance Services</v>
          </cell>
          <cell r="T6" t="str">
            <v>A</v>
          </cell>
          <cell r="U6" t="str">
            <v>0007000 Insurance</v>
          </cell>
          <cell r="X6" t="str">
            <v>9236</v>
          </cell>
          <cell r="Y6" t="str">
            <v>Transition Costs - Indirect</v>
          </cell>
          <cell r="Z6" t="str">
            <v>I</v>
          </cell>
          <cell r="AA6" t="str">
            <v>Co 12</v>
          </cell>
          <cell r="AB6" t="str">
            <v>Intercompany Rent</v>
          </cell>
          <cell r="AC6" t="str">
            <v>Other</v>
          </cell>
          <cell r="AD6" t="str">
            <v>RentLeases</v>
          </cell>
          <cell r="AE6" t="str">
            <v>9232 Leases - Leases - NCSC Rent Expense</v>
          </cell>
          <cell r="AF6" t="str">
            <v>9232</v>
          </cell>
          <cell r="AG6" t="str">
            <v>Leases - NCSC Rent Expense</v>
          </cell>
          <cell r="AH6" t="str">
            <v>9236 Transition Costs - Indirect</v>
          </cell>
          <cell r="AI6" t="str">
            <v>Oper_and_Maint_Other_CG_IC</v>
          </cell>
        </row>
        <row r="7">
          <cell r="K7" t="str">
            <v>0007100</v>
          </cell>
          <cell r="L7" t="str">
            <v>Insurance -Premiums</v>
          </cell>
          <cell r="M7" t="str">
            <v>Co 12</v>
          </cell>
          <cell r="N7" t="str">
            <v>Corporate</v>
          </cell>
          <cell r="O7" t="str">
            <v>Other Corporate</v>
          </cell>
          <cell r="P7" t="str">
            <v>General</v>
          </cell>
          <cell r="Q7" t="str">
            <v>Insurance -Premiums</v>
          </cell>
          <cell r="R7" t="str">
            <v>Insurance Services</v>
          </cell>
          <cell r="S7" t="str">
            <v>Insurance Services</v>
          </cell>
          <cell r="T7" t="str">
            <v>A</v>
          </cell>
          <cell r="U7" t="str">
            <v>0007100 Insurance -Premiums</v>
          </cell>
          <cell r="X7" t="str">
            <v>1006</v>
          </cell>
          <cell r="Y7" t="str">
            <v>Non-Productive Labor Provision</v>
          </cell>
          <cell r="Z7" t="str">
            <v>D</v>
          </cell>
          <cell r="AA7" t="str">
            <v>Co 12</v>
          </cell>
          <cell r="AB7" t="str">
            <v>Payroll</v>
          </cell>
          <cell r="AC7" t="str">
            <v>Net Payroll</v>
          </cell>
          <cell r="AD7" t="str">
            <v>Labor</v>
          </cell>
          <cell r="AE7" t="str">
            <v>1xxx Net Payroll</v>
          </cell>
          <cell r="AF7" t="str">
            <v>1xxx</v>
          </cell>
          <cell r="AG7" t="str">
            <v>Net Payroll</v>
          </cell>
          <cell r="AH7" t="str">
            <v>1006 Non-Productive Labor Provision</v>
          </cell>
          <cell r="AI7" t="str">
            <v>Gross_Payroll</v>
          </cell>
        </row>
        <row r="8">
          <cell r="K8" t="str">
            <v>0008100</v>
          </cell>
          <cell r="L8" t="str">
            <v>Legal - Corporate Services</v>
          </cell>
          <cell r="M8" t="str">
            <v>Co 12</v>
          </cell>
          <cell r="N8" t="str">
            <v>Corporate</v>
          </cell>
          <cell r="O8" t="str">
            <v>Legal</v>
          </cell>
          <cell r="P8" t="str">
            <v>Legal</v>
          </cell>
          <cell r="Q8" t="str">
            <v>Corporate Services</v>
          </cell>
          <cell r="R8" t="str">
            <v>Legal Services</v>
          </cell>
          <cell r="S8" t="str">
            <v>Legal Services</v>
          </cell>
          <cell r="T8" t="str">
            <v>A</v>
          </cell>
          <cell r="U8" t="str">
            <v>0008100 Legal - Corporate Services</v>
          </cell>
          <cell r="X8" t="str">
            <v>1007</v>
          </cell>
          <cell r="Y8" t="str">
            <v>Non Productive Labor Taken</v>
          </cell>
          <cell r="Z8" t="str">
            <v>D</v>
          </cell>
          <cell r="AA8" t="str">
            <v>Co 12</v>
          </cell>
          <cell r="AB8" t="str">
            <v>Payroll</v>
          </cell>
          <cell r="AC8" t="str">
            <v>Net Payroll</v>
          </cell>
          <cell r="AD8" t="str">
            <v>Labor</v>
          </cell>
          <cell r="AE8" t="str">
            <v>1xxx Net Payroll</v>
          </cell>
          <cell r="AF8" t="str">
            <v>1xxx</v>
          </cell>
          <cell r="AG8" t="str">
            <v>Net Payroll</v>
          </cell>
          <cell r="AH8" t="str">
            <v>1007 Non Productive Labor Taken</v>
          </cell>
          <cell r="AI8" t="str">
            <v>Gross_Payroll</v>
          </cell>
        </row>
        <row r="9">
          <cell r="K9" t="str">
            <v>0008200</v>
          </cell>
          <cell r="L9" t="str">
            <v>Compliance</v>
          </cell>
          <cell r="M9" t="str">
            <v>Co 12</v>
          </cell>
          <cell r="N9" t="str">
            <v>Corporate</v>
          </cell>
          <cell r="O9" t="str">
            <v>Legal</v>
          </cell>
          <cell r="P9" t="str">
            <v>Compliance and Security</v>
          </cell>
          <cell r="Q9" t="str">
            <v>Transaction Services</v>
          </cell>
          <cell r="R9" t="str">
            <v>Legal Services</v>
          </cell>
          <cell r="S9" t="str">
            <v>Legal Services</v>
          </cell>
          <cell r="T9" t="str">
            <v>A</v>
          </cell>
          <cell r="U9" t="str">
            <v>0008200 Compliance</v>
          </cell>
          <cell r="X9" t="str">
            <v>1008</v>
          </cell>
          <cell r="Y9" t="str">
            <v>Stock Compensation</v>
          </cell>
          <cell r="Z9" t="str">
            <v>I</v>
          </cell>
          <cell r="AA9" t="str">
            <v>Co 12</v>
          </cell>
          <cell r="AB9" t="str">
            <v>Executive Compensation</v>
          </cell>
          <cell r="AC9" t="str">
            <v>Other</v>
          </cell>
          <cell r="AD9" t="str">
            <v>Labor</v>
          </cell>
          <cell r="AE9" t="str">
            <v>1008 Stock Compensation</v>
          </cell>
          <cell r="AF9" t="str">
            <v>1008</v>
          </cell>
          <cell r="AG9" t="str">
            <v>Stock Compensation</v>
          </cell>
          <cell r="AH9" t="str">
            <v>1008 Stock Compensation</v>
          </cell>
          <cell r="AI9" t="str">
            <v>Stock Compensation</v>
          </cell>
        </row>
        <row r="10">
          <cell r="K10" t="str">
            <v>0008300</v>
          </cell>
          <cell r="L10" t="str">
            <v>Legal - Pipeline Group and Transcom</v>
          </cell>
          <cell r="M10" t="str">
            <v>Co 12</v>
          </cell>
          <cell r="N10" t="str">
            <v>Corporate</v>
          </cell>
          <cell r="O10" t="str">
            <v>Legal</v>
          </cell>
          <cell r="P10" t="str">
            <v>Legal</v>
          </cell>
          <cell r="Q10" t="str">
            <v>Pipeline</v>
          </cell>
          <cell r="R10" t="str">
            <v>Legal Services</v>
          </cell>
          <cell r="S10" t="str">
            <v>Legal Services</v>
          </cell>
          <cell r="T10" t="str">
            <v>I</v>
          </cell>
          <cell r="U10" t="str">
            <v>0008300 Legal - Pipeline Group and Transcom</v>
          </cell>
          <cell r="X10" t="str">
            <v>1009</v>
          </cell>
          <cell r="Y10" t="str">
            <v>Commissions</v>
          </cell>
          <cell r="Z10" t="str">
            <v>D</v>
          </cell>
          <cell r="AA10" t="str">
            <v>Co 12</v>
          </cell>
          <cell r="AB10" t="str">
            <v>Payroll</v>
          </cell>
          <cell r="AC10" t="str">
            <v>Net Payroll</v>
          </cell>
          <cell r="AD10" t="str">
            <v>Labor</v>
          </cell>
          <cell r="AE10" t="str">
            <v>1xxx Net Payroll</v>
          </cell>
          <cell r="AF10" t="str">
            <v>1xxx</v>
          </cell>
          <cell r="AG10" t="str">
            <v>Net Payroll</v>
          </cell>
          <cell r="AH10" t="str">
            <v>1009 Commissions</v>
          </cell>
          <cell r="AI10" t="str">
            <v>Gross_Payroll</v>
          </cell>
        </row>
        <row r="11">
          <cell r="K11" t="str">
            <v>0008400</v>
          </cell>
          <cell r="L11" t="str">
            <v>Legal - Energy Distribution East</v>
          </cell>
          <cell r="M11" t="str">
            <v>Co 12</v>
          </cell>
          <cell r="N11" t="str">
            <v>Corporate</v>
          </cell>
          <cell r="O11" t="str">
            <v>Legal</v>
          </cell>
          <cell r="P11" t="str">
            <v>Legal</v>
          </cell>
          <cell r="Q11" t="str">
            <v>Energy Distribution</v>
          </cell>
          <cell r="R11" t="str">
            <v>Legal Services</v>
          </cell>
          <cell r="S11" t="str">
            <v>Legal Services</v>
          </cell>
          <cell r="T11" t="str">
            <v>I</v>
          </cell>
          <cell r="U11" t="str">
            <v>0008400 Legal - Energy Distribution East</v>
          </cell>
          <cell r="X11" t="str">
            <v>1010</v>
          </cell>
          <cell r="Y11" t="str">
            <v>Outsourcing Restructuring</v>
          </cell>
          <cell r="Z11" t="str">
            <v>I</v>
          </cell>
          <cell r="AA11" t="str">
            <v>Co 12</v>
          </cell>
          <cell r="AB11" t="str">
            <v>Severance</v>
          </cell>
          <cell r="AC11" t="str">
            <v>Other</v>
          </cell>
          <cell r="AD11" t="str">
            <v>Labor</v>
          </cell>
          <cell r="AE11" t="str">
            <v>101x Restructuring</v>
          </cell>
          <cell r="AF11" t="str">
            <v>101x</v>
          </cell>
          <cell r="AG11" t="str">
            <v>Restructuring</v>
          </cell>
          <cell r="AH11" t="str">
            <v>1010 Outsourcing Restructuring</v>
          </cell>
          <cell r="AI11" t="str">
            <v>Outsourcing restructuring</v>
          </cell>
        </row>
        <row r="12">
          <cell r="K12" t="str">
            <v>0008500</v>
          </cell>
          <cell r="L12" t="str">
            <v>Records &amp; Information Mgmt</v>
          </cell>
          <cell r="M12" t="str">
            <v>Co 12</v>
          </cell>
          <cell r="N12" t="str">
            <v>Corporate</v>
          </cell>
          <cell r="O12" t="str">
            <v>Legal</v>
          </cell>
          <cell r="P12" t="str">
            <v>Compliance and Security</v>
          </cell>
          <cell r="Q12" t="str">
            <v>Records Mgmt</v>
          </cell>
          <cell r="R12" t="str">
            <v>Legal Services</v>
          </cell>
          <cell r="S12" t="str">
            <v>Legal Services</v>
          </cell>
          <cell r="T12" t="str">
            <v>A</v>
          </cell>
          <cell r="U12" t="str">
            <v>0008500 Records &amp; Information Mgmt</v>
          </cell>
          <cell r="X12" t="str">
            <v>1011</v>
          </cell>
          <cell r="Y12" t="str">
            <v>Restructuring Delayer</v>
          </cell>
          <cell r="Z12" t="str">
            <v>I</v>
          </cell>
          <cell r="AA12" t="str">
            <v>Co 12</v>
          </cell>
          <cell r="AB12" t="str">
            <v>Severance</v>
          </cell>
          <cell r="AC12" t="str">
            <v>Other</v>
          </cell>
          <cell r="AD12" t="str">
            <v>Labor</v>
          </cell>
          <cell r="AE12" t="str">
            <v>101x Restructuring</v>
          </cell>
          <cell r="AF12" t="str">
            <v>101x</v>
          </cell>
          <cell r="AG12" t="str">
            <v>Restructuring</v>
          </cell>
          <cell r="AH12" t="str">
            <v>1011 Restructuring Delayer</v>
          </cell>
          <cell r="AI12" t="str">
            <v>Restructuring Expense</v>
          </cell>
        </row>
        <row r="13">
          <cell r="K13" t="str">
            <v>0008600</v>
          </cell>
          <cell r="L13" t="str">
            <v>Lake Erie Land</v>
          </cell>
          <cell r="M13" t="str">
            <v>Co 12</v>
          </cell>
          <cell r="N13" t="str">
            <v>Corporate</v>
          </cell>
          <cell r="O13" t="str">
            <v>Legal</v>
          </cell>
          <cell r="P13" t="str">
            <v>Legal</v>
          </cell>
          <cell r="Q13" t="str">
            <v>Corporate Services</v>
          </cell>
          <cell r="R13" t="str">
            <v>Legal Services</v>
          </cell>
          <cell r="S13" t="str">
            <v>Legal Services</v>
          </cell>
          <cell r="T13" t="str">
            <v>I</v>
          </cell>
          <cell r="U13" t="str">
            <v>0008600 Lake Erie Land</v>
          </cell>
          <cell r="X13" t="str">
            <v>1012</v>
          </cell>
          <cell r="Y13" t="str">
            <v>Executive Severance</v>
          </cell>
          <cell r="Z13" t="str">
            <v>I</v>
          </cell>
          <cell r="AA13" t="str">
            <v>Co 12</v>
          </cell>
          <cell r="AB13" t="str">
            <v>Severance</v>
          </cell>
          <cell r="AC13" t="str">
            <v>Other</v>
          </cell>
          <cell r="AD13" t="str">
            <v>Labor</v>
          </cell>
          <cell r="AE13" t="str">
            <v>3635/1012 Severance</v>
          </cell>
          <cell r="AF13" t="str">
            <v>3635/1012</v>
          </cell>
          <cell r="AG13" t="str">
            <v>Severance</v>
          </cell>
          <cell r="AH13" t="str">
            <v>1012 Executive Severance</v>
          </cell>
          <cell r="AI13" t="str">
            <v>Restructuring Expense</v>
          </cell>
        </row>
        <row r="14">
          <cell r="K14" t="str">
            <v>0008800</v>
          </cell>
          <cell r="L14" t="str">
            <v>Legal - Discontinued and Divested</v>
          </cell>
          <cell r="M14" t="str">
            <v>Co 12</v>
          </cell>
          <cell r="N14" t="str">
            <v>Corporate</v>
          </cell>
          <cell r="O14" t="str">
            <v>Legal</v>
          </cell>
          <cell r="P14" t="str">
            <v>Legal</v>
          </cell>
          <cell r="Q14" t="str">
            <v>Disc and Div</v>
          </cell>
          <cell r="R14" t="str">
            <v>Legal Services</v>
          </cell>
          <cell r="S14" t="str">
            <v>Legal Services</v>
          </cell>
          <cell r="T14" t="str">
            <v>I</v>
          </cell>
          <cell r="U14" t="str">
            <v>0008800 Legal - Discontinued and Divested</v>
          </cell>
          <cell r="X14" t="str">
            <v>1013</v>
          </cell>
          <cell r="Y14" t="str">
            <v>Shift Pay</v>
          </cell>
          <cell r="Z14" t="str">
            <v>D</v>
          </cell>
          <cell r="AA14" t="str">
            <v>Co 12</v>
          </cell>
          <cell r="AB14" t="str">
            <v>Payroll</v>
          </cell>
          <cell r="AC14" t="str">
            <v>Net Payroll</v>
          </cell>
          <cell r="AD14" t="str">
            <v>Labor</v>
          </cell>
          <cell r="AE14" t="str">
            <v>1xxx Net Payroll</v>
          </cell>
          <cell r="AF14" t="str">
            <v>1xxx</v>
          </cell>
          <cell r="AG14" t="str">
            <v>Net Payroll</v>
          </cell>
          <cell r="AH14" t="str">
            <v>1013 Shift Pay</v>
          </cell>
          <cell r="AI14" t="str">
            <v>Gross_Payroll</v>
          </cell>
        </row>
        <row r="15">
          <cell r="K15" t="str">
            <v>0008900</v>
          </cell>
          <cell r="L15" t="str">
            <v>Legal - TPC, PEI, NET</v>
          </cell>
          <cell r="M15" t="str">
            <v>Co 12</v>
          </cell>
          <cell r="N15" t="str">
            <v>Corporate</v>
          </cell>
          <cell r="O15" t="str">
            <v>Legal</v>
          </cell>
          <cell r="P15" t="str">
            <v>Legal</v>
          </cell>
          <cell r="Q15" t="str">
            <v>TPC, PEI, NET</v>
          </cell>
          <cell r="R15" t="str">
            <v>Legal Services</v>
          </cell>
          <cell r="S15" t="str">
            <v>Legal Services</v>
          </cell>
          <cell r="T15" t="str">
            <v>I</v>
          </cell>
          <cell r="U15" t="str">
            <v>0008900 Legal - TPC, PEI, NET</v>
          </cell>
          <cell r="X15" t="str">
            <v>1014</v>
          </cell>
          <cell r="Y15" t="str">
            <v>Pay in Lieu of</v>
          </cell>
          <cell r="Z15" t="str">
            <v>D</v>
          </cell>
          <cell r="AA15" t="str">
            <v>Co 12</v>
          </cell>
          <cell r="AB15" t="str">
            <v>Payroll</v>
          </cell>
          <cell r="AC15" t="str">
            <v>Net Payroll</v>
          </cell>
          <cell r="AD15" t="str">
            <v>Labor</v>
          </cell>
          <cell r="AE15" t="str">
            <v>1xxx Net Payroll</v>
          </cell>
          <cell r="AF15" t="str">
            <v>1xxx</v>
          </cell>
          <cell r="AG15" t="str">
            <v>Net Payroll</v>
          </cell>
          <cell r="AH15" t="str">
            <v>1014 Pay in Lieu of</v>
          </cell>
          <cell r="AI15" t="str">
            <v>Gross_Payroll</v>
          </cell>
        </row>
        <row r="16">
          <cell r="K16" t="str">
            <v>0009100</v>
          </cell>
          <cell r="L16" t="str">
            <v xml:space="preserve">Demand Forecasting, Credit Risk, &amp; </v>
          </cell>
          <cell r="M16" t="str">
            <v>Co 12</v>
          </cell>
          <cell r="N16" t="str">
            <v>NGD</v>
          </cell>
          <cell r="O16" t="str">
            <v>NiSource Gas Distribution</v>
          </cell>
          <cell r="P16" t="str">
            <v>Rates and Regulatory</v>
          </cell>
          <cell r="Q16" t="str">
            <v>Rates and Regulatory</v>
          </cell>
          <cell r="R16" t="str">
            <v>Budget Services</v>
          </cell>
          <cell r="S16" t="str">
            <v>Budget Services</v>
          </cell>
          <cell r="T16" t="str">
            <v>A</v>
          </cell>
          <cell r="U16" t="str">
            <v xml:space="preserve">0009100 Demand Forecasting, Credit Risk, &amp; </v>
          </cell>
          <cell r="X16" t="str">
            <v>1015</v>
          </cell>
          <cell r="Y16" t="str">
            <v>Call Out Pay</v>
          </cell>
          <cell r="Z16" t="str">
            <v>D</v>
          </cell>
          <cell r="AA16" t="str">
            <v>Co 12</v>
          </cell>
          <cell r="AB16" t="str">
            <v>Payroll</v>
          </cell>
          <cell r="AC16" t="str">
            <v>Net Payroll</v>
          </cell>
          <cell r="AD16" t="str">
            <v>Labor</v>
          </cell>
          <cell r="AE16" t="str">
            <v>1xxx Net Payroll</v>
          </cell>
          <cell r="AF16" t="str">
            <v>1xxx</v>
          </cell>
          <cell r="AG16" t="str">
            <v>Net Payroll</v>
          </cell>
          <cell r="AH16" t="str">
            <v>1015 Call Out Pay</v>
          </cell>
          <cell r="AI16" t="str">
            <v>Gross_Payroll</v>
          </cell>
        </row>
        <row r="17">
          <cell r="K17" t="str">
            <v>0010000</v>
          </cell>
          <cell r="L17" t="str">
            <v>Tax</v>
          </cell>
          <cell r="M17" t="str">
            <v>Co 12</v>
          </cell>
          <cell r="N17" t="str">
            <v>Corporate</v>
          </cell>
          <cell r="O17" t="str">
            <v>Finance</v>
          </cell>
          <cell r="P17" t="str">
            <v>Tax</v>
          </cell>
          <cell r="Q17" t="str">
            <v>Tax</v>
          </cell>
          <cell r="R17" t="str">
            <v>Tax Services</v>
          </cell>
          <cell r="S17" t="str">
            <v>Tax Services</v>
          </cell>
          <cell r="T17" t="str">
            <v>A</v>
          </cell>
          <cell r="U17" t="str">
            <v>0010000 Tax</v>
          </cell>
          <cell r="X17" t="str">
            <v>1017</v>
          </cell>
          <cell r="Y17" t="str">
            <v>Meal Allowance</v>
          </cell>
          <cell r="Z17" t="str">
            <v>D</v>
          </cell>
          <cell r="AA17" t="str">
            <v>Co 12</v>
          </cell>
          <cell r="AB17" t="str">
            <v>Payroll</v>
          </cell>
          <cell r="AC17" t="str">
            <v>Net Payroll</v>
          </cell>
          <cell r="AD17" t="str">
            <v>Labor</v>
          </cell>
          <cell r="AE17" t="str">
            <v>1xxx Net Payroll</v>
          </cell>
          <cell r="AF17" t="str">
            <v>1xxx</v>
          </cell>
          <cell r="AG17" t="str">
            <v>Net Payroll</v>
          </cell>
          <cell r="AH17" t="str">
            <v>1017 Meal Allowance</v>
          </cell>
          <cell r="AI17" t="str">
            <v>Gross_Payroll</v>
          </cell>
        </row>
        <row r="18">
          <cell r="K18" t="str">
            <v>0012000</v>
          </cell>
          <cell r="L18" t="str">
            <v>NIPSCO Financial Planning</v>
          </cell>
          <cell r="M18" t="str">
            <v>Co 12</v>
          </cell>
          <cell r="N18" t="str">
            <v>Corporate</v>
          </cell>
          <cell r="O18" t="str">
            <v>Finance</v>
          </cell>
          <cell r="P18" t="str">
            <v>NIPSCO Finance and Accounting</v>
          </cell>
          <cell r="Q18" t="str">
            <v>NIPSCO Accounting</v>
          </cell>
          <cell r="R18" t="str">
            <v>Budget Services</v>
          </cell>
          <cell r="S18" t="str">
            <v>Budget Services</v>
          </cell>
          <cell r="T18" t="str">
            <v>A</v>
          </cell>
          <cell r="U18" t="str">
            <v>0012000 NIPSCO Financial Planning</v>
          </cell>
          <cell r="X18" t="str">
            <v>1018</v>
          </cell>
          <cell r="Y18" t="str">
            <v>Merit Budget Purposes Only</v>
          </cell>
          <cell r="Z18" t="str">
            <v>D</v>
          </cell>
          <cell r="AA18" t="str">
            <v>Co 12</v>
          </cell>
          <cell r="AB18" t="str">
            <v>Payroll</v>
          </cell>
          <cell r="AC18" t="str">
            <v>Net Payroll</v>
          </cell>
          <cell r="AD18" t="str">
            <v>Labor</v>
          </cell>
          <cell r="AE18" t="str">
            <v>1xxx Net Payroll</v>
          </cell>
          <cell r="AF18" t="str">
            <v>1xxx</v>
          </cell>
          <cell r="AG18" t="str">
            <v>Net Payroll</v>
          </cell>
          <cell r="AH18" t="str">
            <v>1018 Merit Budget Purposes Only</v>
          </cell>
          <cell r="AI18" t="str">
            <v>Gross_Payroll</v>
          </cell>
        </row>
        <row r="19">
          <cell r="K19" t="str">
            <v>0012100</v>
          </cell>
          <cell r="L19" t="str">
            <v>NIPSCO Budgeting</v>
          </cell>
          <cell r="M19" t="str">
            <v>Co 12</v>
          </cell>
          <cell r="N19" t="str">
            <v>Corporate</v>
          </cell>
          <cell r="O19" t="str">
            <v>Finance</v>
          </cell>
          <cell r="P19" t="str">
            <v>NIPSCO Finance and Accounting</v>
          </cell>
          <cell r="Q19" t="str">
            <v>NIPSCO Accounting</v>
          </cell>
          <cell r="R19" t="str">
            <v>Budget Services</v>
          </cell>
          <cell r="S19" t="str">
            <v>Budget Services</v>
          </cell>
          <cell r="T19" t="str">
            <v>I</v>
          </cell>
          <cell r="U19" t="str">
            <v>0012100 NIPSCO Budgeting</v>
          </cell>
          <cell r="X19">
            <v>1019</v>
          </cell>
          <cell r="Y19" t="str">
            <v>Labor-Misc Adjustment-Direct</v>
          </cell>
          <cell r="Z19" t="str">
            <v>D</v>
          </cell>
          <cell r="AA19" t="str">
            <v>Co 12</v>
          </cell>
          <cell r="AB19" t="str">
            <v>Payroll</v>
          </cell>
          <cell r="AC19" t="str">
            <v>Net Payroll</v>
          </cell>
          <cell r="AD19" t="str">
            <v>Labor</v>
          </cell>
          <cell r="AE19" t="str">
            <v>1xxx Net Payroll</v>
          </cell>
          <cell r="AF19" t="str">
            <v>1xxx</v>
          </cell>
          <cell r="AG19" t="str">
            <v>Net Payroll</v>
          </cell>
          <cell r="AH19" t="str">
            <v>1019 Labor-Misc Adjustment-Direct</v>
          </cell>
          <cell r="AI19" t="str">
            <v>Gross_Payroll</v>
          </cell>
        </row>
        <row r="20">
          <cell r="K20" t="str">
            <v>0013000</v>
          </cell>
          <cell r="L20" t="str">
            <v>Office of the CEO</v>
          </cell>
          <cell r="M20" t="str">
            <v>Co 12</v>
          </cell>
          <cell r="N20" t="str">
            <v>Corporate</v>
          </cell>
          <cell r="O20" t="str">
            <v>Executive</v>
          </cell>
          <cell r="P20" t="str">
            <v>Office of the CEO</v>
          </cell>
          <cell r="Q20" t="str">
            <v>Exec - Bob Skaggs</v>
          </cell>
          <cell r="R20" t="str">
            <v>Corporate Services</v>
          </cell>
          <cell r="S20" t="str">
            <v>Corporate Services</v>
          </cell>
          <cell r="T20" t="str">
            <v>A</v>
          </cell>
          <cell r="U20" t="str">
            <v>0013000 Office of the CEO</v>
          </cell>
          <cell r="X20">
            <v>1020</v>
          </cell>
          <cell r="Y20" t="str">
            <v>Labor-Misc Adjustment-Indirect</v>
          </cell>
          <cell r="Z20" t="str">
            <v>I</v>
          </cell>
          <cell r="AA20" t="str">
            <v>Co 12</v>
          </cell>
          <cell r="AB20" t="str">
            <v>Payroll</v>
          </cell>
          <cell r="AC20" t="str">
            <v>Net Payroll</v>
          </cell>
          <cell r="AD20" t="str">
            <v>Labor</v>
          </cell>
          <cell r="AE20" t="str">
            <v>1xxx Net Payroll</v>
          </cell>
          <cell r="AF20" t="str">
            <v>1xxx</v>
          </cell>
          <cell r="AG20" t="str">
            <v>Net Payroll</v>
          </cell>
          <cell r="AH20" t="str">
            <v>1020 Labor-Misc Adjustment-Indirect</v>
          </cell>
          <cell r="AI20" t="str">
            <v>Gross_Payroll</v>
          </cell>
        </row>
        <row r="21">
          <cell r="K21" t="str">
            <v>0013200</v>
          </cell>
          <cell r="L21" t="str">
            <v>Regulatory Strategy</v>
          </cell>
          <cell r="M21" t="str">
            <v>Co 12</v>
          </cell>
          <cell r="N21" t="str">
            <v>NGD</v>
          </cell>
          <cell r="O21" t="str">
            <v>NiSource Gas Distribution</v>
          </cell>
          <cell r="P21" t="str">
            <v>Rates and Regulatory</v>
          </cell>
          <cell r="Q21" t="str">
            <v>Regulatory Strategy</v>
          </cell>
          <cell r="R21" t="str">
            <v>Rate Services</v>
          </cell>
          <cell r="S21" t="str">
            <v>Rate Services</v>
          </cell>
          <cell r="T21" t="str">
            <v>A</v>
          </cell>
          <cell r="U21" t="str">
            <v>0013200 Regulatory Strategy</v>
          </cell>
          <cell r="X21" t="str">
            <v>1907</v>
          </cell>
          <cell r="Y21" t="str">
            <v>Labor from Affiliates</v>
          </cell>
          <cell r="Z21" t="str">
            <v>D</v>
          </cell>
          <cell r="AA21" t="str">
            <v>Co 12</v>
          </cell>
          <cell r="AB21" t="str">
            <v>Payroll</v>
          </cell>
          <cell r="AC21" t="str">
            <v>Net Payroll</v>
          </cell>
          <cell r="AD21" t="str">
            <v>Labor</v>
          </cell>
          <cell r="AE21" t="str">
            <v>1xxx Net Payroll</v>
          </cell>
          <cell r="AF21" t="str">
            <v>1xxx</v>
          </cell>
          <cell r="AG21" t="str">
            <v>Net Payroll</v>
          </cell>
          <cell r="AH21" t="str">
            <v>1907 Labor from Affiliates</v>
          </cell>
          <cell r="AI21" t="str">
            <v>Gross_Payroll</v>
          </cell>
        </row>
        <row r="22">
          <cell r="K22" t="str">
            <v>0013300</v>
          </cell>
          <cell r="L22" t="str">
            <v>Business Unit CFO - EDE</v>
          </cell>
          <cell r="M22" t="str">
            <v>Co 12</v>
          </cell>
          <cell r="N22" t="str">
            <v>Corporate</v>
          </cell>
          <cell r="O22" t="str">
            <v>Finance</v>
          </cell>
          <cell r="P22" t="str">
            <v>EDE Finance and Accounting</v>
          </cell>
          <cell r="Q22" t="str">
            <v>Business Unit CFO EDE</v>
          </cell>
          <cell r="R22" t="str">
            <v>Accounting and Statistical Services</v>
          </cell>
          <cell r="S22" t="str">
            <v>Accounting and Statistical Services</v>
          </cell>
          <cell r="T22" t="str">
            <v>A</v>
          </cell>
          <cell r="U22" t="str">
            <v>0013300 Business Unit CFO - EDE</v>
          </cell>
          <cell r="X22" t="str">
            <v>2000</v>
          </cell>
          <cell r="Y22" t="str">
            <v>Chemical Additives</v>
          </cell>
          <cell r="Z22" t="str">
            <v>D</v>
          </cell>
          <cell r="AA22" t="str">
            <v>Co 12</v>
          </cell>
          <cell r="AB22" t="str">
            <v>Materials &amp; Supplies</v>
          </cell>
          <cell r="AC22" t="str">
            <v>Material &amp; Supplies</v>
          </cell>
          <cell r="AD22" t="str">
            <v>Mat&amp;Supply</v>
          </cell>
          <cell r="AE22" t="str">
            <v>2xxx Materials &amp; Supplies</v>
          </cell>
          <cell r="AF22" t="str">
            <v>2xxx</v>
          </cell>
          <cell r="AG22" t="str">
            <v>Materials &amp; Supplies</v>
          </cell>
          <cell r="AH22" t="str">
            <v>2000 Chemical Additives</v>
          </cell>
          <cell r="AI22" t="str">
            <v>Materials &amp; Supplies</v>
          </cell>
        </row>
        <row r="23">
          <cell r="K23" t="str">
            <v>0013400</v>
          </cell>
          <cell r="L23" t="str">
            <v>Executive Business Unit Ops</v>
          </cell>
          <cell r="M23" t="str">
            <v>Co 12</v>
          </cell>
          <cell r="N23" t="str">
            <v>Corporate</v>
          </cell>
          <cell r="O23" t="str">
            <v>Executive</v>
          </cell>
          <cell r="P23" t="str">
            <v>Office of the CEO</v>
          </cell>
          <cell r="Q23" t="str">
            <v>Executive Business Unit Ops</v>
          </cell>
          <cell r="R23" t="str">
            <v>Corporate Services</v>
          </cell>
          <cell r="S23" t="str">
            <v>Corporate Services</v>
          </cell>
          <cell r="T23" t="str">
            <v>A</v>
          </cell>
          <cell r="U23" t="str">
            <v>0013400 Executive Business Unit Ops</v>
          </cell>
          <cell r="X23" t="str">
            <v>2001</v>
          </cell>
          <cell r="Y23" t="str">
            <v>Chemicals</v>
          </cell>
          <cell r="Z23" t="str">
            <v>D</v>
          </cell>
          <cell r="AA23" t="str">
            <v>Co 12</v>
          </cell>
          <cell r="AB23" t="str">
            <v>Materials &amp; Supplies</v>
          </cell>
          <cell r="AC23" t="str">
            <v>Material &amp; Supplies</v>
          </cell>
          <cell r="AD23" t="str">
            <v>Mat&amp;Supply</v>
          </cell>
          <cell r="AE23" t="str">
            <v>2xxx Materials &amp; Supplies</v>
          </cell>
          <cell r="AF23" t="str">
            <v>2xxx</v>
          </cell>
          <cell r="AG23" t="str">
            <v>Materials &amp; Supplies</v>
          </cell>
          <cell r="AH23" t="str">
            <v>2001 Chemicals</v>
          </cell>
          <cell r="AI23" t="str">
            <v>Materials &amp; Supplies</v>
          </cell>
        </row>
        <row r="24">
          <cell r="K24" t="str">
            <v>0014000</v>
          </cell>
          <cell r="L24" t="str">
            <v>Credit Risk Management</v>
          </cell>
          <cell r="M24" t="str">
            <v>Co 12</v>
          </cell>
          <cell r="N24" t="str">
            <v>Corporate</v>
          </cell>
          <cell r="O24" t="str">
            <v>Finance</v>
          </cell>
          <cell r="P24" t="str">
            <v>Treasury &amp; Corporate Finance</v>
          </cell>
          <cell r="Q24" t="str">
            <v>Credit Risk Mgmt</v>
          </cell>
          <cell r="R24" t="str">
            <v>Treasury Services</v>
          </cell>
          <cell r="S24" t="str">
            <v>Treasury Services</v>
          </cell>
          <cell r="T24" t="str">
            <v>A</v>
          </cell>
          <cell r="U24" t="str">
            <v>0014000 Credit Risk Management</v>
          </cell>
          <cell r="X24" t="str">
            <v>2002</v>
          </cell>
          <cell r="Y24" t="str">
            <v>Compressor Station Parts</v>
          </cell>
          <cell r="Z24" t="str">
            <v>D</v>
          </cell>
          <cell r="AA24" t="str">
            <v>Co 12</v>
          </cell>
          <cell r="AB24" t="str">
            <v>Materials &amp; Supplies</v>
          </cell>
          <cell r="AC24" t="str">
            <v>Material &amp; Supplies</v>
          </cell>
          <cell r="AD24" t="str">
            <v>Mat&amp;Supply</v>
          </cell>
          <cell r="AE24" t="str">
            <v>2xxx Materials &amp; Supplies</v>
          </cell>
          <cell r="AF24" t="str">
            <v>2xxx</v>
          </cell>
          <cell r="AG24" t="str">
            <v>Materials &amp; Supplies</v>
          </cell>
          <cell r="AH24" t="str">
            <v>2002 Compressor Station Parts</v>
          </cell>
          <cell r="AI24" t="str">
            <v>Materials &amp; Supplies</v>
          </cell>
        </row>
        <row r="25">
          <cell r="K25" t="str">
            <v>0014100</v>
          </cell>
          <cell r="L25" t="str">
            <v>Risk Management</v>
          </cell>
          <cell r="M25" t="str">
            <v>Co 12</v>
          </cell>
          <cell r="N25" t="str">
            <v>Corporate</v>
          </cell>
          <cell r="O25" t="str">
            <v>Finance</v>
          </cell>
          <cell r="P25" t="str">
            <v>Treasury &amp; Corporate Finance</v>
          </cell>
          <cell r="Q25" t="str">
            <v>Risk Management</v>
          </cell>
          <cell r="R25" t="str">
            <v>Treasury Services</v>
          </cell>
          <cell r="S25" t="str">
            <v>Treasury Services</v>
          </cell>
          <cell r="T25" t="str">
            <v>A</v>
          </cell>
          <cell r="U25" t="str">
            <v>0014100 Risk Management</v>
          </cell>
          <cell r="X25" t="str">
            <v>2003</v>
          </cell>
          <cell r="Y25" t="str">
            <v>Electrical Material</v>
          </cell>
          <cell r="Z25" t="str">
            <v>D</v>
          </cell>
          <cell r="AA25" t="str">
            <v>Co 12</v>
          </cell>
          <cell r="AB25" t="str">
            <v>Materials &amp; Supplies</v>
          </cell>
          <cell r="AC25" t="str">
            <v>Material &amp; Supplies</v>
          </cell>
          <cell r="AD25" t="str">
            <v>Mat&amp;Supply</v>
          </cell>
          <cell r="AE25" t="str">
            <v>2xxx Materials &amp; Supplies</v>
          </cell>
          <cell r="AF25" t="str">
            <v>2xxx</v>
          </cell>
          <cell r="AG25" t="str">
            <v>Materials &amp; Supplies</v>
          </cell>
          <cell r="AH25" t="str">
            <v>2003 Electrical Material</v>
          </cell>
          <cell r="AI25" t="str">
            <v>Materials &amp; Supplies</v>
          </cell>
        </row>
        <row r="26">
          <cell r="K26" t="str">
            <v>0015100</v>
          </cell>
          <cell r="L26" t="str">
            <v>ES&amp;S Management</v>
          </cell>
          <cell r="M26" t="str">
            <v>Co 12</v>
          </cell>
          <cell r="N26" t="str">
            <v>Corporate</v>
          </cell>
          <cell r="O26" t="str">
            <v>Legal</v>
          </cell>
          <cell r="P26" t="str">
            <v>ES&amp;S</v>
          </cell>
          <cell r="Q26" t="str">
            <v>ES&amp;S Management</v>
          </cell>
          <cell r="R26" t="str">
            <v>Operations Support and Planning Services</v>
          </cell>
          <cell r="S26" t="str">
            <v>Operations Support and Planning Services</v>
          </cell>
          <cell r="T26" t="str">
            <v>A</v>
          </cell>
          <cell r="U26" t="str">
            <v>0015100 ES&amp;S Management</v>
          </cell>
          <cell r="X26" t="str">
            <v>2004</v>
          </cell>
          <cell r="Y26" t="str">
            <v>Freight</v>
          </cell>
          <cell r="Z26" t="str">
            <v>D</v>
          </cell>
          <cell r="AA26" t="str">
            <v>Co 12</v>
          </cell>
          <cell r="AB26" t="str">
            <v>Materials &amp; Supplies</v>
          </cell>
          <cell r="AC26" t="str">
            <v>Material &amp; Supplies</v>
          </cell>
          <cell r="AD26" t="str">
            <v>Mat&amp;Supply</v>
          </cell>
          <cell r="AE26" t="str">
            <v>2xxx Materials &amp; Supplies</v>
          </cell>
          <cell r="AF26" t="str">
            <v>2xxx</v>
          </cell>
          <cell r="AG26" t="str">
            <v>Materials &amp; Supplies</v>
          </cell>
          <cell r="AH26" t="str">
            <v>2004 Freight</v>
          </cell>
          <cell r="AI26" t="str">
            <v>Materials &amp; Supplies</v>
          </cell>
        </row>
        <row r="27">
          <cell r="K27" t="str">
            <v>0015200</v>
          </cell>
          <cell r="L27" t="str">
            <v>ES&amp;S Auditing</v>
          </cell>
          <cell r="M27" t="str">
            <v>Co 12</v>
          </cell>
          <cell r="N27" t="str">
            <v>Corporate</v>
          </cell>
          <cell r="O27" t="str">
            <v>Legal</v>
          </cell>
          <cell r="P27" t="str">
            <v>ES&amp;S</v>
          </cell>
          <cell r="Q27" t="str">
            <v>ES&amp;S Auditing</v>
          </cell>
          <cell r="R27" t="str">
            <v>Operations Support and Planning Services</v>
          </cell>
          <cell r="S27" t="str">
            <v>Operations Support and Planning Services</v>
          </cell>
          <cell r="T27" t="str">
            <v>A</v>
          </cell>
          <cell r="U27" t="str">
            <v>0015200 ES&amp;S Auditing</v>
          </cell>
          <cell r="X27" t="str">
            <v>2005</v>
          </cell>
          <cell r="Y27" t="str">
            <v>Freight and Coal</v>
          </cell>
          <cell r="Z27" t="str">
            <v>D</v>
          </cell>
          <cell r="AA27" t="str">
            <v>Co 12</v>
          </cell>
          <cell r="AB27" t="str">
            <v>Materials &amp; Supplies</v>
          </cell>
          <cell r="AC27" t="str">
            <v>Material &amp; Supplies</v>
          </cell>
          <cell r="AD27" t="str">
            <v>Mat&amp;Supply</v>
          </cell>
          <cell r="AE27" t="str">
            <v>2xxx Materials &amp; Supplies</v>
          </cell>
          <cell r="AF27" t="str">
            <v>2xxx</v>
          </cell>
          <cell r="AG27" t="str">
            <v>Materials &amp; Supplies</v>
          </cell>
          <cell r="AH27" t="str">
            <v>2005 Freight and Coal</v>
          </cell>
          <cell r="AI27" t="str">
            <v>Materials &amp; Supplies</v>
          </cell>
        </row>
        <row r="28">
          <cell r="K28" t="str">
            <v>0015300</v>
          </cell>
          <cell r="L28" t="str">
            <v>ES&amp;S Health &amp; Safety</v>
          </cell>
          <cell r="M28" t="str">
            <v>Co 12</v>
          </cell>
          <cell r="N28" t="str">
            <v>Corporate</v>
          </cell>
          <cell r="O28" t="str">
            <v>Legal</v>
          </cell>
          <cell r="P28" t="str">
            <v>ES&amp;S</v>
          </cell>
          <cell r="Q28" t="str">
            <v>ES&amp;S Health &amp; Safety</v>
          </cell>
          <cell r="R28" t="str">
            <v>Operations Support and Planning Services</v>
          </cell>
          <cell r="S28" t="str">
            <v>Operations Support and Planning Services</v>
          </cell>
          <cell r="T28" t="str">
            <v>A</v>
          </cell>
          <cell r="U28" t="str">
            <v>0015300 ES&amp;S Health &amp; Safety</v>
          </cell>
          <cell r="X28" t="str">
            <v>2006</v>
          </cell>
          <cell r="Y28" t="str">
            <v>Freight and Coke</v>
          </cell>
          <cell r="Z28" t="str">
            <v>D</v>
          </cell>
          <cell r="AA28" t="str">
            <v>Co 12</v>
          </cell>
          <cell r="AB28" t="str">
            <v>Materials &amp; Supplies</v>
          </cell>
          <cell r="AC28" t="str">
            <v>Material &amp; Supplies</v>
          </cell>
          <cell r="AD28" t="str">
            <v>Mat&amp;Supply</v>
          </cell>
          <cell r="AE28" t="str">
            <v>2xxx Materials &amp; Supplies</v>
          </cell>
          <cell r="AF28" t="str">
            <v>2xxx</v>
          </cell>
          <cell r="AG28" t="str">
            <v>Materials &amp; Supplies</v>
          </cell>
          <cell r="AH28" t="str">
            <v>2006 Freight and Coke</v>
          </cell>
          <cell r="AI28" t="str">
            <v>Materials &amp; Supplies</v>
          </cell>
        </row>
        <row r="29">
          <cell r="K29" t="str">
            <v>0015400</v>
          </cell>
          <cell r="L29" t="str">
            <v>Natural Resources Permitting</v>
          </cell>
          <cell r="M29" t="str">
            <v>Co 12</v>
          </cell>
          <cell r="N29" t="str">
            <v>Corporate</v>
          </cell>
          <cell r="O29" t="str">
            <v>Legal</v>
          </cell>
          <cell r="P29" t="str">
            <v>ES&amp;S</v>
          </cell>
          <cell r="Q29" t="str">
            <v>Natural Resources</v>
          </cell>
          <cell r="R29" t="str">
            <v>Operations Support and Planning Services</v>
          </cell>
          <cell r="S29" t="str">
            <v>Operations Support and Planning Services</v>
          </cell>
          <cell r="T29" t="str">
            <v>I</v>
          </cell>
          <cell r="U29" t="str">
            <v>0015400 Natural Resources Permitting</v>
          </cell>
          <cell r="X29" t="str">
            <v>2007</v>
          </cell>
          <cell r="Y29" t="str">
            <v>Freight and Oil</v>
          </cell>
          <cell r="Z29" t="str">
            <v>D</v>
          </cell>
          <cell r="AA29" t="str">
            <v>Co 12</v>
          </cell>
          <cell r="AB29" t="str">
            <v>Materials &amp; Supplies</v>
          </cell>
          <cell r="AC29" t="str">
            <v>Material &amp; Supplies</v>
          </cell>
          <cell r="AD29" t="str">
            <v>Mat&amp;Supply</v>
          </cell>
          <cell r="AE29" t="str">
            <v>2xxx Materials &amp; Supplies</v>
          </cell>
          <cell r="AF29" t="str">
            <v>2xxx</v>
          </cell>
          <cell r="AG29" t="str">
            <v>Materials &amp; Supplies</v>
          </cell>
          <cell r="AH29" t="str">
            <v>2007 Freight and Oil</v>
          </cell>
          <cell r="AI29" t="str">
            <v>Materials &amp; Supplies</v>
          </cell>
        </row>
        <row r="30">
          <cell r="K30" t="str">
            <v>0015500</v>
          </cell>
          <cell r="L30" t="str">
            <v>EH&amp;S Generation</v>
          </cell>
          <cell r="M30" t="str">
            <v>Co 12</v>
          </cell>
          <cell r="N30" t="str">
            <v>Corporate</v>
          </cell>
          <cell r="O30" t="str">
            <v xml:space="preserve">Northern Indiana Energy </v>
          </cell>
          <cell r="P30" t="str">
            <v>NIE</v>
          </cell>
          <cell r="Q30" t="str">
            <v>EH&amp;S Generation</v>
          </cell>
          <cell r="R30" t="str">
            <v>Operations Support and Planning Services</v>
          </cell>
          <cell r="S30" t="str">
            <v>Operations Support and Planning Services</v>
          </cell>
          <cell r="T30" t="str">
            <v>I</v>
          </cell>
          <cell r="U30" t="str">
            <v>0015500 EH&amp;S Generation</v>
          </cell>
          <cell r="X30" t="str">
            <v>2008</v>
          </cell>
          <cell r="Y30" t="str">
            <v>Fuel</v>
          </cell>
          <cell r="Z30" t="str">
            <v>D</v>
          </cell>
          <cell r="AA30" t="str">
            <v>Co 12</v>
          </cell>
          <cell r="AB30" t="str">
            <v>Materials &amp; Supplies</v>
          </cell>
          <cell r="AC30" t="str">
            <v>Material &amp; Supplies</v>
          </cell>
          <cell r="AD30" t="str">
            <v>Mat&amp;Supply</v>
          </cell>
          <cell r="AE30" t="str">
            <v>2xxx Materials &amp; Supplies</v>
          </cell>
          <cell r="AF30" t="str">
            <v>2xxx</v>
          </cell>
          <cell r="AG30" t="str">
            <v>Materials &amp; Supplies</v>
          </cell>
          <cell r="AH30" t="str">
            <v>2008 Fuel</v>
          </cell>
          <cell r="AI30" t="str">
            <v>Materials &amp; Supplies</v>
          </cell>
        </row>
        <row r="31">
          <cell r="K31" t="str">
            <v>0015600</v>
          </cell>
          <cell r="L31" t="str">
            <v>ES&amp;S Programs</v>
          </cell>
          <cell r="M31" t="str">
            <v>Co 12</v>
          </cell>
          <cell r="N31" t="str">
            <v>Corporate</v>
          </cell>
          <cell r="O31" t="str">
            <v>Legal</v>
          </cell>
          <cell r="P31" t="str">
            <v>ES&amp;S</v>
          </cell>
          <cell r="Q31" t="str">
            <v>ES&amp;S Programs</v>
          </cell>
          <cell r="R31" t="str">
            <v>Operations Support and Planning Services</v>
          </cell>
          <cell r="S31" t="str">
            <v>Operations Support and Planning Services</v>
          </cell>
          <cell r="T31" t="str">
            <v>I</v>
          </cell>
          <cell r="U31" t="str">
            <v>0015600 ES&amp;S Programs</v>
          </cell>
          <cell r="X31" t="str">
            <v>2009</v>
          </cell>
          <cell r="Y31" t="str">
            <v>Lubricants</v>
          </cell>
          <cell r="Z31" t="str">
            <v>D</v>
          </cell>
          <cell r="AA31" t="str">
            <v>Co 12</v>
          </cell>
          <cell r="AB31" t="str">
            <v>Materials &amp; Supplies</v>
          </cell>
          <cell r="AC31" t="str">
            <v>Material &amp; Supplies</v>
          </cell>
          <cell r="AD31" t="str">
            <v>Mat&amp;Supply</v>
          </cell>
          <cell r="AE31" t="str">
            <v>2xxx Materials &amp; Supplies</v>
          </cell>
          <cell r="AF31" t="str">
            <v>2xxx</v>
          </cell>
          <cell r="AG31" t="str">
            <v>Materials &amp; Supplies</v>
          </cell>
          <cell r="AH31" t="str">
            <v>2009 Lubricants</v>
          </cell>
          <cell r="AI31" t="str">
            <v>Materials &amp; Supplies</v>
          </cell>
        </row>
        <row r="32">
          <cell r="K32" t="str">
            <v>0015700</v>
          </cell>
          <cell r="L32" t="str">
            <v>ES&amp;S Pipeline</v>
          </cell>
          <cell r="M32" t="str">
            <v>Co 12</v>
          </cell>
          <cell r="N32" t="str">
            <v>Corporate</v>
          </cell>
          <cell r="O32" t="str">
            <v>GT&amp;S</v>
          </cell>
          <cell r="P32" t="str">
            <v>ES&amp;S</v>
          </cell>
          <cell r="Q32" t="str">
            <v>ES&amp;S Pipeline</v>
          </cell>
          <cell r="R32" t="str">
            <v>Operations Support and Planning Services</v>
          </cell>
          <cell r="S32" t="str">
            <v>Operations Support and Planning Services</v>
          </cell>
          <cell r="T32" t="str">
            <v>I</v>
          </cell>
          <cell r="U32" t="str">
            <v>0015700 ES&amp;S Pipeline</v>
          </cell>
          <cell r="X32" t="str">
            <v>2010</v>
          </cell>
          <cell r="Y32" t="str">
            <v>Meters and Instrumentation</v>
          </cell>
          <cell r="Z32" t="str">
            <v>D</v>
          </cell>
          <cell r="AA32" t="str">
            <v>Co 12</v>
          </cell>
          <cell r="AB32" t="str">
            <v>Materials &amp; Supplies</v>
          </cell>
          <cell r="AC32" t="str">
            <v>Material &amp; Supplies</v>
          </cell>
          <cell r="AD32" t="str">
            <v>Mat&amp;Supply</v>
          </cell>
          <cell r="AE32" t="str">
            <v>2xxx Materials &amp; Supplies</v>
          </cell>
          <cell r="AF32" t="str">
            <v>2xxx</v>
          </cell>
          <cell r="AG32" t="str">
            <v>Materials &amp; Supplies</v>
          </cell>
          <cell r="AH32" t="str">
            <v>2010 Meters and Instrumentation</v>
          </cell>
          <cell r="AI32" t="str">
            <v>Materials &amp; Supplies</v>
          </cell>
        </row>
        <row r="33">
          <cell r="K33" t="str">
            <v>0015800</v>
          </cell>
          <cell r="L33" t="str">
            <v>NGD Health and Safety</v>
          </cell>
          <cell r="M33" t="str">
            <v>Co 12</v>
          </cell>
          <cell r="N33" t="str">
            <v>NGD</v>
          </cell>
          <cell r="O33" t="str">
            <v>NiSource Gas Distribution</v>
          </cell>
          <cell r="P33" t="str">
            <v>Operations</v>
          </cell>
          <cell r="Q33" t="str">
            <v>HSE</v>
          </cell>
          <cell r="R33" t="str">
            <v>Operations Support and Planning Services</v>
          </cell>
          <cell r="S33" t="str">
            <v>Operations Support and Planning Services</v>
          </cell>
          <cell r="T33" t="str">
            <v>A</v>
          </cell>
          <cell r="U33" t="str">
            <v>0015800 NGD Health and Safety</v>
          </cell>
          <cell r="X33" t="str">
            <v>2011</v>
          </cell>
          <cell r="Y33" t="str">
            <v>MRO Supplies</v>
          </cell>
          <cell r="Z33" t="str">
            <v>D</v>
          </cell>
          <cell r="AA33" t="str">
            <v>Co 12</v>
          </cell>
          <cell r="AB33" t="str">
            <v>Materials &amp; Supplies</v>
          </cell>
          <cell r="AC33" t="str">
            <v>Material &amp; Supplies</v>
          </cell>
          <cell r="AD33" t="str">
            <v>Mat&amp;Supply</v>
          </cell>
          <cell r="AE33" t="str">
            <v>2xxx Materials &amp; Supplies</v>
          </cell>
          <cell r="AF33" t="str">
            <v>2xxx</v>
          </cell>
          <cell r="AG33" t="str">
            <v>Materials &amp; Supplies</v>
          </cell>
          <cell r="AH33" t="str">
            <v>2011 MRO Supplies</v>
          </cell>
          <cell r="AI33" t="str">
            <v>Materials &amp; Supplies</v>
          </cell>
        </row>
        <row r="34">
          <cell r="K34" t="str">
            <v>0016000</v>
          </cell>
          <cell r="L34" t="str">
            <v>Audit</v>
          </cell>
          <cell r="M34" t="str">
            <v>Co 12</v>
          </cell>
          <cell r="N34" t="str">
            <v>Corporate</v>
          </cell>
          <cell r="O34" t="str">
            <v>Executive</v>
          </cell>
          <cell r="P34" t="str">
            <v>Audit</v>
          </cell>
          <cell r="Q34" t="str">
            <v>Audit</v>
          </cell>
          <cell r="R34" t="str">
            <v>Auditing Services</v>
          </cell>
          <cell r="S34" t="str">
            <v>Auditing Services</v>
          </cell>
          <cell r="T34" t="str">
            <v>A</v>
          </cell>
          <cell r="U34" t="str">
            <v>0016000 Audit</v>
          </cell>
          <cell r="X34" t="str">
            <v>2012</v>
          </cell>
          <cell r="Y34" t="str">
            <v>Stone, Gravel, Rock &amp;Limestone</v>
          </cell>
          <cell r="Z34" t="str">
            <v>D</v>
          </cell>
          <cell r="AA34" t="str">
            <v>Co 12</v>
          </cell>
          <cell r="AB34" t="str">
            <v>Materials &amp; Supplies</v>
          </cell>
          <cell r="AC34" t="str">
            <v>Material &amp; Supplies</v>
          </cell>
          <cell r="AD34" t="str">
            <v>Mat&amp;Supply</v>
          </cell>
          <cell r="AE34" t="str">
            <v>2xxx Materials &amp; Supplies</v>
          </cell>
          <cell r="AF34" t="str">
            <v>2xxx</v>
          </cell>
          <cell r="AG34" t="str">
            <v>Materials &amp; Supplies</v>
          </cell>
          <cell r="AH34" t="str">
            <v>2012 Stone, Gravel, Rock &amp;Limestone</v>
          </cell>
          <cell r="AI34" t="str">
            <v>Materials &amp; Supplies</v>
          </cell>
        </row>
        <row r="35">
          <cell r="K35" t="str">
            <v>0016100</v>
          </cell>
          <cell r="L35" t="str">
            <v>SOX Compliance Group</v>
          </cell>
          <cell r="M35" t="str">
            <v>Co 12</v>
          </cell>
          <cell r="N35" t="str">
            <v>Corporate</v>
          </cell>
          <cell r="O35" t="str">
            <v>Finance</v>
          </cell>
          <cell r="P35" t="str">
            <v>SOX Compliance Group</v>
          </cell>
          <cell r="Q35" t="str">
            <v>SOX Compliance Group</v>
          </cell>
          <cell r="R35" t="str">
            <v>Auditing Services</v>
          </cell>
          <cell r="S35" t="str">
            <v>Auditing Services</v>
          </cell>
          <cell r="T35" t="str">
            <v>A</v>
          </cell>
          <cell r="U35" t="str">
            <v>0016100 SOX Compliance Group</v>
          </cell>
          <cell r="X35" t="str">
            <v>2013</v>
          </cell>
          <cell r="Y35" t="str">
            <v>Pipe</v>
          </cell>
          <cell r="Z35" t="str">
            <v>D</v>
          </cell>
          <cell r="AA35" t="str">
            <v>Co 12</v>
          </cell>
          <cell r="AB35" t="str">
            <v>Materials &amp; Supplies</v>
          </cell>
          <cell r="AC35" t="str">
            <v>Material &amp; Supplies</v>
          </cell>
          <cell r="AD35" t="str">
            <v>Mat&amp;Supply</v>
          </cell>
          <cell r="AE35" t="str">
            <v>2xxx Materials &amp; Supplies</v>
          </cell>
          <cell r="AF35" t="str">
            <v>2xxx</v>
          </cell>
          <cell r="AG35" t="str">
            <v>Materials &amp; Supplies</v>
          </cell>
          <cell r="AH35" t="str">
            <v>2013 Pipe</v>
          </cell>
          <cell r="AI35" t="str">
            <v>Materials &amp; Supplies</v>
          </cell>
        </row>
        <row r="36">
          <cell r="K36" t="str">
            <v>0017000</v>
          </cell>
          <cell r="L36" t="str">
            <v>TPC/NET</v>
          </cell>
          <cell r="M36" t="str">
            <v>Co 12</v>
          </cell>
          <cell r="N36" t="str">
            <v>Corporate</v>
          </cell>
          <cell r="O36" t="str">
            <v>Finance</v>
          </cell>
          <cell r="P36" t="str">
            <v>Energy Contracts-TPC-NET</v>
          </cell>
          <cell r="Q36" t="str">
            <v>TPC/NET</v>
          </cell>
          <cell r="R36" t="str">
            <v>Accounting and Statistical Services</v>
          </cell>
          <cell r="S36" t="str">
            <v>Accounting and Statistical Services</v>
          </cell>
          <cell r="T36" t="str">
            <v>I</v>
          </cell>
          <cell r="U36" t="str">
            <v>0017000 TPC/NET</v>
          </cell>
          <cell r="X36" t="str">
            <v>2014</v>
          </cell>
          <cell r="Y36" t="str">
            <v>Soda Ash</v>
          </cell>
          <cell r="Z36" t="str">
            <v>D</v>
          </cell>
          <cell r="AA36" t="str">
            <v>Co 12</v>
          </cell>
          <cell r="AB36" t="str">
            <v>Materials &amp; Supplies</v>
          </cell>
          <cell r="AC36" t="str">
            <v>Material &amp; Supplies</v>
          </cell>
          <cell r="AD36" t="str">
            <v>Mat&amp;Supply</v>
          </cell>
          <cell r="AE36" t="str">
            <v>2xxx Materials &amp; Supplies</v>
          </cell>
          <cell r="AF36" t="str">
            <v>2xxx</v>
          </cell>
          <cell r="AG36" t="str">
            <v>Materials &amp; Supplies</v>
          </cell>
          <cell r="AH36" t="str">
            <v>2014 Soda Ash</v>
          </cell>
          <cell r="AI36" t="str">
            <v>Materials &amp; Supplies</v>
          </cell>
        </row>
        <row r="37">
          <cell r="K37" t="str">
            <v>0018000</v>
          </cell>
          <cell r="L37" t="str">
            <v>Corporate Secretary</v>
          </cell>
          <cell r="M37" t="str">
            <v>Co 12</v>
          </cell>
          <cell r="N37" t="str">
            <v>Corporate</v>
          </cell>
          <cell r="O37" t="str">
            <v>Legal</v>
          </cell>
          <cell r="P37" t="str">
            <v>Corporate Secretary</v>
          </cell>
          <cell r="Q37" t="str">
            <v>Corporate Secretary</v>
          </cell>
          <cell r="R37" t="str">
            <v>Corporate Services</v>
          </cell>
          <cell r="S37" t="str">
            <v>Corporate Services</v>
          </cell>
          <cell r="T37" t="str">
            <v>A</v>
          </cell>
          <cell r="U37" t="str">
            <v>0018000 Corporate Secretary</v>
          </cell>
          <cell r="X37" t="str">
            <v>2015</v>
          </cell>
          <cell r="Y37" t="str">
            <v>Valves and Fittings</v>
          </cell>
          <cell r="Z37" t="str">
            <v>D</v>
          </cell>
          <cell r="AA37" t="str">
            <v>Co 12</v>
          </cell>
          <cell r="AB37" t="str">
            <v>Materials &amp; Supplies</v>
          </cell>
          <cell r="AC37" t="str">
            <v>Material &amp; Supplies</v>
          </cell>
          <cell r="AD37" t="str">
            <v>Mat&amp;Supply</v>
          </cell>
          <cell r="AE37" t="str">
            <v>2xxx Materials &amp; Supplies</v>
          </cell>
          <cell r="AF37" t="str">
            <v>2xxx</v>
          </cell>
          <cell r="AG37" t="str">
            <v>Materials &amp; Supplies</v>
          </cell>
          <cell r="AH37" t="str">
            <v>2015 Valves and Fittings</v>
          </cell>
          <cell r="AI37" t="str">
            <v>Materials &amp; Supplies</v>
          </cell>
        </row>
        <row r="38">
          <cell r="K38" t="str">
            <v>0019100</v>
          </cell>
          <cell r="L38" t="str">
            <v>Hammond Gas Supply</v>
          </cell>
          <cell r="M38" t="str">
            <v>Co 12</v>
          </cell>
          <cell r="N38" t="str">
            <v>NIE</v>
          </cell>
          <cell r="O38" t="str">
            <v xml:space="preserve">Northern Indiana Energy </v>
          </cell>
          <cell r="P38" t="str">
            <v>Energy Supply Services</v>
          </cell>
          <cell r="Q38" t="str">
            <v>Hammond Gas Supply</v>
          </cell>
          <cell r="R38" t="str">
            <v>Operations Support and Planning Services</v>
          </cell>
          <cell r="S38" t="str">
            <v>Operations Support and Planning Services</v>
          </cell>
          <cell r="T38" t="str">
            <v>I</v>
          </cell>
          <cell r="U38" t="str">
            <v>0019100 Hammond Gas Supply</v>
          </cell>
          <cell r="X38" t="str">
            <v>2016</v>
          </cell>
          <cell r="Y38" t="str">
            <v>Perimeter Control Devices</v>
          </cell>
          <cell r="Z38" t="str">
            <v>D</v>
          </cell>
          <cell r="AA38" t="str">
            <v>Co 12</v>
          </cell>
          <cell r="AB38" t="str">
            <v>Materials &amp; Supplies</v>
          </cell>
          <cell r="AC38" t="str">
            <v>Material &amp; Supplies</v>
          </cell>
          <cell r="AD38" t="str">
            <v>Mat&amp;Supply</v>
          </cell>
          <cell r="AE38" t="str">
            <v>2xxx Materials &amp; Supplies</v>
          </cell>
          <cell r="AF38" t="str">
            <v>2xxx</v>
          </cell>
          <cell r="AG38" t="str">
            <v>Materials &amp; Supplies</v>
          </cell>
          <cell r="AH38" t="str">
            <v>2016 Perimeter Control Devices</v>
          </cell>
          <cell r="AI38" t="str">
            <v>Materials &amp; Supplies</v>
          </cell>
        </row>
        <row r="39">
          <cell r="K39" t="str">
            <v>0019200</v>
          </cell>
          <cell r="L39" t="str">
            <v>Hammond Gas Control</v>
          </cell>
          <cell r="M39" t="str">
            <v>Co 12</v>
          </cell>
          <cell r="N39" t="str">
            <v>NIE</v>
          </cell>
          <cell r="O39" t="str">
            <v xml:space="preserve">Northern Indiana Energy </v>
          </cell>
          <cell r="P39" t="str">
            <v>Operations</v>
          </cell>
          <cell r="Q39" t="str">
            <v>Hammond Gas Control</v>
          </cell>
          <cell r="R39" t="str">
            <v>Gas Dispatching Services</v>
          </cell>
          <cell r="S39" t="str">
            <v>Gas Dispatching Services</v>
          </cell>
          <cell r="T39" t="str">
            <v>I</v>
          </cell>
          <cell r="U39" t="str">
            <v>0019200 Hammond Gas Control</v>
          </cell>
          <cell r="X39" t="str">
            <v>2017</v>
          </cell>
          <cell r="Y39" t="str">
            <v>Other Materials and Supplies</v>
          </cell>
          <cell r="Z39" t="str">
            <v>D</v>
          </cell>
          <cell r="AA39" t="str">
            <v>Co 12</v>
          </cell>
          <cell r="AB39" t="str">
            <v>Materials &amp; Supplies</v>
          </cell>
          <cell r="AC39" t="str">
            <v>Material &amp; Supplies</v>
          </cell>
          <cell r="AD39" t="str">
            <v>Mat&amp;Supply</v>
          </cell>
          <cell r="AE39" t="str">
            <v>2xxx Materials &amp; Supplies</v>
          </cell>
          <cell r="AF39" t="str">
            <v>2xxx</v>
          </cell>
          <cell r="AG39" t="str">
            <v>Materials &amp; Supplies</v>
          </cell>
          <cell r="AH39" t="str">
            <v>2017 Other Materials and Supplies</v>
          </cell>
          <cell r="AI39" t="str">
            <v>Materials &amp; Supplies</v>
          </cell>
        </row>
        <row r="40">
          <cell r="K40" t="str">
            <v>0019300</v>
          </cell>
          <cell r="L40" t="str">
            <v>Instrumentation and Controls</v>
          </cell>
          <cell r="M40" t="str">
            <v>Co 12</v>
          </cell>
          <cell r="N40" t="str">
            <v>NGD</v>
          </cell>
          <cell r="O40" t="str">
            <v>NiSource Gas Distribution</v>
          </cell>
          <cell r="P40" t="str">
            <v>Operations</v>
          </cell>
          <cell r="Q40" t="str">
            <v>Engineering Services</v>
          </cell>
          <cell r="R40" t="str">
            <v>Operations Support and Planning Services</v>
          </cell>
          <cell r="S40" t="str">
            <v>Operations Support and Planning Services</v>
          </cell>
          <cell r="T40" t="str">
            <v>A</v>
          </cell>
          <cell r="U40" t="str">
            <v>0019300 Instrumentation and Controls</v>
          </cell>
          <cell r="X40" t="str">
            <v>2018</v>
          </cell>
          <cell r="Y40" t="str">
            <v>Corrosion Materials</v>
          </cell>
          <cell r="Z40" t="str">
            <v>D</v>
          </cell>
          <cell r="AA40" t="str">
            <v>Co 12</v>
          </cell>
          <cell r="AB40" t="str">
            <v>Materials &amp; Supplies</v>
          </cell>
          <cell r="AC40" t="str">
            <v>Material &amp; Supplies</v>
          </cell>
          <cell r="AD40" t="str">
            <v>Mat&amp;Supply</v>
          </cell>
          <cell r="AE40" t="str">
            <v>2xxx Materials &amp; Supplies</v>
          </cell>
          <cell r="AF40" t="str">
            <v>2xxx</v>
          </cell>
          <cell r="AG40" t="str">
            <v>Materials &amp; Supplies</v>
          </cell>
          <cell r="AH40" t="str">
            <v>2018 Corrosion Materials</v>
          </cell>
          <cell r="AI40" t="str">
            <v>Materials &amp; Supplies</v>
          </cell>
        </row>
        <row r="41">
          <cell r="K41" t="str">
            <v>0019400</v>
          </cell>
          <cell r="L41" t="str">
            <v>Columbus Gas Procurement</v>
          </cell>
          <cell r="M41" t="str">
            <v>Co 12</v>
          </cell>
          <cell r="N41" t="str">
            <v>NGD</v>
          </cell>
          <cell r="O41" t="str">
            <v>NiSource Gas Distribution</v>
          </cell>
          <cell r="P41" t="str">
            <v>NGD Energy Supply Services</v>
          </cell>
          <cell r="Q41" t="str">
            <v>Col Gas Procurement</v>
          </cell>
          <cell r="R41" t="str">
            <v>Operations Support and Planning Services</v>
          </cell>
          <cell r="S41" t="str">
            <v>Operations Support and Planning Services</v>
          </cell>
          <cell r="T41" t="str">
            <v>I</v>
          </cell>
          <cell r="U41" t="str">
            <v>0019400 Columbus Gas Procurement</v>
          </cell>
          <cell r="X41" t="str">
            <v>2019</v>
          </cell>
          <cell r="Y41" t="str">
            <v>Industrial Gases</v>
          </cell>
          <cell r="Z41" t="str">
            <v>D</v>
          </cell>
          <cell r="AA41" t="str">
            <v>Co 12</v>
          </cell>
          <cell r="AB41" t="str">
            <v>Materials &amp; Supplies</v>
          </cell>
          <cell r="AC41" t="str">
            <v>Material &amp; Supplies</v>
          </cell>
          <cell r="AD41" t="str">
            <v>Mat&amp;Supply</v>
          </cell>
          <cell r="AE41" t="str">
            <v>2xxx Materials &amp; Supplies</v>
          </cell>
          <cell r="AF41" t="str">
            <v>2xxx</v>
          </cell>
          <cell r="AG41" t="str">
            <v>Materials &amp; Supplies</v>
          </cell>
          <cell r="AH41" t="str">
            <v>2019 Industrial Gases</v>
          </cell>
          <cell r="AI41" t="str">
            <v>Materials &amp; Supplies</v>
          </cell>
        </row>
        <row r="42">
          <cell r="K42" t="str">
            <v>0019500</v>
          </cell>
          <cell r="L42" t="str">
            <v>Columbus Gas Operations</v>
          </cell>
          <cell r="M42" t="str">
            <v>Co 12</v>
          </cell>
          <cell r="N42" t="str">
            <v>NGD</v>
          </cell>
          <cell r="O42" t="str">
            <v>NiSource Gas Distribution</v>
          </cell>
          <cell r="P42" t="str">
            <v>NGD Energy Supply Services</v>
          </cell>
          <cell r="Q42" t="str">
            <v>Col Gas Operations</v>
          </cell>
          <cell r="R42" t="str">
            <v>Gas Dispatching Services</v>
          </cell>
          <cell r="S42" t="str">
            <v>Gas Dispatching Services</v>
          </cell>
          <cell r="T42" t="str">
            <v>I</v>
          </cell>
          <cell r="U42" t="str">
            <v>0019500 Columbus Gas Operations</v>
          </cell>
          <cell r="X42" t="str">
            <v>2020</v>
          </cell>
          <cell r="Y42" t="str">
            <v>Facility and Bldg Supplies</v>
          </cell>
          <cell r="Z42" t="str">
            <v>D</v>
          </cell>
          <cell r="AA42" t="str">
            <v>Co 12</v>
          </cell>
          <cell r="AB42" t="str">
            <v>Materials &amp; Supplies</v>
          </cell>
          <cell r="AC42" t="str">
            <v>Material &amp; Supplies</v>
          </cell>
          <cell r="AD42" t="str">
            <v>Mat&amp;Supply</v>
          </cell>
          <cell r="AE42" t="str">
            <v>2xxx Materials &amp; Supplies</v>
          </cell>
          <cell r="AF42" t="str">
            <v>2xxx</v>
          </cell>
          <cell r="AG42" t="str">
            <v>Materials &amp; Supplies</v>
          </cell>
          <cell r="AH42" t="str">
            <v>2020 Facility and Bldg Supplies</v>
          </cell>
          <cell r="AI42" t="str">
            <v>Materials &amp; Supplies</v>
          </cell>
        </row>
        <row r="43">
          <cell r="K43" t="str">
            <v>0019600</v>
          </cell>
          <cell r="L43" t="str">
            <v>Columbus Planning</v>
          </cell>
          <cell r="M43" t="str">
            <v>Co 12</v>
          </cell>
          <cell r="N43" t="str">
            <v>NGD</v>
          </cell>
          <cell r="O43" t="str">
            <v>NiSource Gas Distribution</v>
          </cell>
          <cell r="P43" t="str">
            <v>NGD Energy Supply Services</v>
          </cell>
          <cell r="Q43" t="str">
            <v>Col Planning</v>
          </cell>
          <cell r="R43" t="str">
            <v>Gas Dispatching Services</v>
          </cell>
          <cell r="S43" t="str">
            <v>Gas Dispatching Services</v>
          </cell>
          <cell r="T43" t="str">
            <v>I</v>
          </cell>
          <cell r="U43" t="str">
            <v>0019600 Columbus Planning</v>
          </cell>
          <cell r="X43" t="str">
            <v>2500</v>
          </cell>
          <cell r="Y43" t="str">
            <v>IT Hardware</v>
          </cell>
          <cell r="Z43" t="str">
            <v>D</v>
          </cell>
          <cell r="AA43" t="str">
            <v>Co 12</v>
          </cell>
          <cell r="AB43" t="str">
            <v>Materials &amp; Supplies</v>
          </cell>
          <cell r="AC43" t="str">
            <v>Material &amp; Supplies</v>
          </cell>
          <cell r="AD43" t="str">
            <v>Mat&amp;Supply</v>
          </cell>
          <cell r="AE43" t="str">
            <v>2xxx Materials &amp; Supplies</v>
          </cell>
          <cell r="AF43" t="str">
            <v>2xxx</v>
          </cell>
          <cell r="AG43" t="str">
            <v>Materials &amp; Supplies</v>
          </cell>
          <cell r="AH43" t="str">
            <v>2500 IT Hardware</v>
          </cell>
          <cell r="AI43" t="str">
            <v>Materials &amp; Supplies</v>
          </cell>
        </row>
        <row r="44">
          <cell r="K44" t="str">
            <v>0019700</v>
          </cell>
          <cell r="L44" t="str">
            <v>Gas Supply - BSG/NU</v>
          </cell>
          <cell r="M44" t="str">
            <v>Co 12</v>
          </cell>
          <cell r="N44" t="str">
            <v>NGD</v>
          </cell>
          <cell r="O44" t="str">
            <v>NiSource Gas Distribution</v>
          </cell>
          <cell r="P44" t="str">
            <v>NGD Energy Supply Services</v>
          </cell>
          <cell r="Q44" t="str">
            <v>Gas Supply - BSG/NU</v>
          </cell>
          <cell r="R44" t="str">
            <v>Operations Support and Planning Services</v>
          </cell>
          <cell r="S44" t="str">
            <v>Operations Support and Planning Services</v>
          </cell>
          <cell r="T44" t="str">
            <v>I</v>
          </cell>
          <cell r="U44" t="str">
            <v>0019700 Gas Supply - BSG/NU</v>
          </cell>
          <cell r="X44" t="str">
            <v>2501</v>
          </cell>
          <cell r="Y44" t="str">
            <v>IT Software</v>
          </cell>
          <cell r="Z44" t="str">
            <v>D</v>
          </cell>
          <cell r="AA44" t="str">
            <v>Co 12</v>
          </cell>
          <cell r="AB44" t="str">
            <v>Materials &amp; Supplies</v>
          </cell>
          <cell r="AC44" t="str">
            <v>Material &amp; Supplies</v>
          </cell>
          <cell r="AD44" t="str">
            <v>Mat&amp;Supply</v>
          </cell>
          <cell r="AE44" t="str">
            <v>2xxx Materials &amp; Supplies</v>
          </cell>
          <cell r="AF44" t="str">
            <v>2xxx</v>
          </cell>
          <cell r="AG44" t="str">
            <v>Materials &amp; Supplies</v>
          </cell>
          <cell r="AH44" t="str">
            <v>2501 IT Software</v>
          </cell>
          <cell r="AI44" t="str">
            <v>Materials &amp; Supplies</v>
          </cell>
        </row>
        <row r="45">
          <cell r="K45" t="str">
            <v>0019800</v>
          </cell>
          <cell r="L45" t="str">
            <v>Commercial Operations</v>
          </cell>
          <cell r="M45" t="str">
            <v>Co 12</v>
          </cell>
          <cell r="N45" t="str">
            <v>NGD</v>
          </cell>
          <cell r="O45" t="str">
            <v>NiSource Gas Distribution</v>
          </cell>
          <cell r="P45" t="str">
            <v>Commercial Operations</v>
          </cell>
          <cell r="Q45" t="str">
            <v>Commercial Operations</v>
          </cell>
          <cell r="R45" t="str">
            <v>Operations Support and Planning Services</v>
          </cell>
          <cell r="S45" t="str">
            <v>Operations Support and Planning Services</v>
          </cell>
          <cell r="T45" t="str">
            <v>A</v>
          </cell>
          <cell r="U45" t="str">
            <v>0019800 Commercial Operations</v>
          </cell>
          <cell r="X45" t="str">
            <v>2502</v>
          </cell>
          <cell r="Y45" t="str">
            <v>Network Materials</v>
          </cell>
          <cell r="Z45" t="str">
            <v>D</v>
          </cell>
          <cell r="AA45" t="str">
            <v>Co 12</v>
          </cell>
          <cell r="AB45" t="str">
            <v>Materials &amp; Supplies</v>
          </cell>
          <cell r="AC45" t="str">
            <v>Material &amp; Supplies</v>
          </cell>
          <cell r="AD45" t="str">
            <v>Mat&amp;Supply</v>
          </cell>
          <cell r="AE45" t="str">
            <v>2xxx Materials &amp; Supplies</v>
          </cell>
          <cell r="AF45" t="str">
            <v>2xxx</v>
          </cell>
          <cell r="AG45" t="str">
            <v>Materials &amp; Supplies</v>
          </cell>
          <cell r="AH45" t="str">
            <v>2502 Network Materials</v>
          </cell>
          <cell r="AI45" t="str">
            <v>Materials &amp; Supplies</v>
          </cell>
        </row>
        <row r="46">
          <cell r="K46" t="str">
            <v>0019900</v>
          </cell>
          <cell r="L46" t="str">
            <v>Commodity &amp; Performance</v>
          </cell>
          <cell r="M46" t="str">
            <v>Co 12</v>
          </cell>
          <cell r="N46" t="str">
            <v>NGD</v>
          </cell>
          <cell r="O46" t="str">
            <v>NiSource Gas Distribution</v>
          </cell>
          <cell r="P46" t="str">
            <v>Customer Operations</v>
          </cell>
          <cell r="Q46" t="str">
            <v>Commodity &amp; Performance</v>
          </cell>
          <cell r="R46" t="str">
            <v>Operations Support and Planning Services</v>
          </cell>
          <cell r="S46" t="str">
            <v>Operations Support and Planning Services</v>
          </cell>
          <cell r="T46" t="str">
            <v>I</v>
          </cell>
          <cell r="U46" t="str">
            <v>0019900 Commodity &amp; Performance</v>
          </cell>
          <cell r="X46" t="str">
            <v>2503</v>
          </cell>
          <cell r="Y46" t="str">
            <v>Office Supplies</v>
          </cell>
          <cell r="Z46" t="str">
            <v>D</v>
          </cell>
          <cell r="AA46" t="str">
            <v>Co 12</v>
          </cell>
          <cell r="AB46" t="str">
            <v>Materials &amp; Supplies</v>
          </cell>
          <cell r="AC46" t="str">
            <v>Material &amp; Supplies</v>
          </cell>
          <cell r="AD46" t="str">
            <v>Mat&amp;Supply</v>
          </cell>
          <cell r="AE46" t="str">
            <v>2xxx Materials &amp; Supplies</v>
          </cell>
          <cell r="AF46" t="str">
            <v>2xxx</v>
          </cell>
          <cell r="AG46" t="str">
            <v>Materials &amp; Supplies</v>
          </cell>
          <cell r="AH46" t="str">
            <v>2503 Office Supplies</v>
          </cell>
          <cell r="AI46" t="str">
            <v>Materials &amp; Supplies</v>
          </cell>
        </row>
        <row r="47">
          <cell r="K47" t="str">
            <v>0021000</v>
          </cell>
          <cell r="L47" t="str">
            <v>ESS Administration</v>
          </cell>
          <cell r="M47" t="str">
            <v>Co 12</v>
          </cell>
          <cell r="N47" t="str">
            <v>NGD</v>
          </cell>
          <cell r="O47" t="str">
            <v>NiSource Gas Distribution</v>
          </cell>
          <cell r="P47" t="str">
            <v>NGD Energy Supply Services</v>
          </cell>
          <cell r="Q47" t="str">
            <v>ESS Administration</v>
          </cell>
          <cell r="R47" t="str">
            <v>Operations Support and Planning Services</v>
          </cell>
          <cell r="S47" t="str">
            <v>Operations Support and Planning Services</v>
          </cell>
          <cell r="T47" t="str">
            <v>I</v>
          </cell>
          <cell r="U47" t="str">
            <v>0021000 ESS Administration</v>
          </cell>
          <cell r="X47" t="str">
            <v>2504</v>
          </cell>
          <cell r="Y47" t="str">
            <v>Expert Witness Fees</v>
          </cell>
          <cell r="Z47" t="str">
            <v>D</v>
          </cell>
          <cell r="AA47" t="str">
            <v>Co 12</v>
          </cell>
          <cell r="AB47" t="str">
            <v>Materials &amp; Supplies</v>
          </cell>
          <cell r="AC47" t="str">
            <v>Material &amp; Supplies</v>
          </cell>
          <cell r="AD47" t="str">
            <v>Mat&amp;Supply</v>
          </cell>
          <cell r="AE47" t="str">
            <v>2xxx Materials &amp; Supplies</v>
          </cell>
          <cell r="AF47" t="str">
            <v>2xxx</v>
          </cell>
          <cell r="AG47" t="str">
            <v>Materials &amp; Supplies</v>
          </cell>
          <cell r="AH47" t="str">
            <v>2504 Expert Witness Fees</v>
          </cell>
          <cell r="AI47" t="str">
            <v>Materials &amp; Supplies</v>
          </cell>
        </row>
        <row r="48">
          <cell r="K48" t="str">
            <v>0021100</v>
          </cell>
          <cell r="L48" t="str">
            <v>Ludlow Gas Control</v>
          </cell>
          <cell r="M48" t="str">
            <v>Co 12</v>
          </cell>
          <cell r="N48" t="str">
            <v>NGD</v>
          </cell>
          <cell r="O48" t="str">
            <v>NiSource Gas Distribution</v>
          </cell>
          <cell r="P48" t="str">
            <v>NGD Energy Supply Services</v>
          </cell>
          <cell r="Q48" t="str">
            <v>Ludlow Gas Control</v>
          </cell>
          <cell r="R48" t="str">
            <v>Gas Dispatching Services</v>
          </cell>
          <cell r="S48" t="str">
            <v>Gas Dispatching Services</v>
          </cell>
          <cell r="T48" t="str">
            <v>I</v>
          </cell>
          <cell r="U48" t="str">
            <v>0021100 Ludlow Gas Control</v>
          </cell>
          <cell r="X48" t="str">
            <v>2506</v>
          </cell>
          <cell r="Y48" t="str">
            <v>P2P Default Pcard only</v>
          </cell>
          <cell r="Z48" t="str">
            <v>D</v>
          </cell>
          <cell r="AA48" t="str">
            <v>Co 12</v>
          </cell>
          <cell r="AB48" t="str">
            <v>Materials &amp; Supplies</v>
          </cell>
          <cell r="AC48" t="str">
            <v>Material &amp; Supplies</v>
          </cell>
          <cell r="AD48" t="str">
            <v>Mat&amp;Supply</v>
          </cell>
          <cell r="AE48" t="str">
            <v>2xxx Materials &amp; Supplies</v>
          </cell>
          <cell r="AF48" t="str">
            <v>2xxx</v>
          </cell>
          <cell r="AG48" t="str">
            <v>Materials &amp; Supplies</v>
          </cell>
          <cell r="AH48" t="str">
            <v>2506 P2P Default Pcard only</v>
          </cell>
          <cell r="AI48" t="str">
            <v>Materials &amp; Supplies</v>
          </cell>
        </row>
        <row r="49">
          <cell r="K49" t="str">
            <v>0021200</v>
          </cell>
          <cell r="L49" t="str">
            <v>Customer Programs</v>
          </cell>
          <cell r="M49" t="str">
            <v>Co 12</v>
          </cell>
          <cell r="N49" t="str">
            <v>NGD</v>
          </cell>
          <cell r="O49" t="str">
            <v>NiSource Gas Distribution</v>
          </cell>
          <cell r="P49" t="str">
            <v>Customer Operations</v>
          </cell>
          <cell r="Q49" t="str">
            <v>Customer Programs</v>
          </cell>
          <cell r="R49" t="str">
            <v>Customer Programs</v>
          </cell>
          <cell r="S49" t="str">
            <v>Customer Programs</v>
          </cell>
          <cell r="T49" t="str">
            <v>A</v>
          </cell>
          <cell r="U49" t="str">
            <v>0021200 Customer Programs</v>
          </cell>
          <cell r="X49" t="str">
            <v>2510</v>
          </cell>
          <cell r="Y49" t="str">
            <v>Rebates</v>
          </cell>
          <cell r="Z49" t="str">
            <v>D</v>
          </cell>
          <cell r="AA49" t="str">
            <v>Co 12</v>
          </cell>
          <cell r="AB49" t="str">
            <v>Materials &amp; Supplies</v>
          </cell>
          <cell r="AC49" t="str">
            <v>Material &amp; Supplies</v>
          </cell>
          <cell r="AD49" t="str">
            <v>Mat&amp;Supply</v>
          </cell>
          <cell r="AE49" t="str">
            <v>2xxx Materials &amp; Supplies</v>
          </cell>
          <cell r="AF49" t="str">
            <v>2xxx</v>
          </cell>
          <cell r="AG49" t="str">
            <v>Materials &amp; Supplies</v>
          </cell>
          <cell r="AH49" t="str">
            <v>2510 Rebates</v>
          </cell>
          <cell r="AI49" t="str">
            <v>Materials &amp; Supplies</v>
          </cell>
        </row>
        <row r="50">
          <cell r="K50" t="str">
            <v>0021300</v>
          </cell>
          <cell r="L50" t="str">
            <v>Supply and Optimization</v>
          </cell>
          <cell r="M50" t="str">
            <v>Co 12</v>
          </cell>
          <cell r="N50" t="str">
            <v>NGD</v>
          </cell>
          <cell r="O50" t="str">
            <v>NiSource Gas Distribution</v>
          </cell>
          <cell r="P50" t="str">
            <v>Supply and Optimization</v>
          </cell>
          <cell r="Q50" t="str">
            <v>Supply and Optimization</v>
          </cell>
          <cell r="R50" t="str">
            <v>Gas Dispatching Services</v>
          </cell>
          <cell r="S50" t="str">
            <v>Gas Dispatching Services</v>
          </cell>
          <cell r="T50" t="str">
            <v>A</v>
          </cell>
          <cell r="U50" t="str">
            <v>0021300 Supply &amp; Optimization</v>
          </cell>
          <cell r="X50" t="str">
            <v>3000</v>
          </cell>
          <cell r="Y50" t="str">
            <v>Consulting Services</v>
          </cell>
          <cell r="Z50" t="str">
            <v>D</v>
          </cell>
          <cell r="AA50" t="str">
            <v>Co 12</v>
          </cell>
          <cell r="AB50" t="str">
            <v>Outside Services - Consulting</v>
          </cell>
          <cell r="AC50" t="str">
            <v>Outside Services</v>
          </cell>
          <cell r="AD50" t="str">
            <v>OutsideSvs</v>
          </cell>
          <cell r="AE50" t="str">
            <v>30xx Outside Services</v>
          </cell>
          <cell r="AF50" t="str">
            <v>30xx</v>
          </cell>
          <cell r="AG50" t="str">
            <v>Outside Services</v>
          </cell>
          <cell r="AH50" t="str">
            <v>3000 Consulting Services</v>
          </cell>
          <cell r="AI50" t="str">
            <v>Consulting Services</v>
          </cell>
        </row>
        <row r="51">
          <cell r="K51" t="str">
            <v>0023000</v>
          </cell>
          <cell r="L51" t="str">
            <v>Corporate Communications</v>
          </cell>
          <cell r="M51" t="str">
            <v>Co 12</v>
          </cell>
          <cell r="N51" t="str">
            <v>Corporate</v>
          </cell>
          <cell r="O51" t="str">
            <v>Corporate Affairs</v>
          </cell>
          <cell r="P51" t="str">
            <v>Corporate Communications</v>
          </cell>
          <cell r="Q51" t="str">
            <v>Corporate Comm</v>
          </cell>
          <cell r="R51" t="str">
            <v>Information Services</v>
          </cell>
          <cell r="S51" t="str">
            <v>Information Services</v>
          </cell>
          <cell r="T51" t="str">
            <v>A</v>
          </cell>
          <cell r="U51" t="str">
            <v>0023000 Corporate Communications</v>
          </cell>
          <cell r="X51" t="str">
            <v>3001</v>
          </cell>
          <cell r="Y51" t="str">
            <v>Advertising Services</v>
          </cell>
          <cell r="Z51" t="str">
            <v>D</v>
          </cell>
          <cell r="AA51" t="str">
            <v>Co 12</v>
          </cell>
          <cell r="AB51" t="str">
            <v>Outside Services - Other</v>
          </cell>
          <cell r="AC51" t="str">
            <v>Outside Services</v>
          </cell>
          <cell r="AD51" t="str">
            <v>OutsideSvs</v>
          </cell>
          <cell r="AE51" t="str">
            <v>30xx Outside Services</v>
          </cell>
          <cell r="AF51" t="str">
            <v>30xx</v>
          </cell>
          <cell r="AG51" t="str">
            <v>Outside Services</v>
          </cell>
          <cell r="AH51" t="str">
            <v>3001 Advertising Services</v>
          </cell>
          <cell r="AI51" t="str">
            <v>Other Outside_Service</v>
          </cell>
        </row>
        <row r="52">
          <cell r="K52" t="str">
            <v>0023100</v>
          </cell>
          <cell r="L52" t="str">
            <v>Corporate Affairs</v>
          </cell>
          <cell r="M52" t="str">
            <v>Co 12</v>
          </cell>
          <cell r="N52" t="str">
            <v>Corporate</v>
          </cell>
          <cell r="O52" t="str">
            <v>Corporate Affairs</v>
          </cell>
          <cell r="P52" t="str">
            <v>Corporate Affairs - Executive</v>
          </cell>
          <cell r="Q52" t="str">
            <v>Corporate Affairs</v>
          </cell>
          <cell r="R52" t="str">
            <v>Information Services</v>
          </cell>
          <cell r="S52" t="str">
            <v>Information Services</v>
          </cell>
          <cell r="T52" t="str">
            <v>A</v>
          </cell>
          <cell r="U52" t="str">
            <v>0023100 Corporate Affairs</v>
          </cell>
          <cell r="X52" t="str">
            <v>3002</v>
          </cell>
          <cell r="Y52" t="str">
            <v>Legal Services</v>
          </cell>
          <cell r="Z52" t="str">
            <v>D</v>
          </cell>
          <cell r="AA52" t="str">
            <v>Co 12</v>
          </cell>
          <cell r="AB52" t="str">
            <v>Outside Services - Legal</v>
          </cell>
          <cell r="AC52" t="str">
            <v>Outside Services</v>
          </cell>
          <cell r="AD52" t="str">
            <v>OutsideSvs</v>
          </cell>
          <cell r="AE52" t="str">
            <v>3002 Legal Services</v>
          </cell>
          <cell r="AF52" t="str">
            <v>3002</v>
          </cell>
          <cell r="AG52" t="str">
            <v>Legal Services</v>
          </cell>
          <cell r="AH52" t="str">
            <v>3002 Legal Services</v>
          </cell>
          <cell r="AI52" t="str">
            <v>Legal Fees</v>
          </cell>
        </row>
        <row r="53">
          <cell r="K53" t="str">
            <v>0025000</v>
          </cell>
          <cell r="L53" t="str">
            <v>NGD Executive</v>
          </cell>
          <cell r="M53" t="str">
            <v>Co 12</v>
          </cell>
          <cell r="N53" t="str">
            <v>NGD</v>
          </cell>
          <cell r="O53" t="str">
            <v>NiSource Gas Distribution</v>
          </cell>
          <cell r="P53" t="str">
            <v>NGD Executive</v>
          </cell>
          <cell r="Q53" t="str">
            <v>Distrib Operations</v>
          </cell>
          <cell r="R53" t="str">
            <v>Operations Support and Planning Services</v>
          </cell>
          <cell r="S53" t="str">
            <v>Operations Support and Planning Services</v>
          </cell>
          <cell r="T53" t="str">
            <v>A</v>
          </cell>
          <cell r="U53" t="str">
            <v>0025000 NGD Executive</v>
          </cell>
          <cell r="X53" t="str">
            <v>3003</v>
          </cell>
          <cell r="Y53" t="str">
            <v>Auditing Services</v>
          </cell>
          <cell r="Z53" t="str">
            <v>D</v>
          </cell>
          <cell r="AA53" t="str">
            <v>Co 12</v>
          </cell>
          <cell r="AB53" t="str">
            <v>Outside Services - Audit</v>
          </cell>
          <cell r="AC53" t="str">
            <v>Convenience Bills (Audit and Insurance)</v>
          </cell>
          <cell r="AD53" t="str">
            <v>OutsideSvs</v>
          </cell>
          <cell r="AE53" t="str">
            <v>30xx Outside Services</v>
          </cell>
          <cell r="AF53" t="str">
            <v>30xx</v>
          </cell>
          <cell r="AG53" t="str">
            <v>Outside Services</v>
          </cell>
          <cell r="AH53" t="str">
            <v>3003 Auditing Services</v>
          </cell>
          <cell r="AI53" t="str">
            <v>Audit Fees</v>
          </cell>
        </row>
        <row r="54">
          <cell r="K54" t="str">
            <v>0025100</v>
          </cell>
          <cell r="L54" t="str">
            <v>Work Management - GIS</v>
          </cell>
          <cell r="M54" t="str">
            <v>Co 12</v>
          </cell>
          <cell r="N54" t="str">
            <v>NGD</v>
          </cell>
          <cell r="O54" t="str">
            <v>NiSource Gas Distribution</v>
          </cell>
          <cell r="P54" t="str">
            <v>Operations</v>
          </cell>
          <cell r="Q54" t="str">
            <v>Operations</v>
          </cell>
          <cell r="R54" t="str">
            <v>Operations Support and Planning Services</v>
          </cell>
          <cell r="S54" t="str">
            <v>Operations Support and Planning Services</v>
          </cell>
          <cell r="T54" t="str">
            <v>I</v>
          </cell>
          <cell r="U54" t="str">
            <v>0025100 Work Management - GIS</v>
          </cell>
          <cell r="X54" t="str">
            <v>3004</v>
          </cell>
          <cell r="Y54" t="str">
            <v>Constructions Services</v>
          </cell>
          <cell r="Z54" t="str">
            <v>D</v>
          </cell>
          <cell r="AA54" t="str">
            <v>Co 12</v>
          </cell>
          <cell r="AB54" t="str">
            <v>Outside Services - Other</v>
          </cell>
          <cell r="AC54" t="str">
            <v>Outside Services</v>
          </cell>
          <cell r="AD54" t="str">
            <v>OutsideSvs</v>
          </cell>
          <cell r="AE54" t="str">
            <v>30xx Outside Services</v>
          </cell>
          <cell r="AF54" t="str">
            <v>30xx</v>
          </cell>
          <cell r="AG54" t="str">
            <v>Outside Services</v>
          </cell>
          <cell r="AH54" t="str">
            <v>3004 Constructions Services</v>
          </cell>
          <cell r="AI54" t="str">
            <v>Other Outside_Service</v>
          </cell>
        </row>
        <row r="55">
          <cell r="K55" t="str">
            <v>0025200</v>
          </cell>
          <cell r="L55" t="str">
            <v>Business Improvement</v>
          </cell>
          <cell r="M55" t="str">
            <v>Co 12</v>
          </cell>
          <cell r="N55" t="str">
            <v>NGD</v>
          </cell>
          <cell r="O55" t="str">
            <v>NiSource Gas Distribution</v>
          </cell>
          <cell r="P55" t="str">
            <v>Customer Operations</v>
          </cell>
          <cell r="Q55" t="str">
            <v>Customer Engagement</v>
          </cell>
          <cell r="R55" t="str">
            <v>Operations Support and Planning Services</v>
          </cell>
          <cell r="S55" t="str">
            <v>Operations Support and Planning Services</v>
          </cell>
          <cell r="T55" t="str">
            <v>A</v>
          </cell>
          <cell r="U55" t="str">
            <v>0025200 Business Improvement</v>
          </cell>
          <cell r="X55" t="str">
            <v>3005</v>
          </cell>
          <cell r="Y55" t="str">
            <v>Contract Retainages</v>
          </cell>
          <cell r="Z55" t="str">
            <v>D</v>
          </cell>
          <cell r="AA55" t="str">
            <v>Co 12</v>
          </cell>
          <cell r="AB55" t="str">
            <v>Outside Services - Other</v>
          </cell>
          <cell r="AC55" t="str">
            <v>Outside Services</v>
          </cell>
          <cell r="AD55" t="str">
            <v>OutsideSvs</v>
          </cell>
          <cell r="AE55" t="str">
            <v>30xx Outside Services</v>
          </cell>
          <cell r="AF55" t="str">
            <v>30xx</v>
          </cell>
          <cell r="AG55" t="str">
            <v>Outside Services</v>
          </cell>
          <cell r="AH55" t="str">
            <v>3005 Contract Retainages</v>
          </cell>
          <cell r="AI55" t="str">
            <v>Other Outside_Service</v>
          </cell>
        </row>
        <row r="56">
          <cell r="K56" t="str">
            <v>0025300</v>
          </cell>
          <cell r="L56" t="str">
            <v>Gas Dist Comm Strategy</v>
          </cell>
          <cell r="M56" t="str">
            <v>Co 12</v>
          </cell>
          <cell r="N56" t="str">
            <v>NGD</v>
          </cell>
          <cell r="O56" t="str">
            <v>NiSource Gas Distribution</v>
          </cell>
          <cell r="P56" t="str">
            <v>Communications</v>
          </cell>
          <cell r="Q56" t="str">
            <v>Distrib Operations</v>
          </cell>
          <cell r="R56" t="str">
            <v>Operations Support and Planning Services</v>
          </cell>
          <cell r="S56" t="str">
            <v>Operations Support and Planning Services</v>
          </cell>
          <cell r="T56" t="str">
            <v>A</v>
          </cell>
          <cell r="U56" t="str">
            <v>0025300 Gas Dist Comm Strategy</v>
          </cell>
          <cell r="X56" t="str">
            <v>3006</v>
          </cell>
          <cell r="Y56" t="str">
            <v>Engineering Services</v>
          </cell>
          <cell r="Z56" t="str">
            <v>D</v>
          </cell>
          <cell r="AA56" t="str">
            <v>Co 12</v>
          </cell>
          <cell r="AB56" t="str">
            <v>Outside Services - Other</v>
          </cell>
          <cell r="AC56" t="str">
            <v>Outside Services</v>
          </cell>
          <cell r="AD56" t="str">
            <v>OutsideSvs</v>
          </cell>
          <cell r="AE56" t="str">
            <v>30xx Outside Services</v>
          </cell>
          <cell r="AF56" t="str">
            <v>30xx</v>
          </cell>
          <cell r="AG56" t="str">
            <v>Outside Services</v>
          </cell>
          <cell r="AH56" t="str">
            <v>3006 Engineering Services</v>
          </cell>
          <cell r="AI56" t="str">
            <v>Other Outside_Service</v>
          </cell>
        </row>
        <row r="57">
          <cell r="K57" t="str">
            <v>0025400</v>
          </cell>
          <cell r="L57" t="str">
            <v>Technical Training</v>
          </cell>
          <cell r="M57" t="str">
            <v>Co 12</v>
          </cell>
          <cell r="N57" t="str">
            <v>NGD</v>
          </cell>
          <cell r="O57" t="str">
            <v>NiSource Gas Distribution</v>
          </cell>
          <cell r="P57" t="str">
            <v>Operations</v>
          </cell>
          <cell r="Q57" t="str">
            <v>Technical Training</v>
          </cell>
          <cell r="R57" t="str">
            <v>Operations Support and Planning Services</v>
          </cell>
          <cell r="S57" t="str">
            <v>Operations Support and Planning Services</v>
          </cell>
          <cell r="T57" t="str">
            <v>A</v>
          </cell>
          <cell r="U57" t="str">
            <v>0025400 Technical Training</v>
          </cell>
          <cell r="X57" t="str">
            <v>3007</v>
          </cell>
          <cell r="Y57" t="str">
            <v>Laboratory Services</v>
          </cell>
          <cell r="Z57" t="str">
            <v>D</v>
          </cell>
          <cell r="AA57" t="str">
            <v>Co 12</v>
          </cell>
          <cell r="AB57" t="str">
            <v>Outside Services - Other</v>
          </cell>
          <cell r="AC57" t="str">
            <v>Outside Services</v>
          </cell>
          <cell r="AD57" t="str">
            <v>OutsideSvs</v>
          </cell>
          <cell r="AE57" t="str">
            <v>30xx Outside Services</v>
          </cell>
          <cell r="AF57" t="str">
            <v>30xx</v>
          </cell>
          <cell r="AG57" t="str">
            <v>Outside Services</v>
          </cell>
          <cell r="AH57" t="str">
            <v>3007 Laboratory Services</v>
          </cell>
          <cell r="AI57" t="str">
            <v>Other Outside_Service</v>
          </cell>
        </row>
        <row r="58">
          <cell r="K58" t="str">
            <v>0025500</v>
          </cell>
          <cell r="L58" t="str">
            <v>Instructional Design</v>
          </cell>
          <cell r="M58" t="str">
            <v>Co 12</v>
          </cell>
          <cell r="N58" t="str">
            <v>NGD</v>
          </cell>
          <cell r="O58" t="str">
            <v>NiSource Gas Distribution</v>
          </cell>
          <cell r="P58" t="str">
            <v>Operations</v>
          </cell>
          <cell r="Q58" t="str">
            <v>Instructional Design</v>
          </cell>
          <cell r="R58" t="str">
            <v>Operations Support and Planning Services</v>
          </cell>
          <cell r="S58" t="str">
            <v>Operations Support and Planning Services</v>
          </cell>
          <cell r="T58" t="str">
            <v>A</v>
          </cell>
          <cell r="U58" t="str">
            <v>0025500 Instructional Design</v>
          </cell>
          <cell r="X58" t="str">
            <v>3008</v>
          </cell>
          <cell r="Y58" t="str">
            <v>Printing/Reproduction Services</v>
          </cell>
          <cell r="Z58" t="str">
            <v>D</v>
          </cell>
          <cell r="AA58" t="str">
            <v>Co 12</v>
          </cell>
          <cell r="AB58" t="str">
            <v>Outside Services - Other</v>
          </cell>
          <cell r="AC58" t="str">
            <v>Outside Services</v>
          </cell>
          <cell r="AD58" t="str">
            <v>OutsideSvs</v>
          </cell>
          <cell r="AE58" t="str">
            <v>30xx Outside Services</v>
          </cell>
          <cell r="AF58" t="str">
            <v>30xx</v>
          </cell>
          <cell r="AG58" t="str">
            <v>Outside Services</v>
          </cell>
          <cell r="AH58" t="str">
            <v>3008 Printing/Reproduction Services</v>
          </cell>
          <cell r="AI58" t="str">
            <v>Other Outside_Service</v>
          </cell>
        </row>
        <row r="59">
          <cell r="K59" t="str">
            <v>0025600</v>
          </cell>
          <cell r="L59" t="str">
            <v>Customer Operations Training</v>
          </cell>
          <cell r="M59" t="str">
            <v>Co 12</v>
          </cell>
          <cell r="N59" t="str">
            <v>NGD</v>
          </cell>
          <cell r="O59" t="str">
            <v>NiSource Gas Distribution</v>
          </cell>
          <cell r="P59" t="str">
            <v>Operations</v>
          </cell>
          <cell r="Q59" t="str">
            <v>Customer Operations Traning</v>
          </cell>
          <cell r="R59" t="str">
            <v>Operations Support and Planning Services</v>
          </cell>
          <cell r="S59" t="str">
            <v>Operations Support and Planning Services</v>
          </cell>
          <cell r="T59" t="str">
            <v>A</v>
          </cell>
          <cell r="U59" t="str">
            <v>0025600 Customer Operations Training</v>
          </cell>
          <cell r="X59" t="str">
            <v>3009</v>
          </cell>
          <cell r="Y59" t="str">
            <v>Operations Services</v>
          </cell>
          <cell r="Z59" t="str">
            <v>D</v>
          </cell>
          <cell r="AA59" t="str">
            <v>Co 12</v>
          </cell>
          <cell r="AB59" t="str">
            <v>Outside Services - Other</v>
          </cell>
          <cell r="AC59" t="str">
            <v>Outside Services</v>
          </cell>
          <cell r="AD59" t="str">
            <v>OutsideSvs</v>
          </cell>
          <cell r="AE59" t="str">
            <v>30xx Outside Services</v>
          </cell>
          <cell r="AF59" t="str">
            <v>30xx</v>
          </cell>
          <cell r="AG59" t="str">
            <v>Outside Services</v>
          </cell>
          <cell r="AH59" t="str">
            <v>3009 Operations Services</v>
          </cell>
          <cell r="AI59" t="str">
            <v>Other Outside_Service</v>
          </cell>
        </row>
        <row r="60">
          <cell r="K60" t="str">
            <v>0025700</v>
          </cell>
          <cell r="L60" t="str">
            <v>Environmental Compliance</v>
          </cell>
          <cell r="M60" t="str">
            <v>Co 12</v>
          </cell>
          <cell r="N60" t="str">
            <v>NGD</v>
          </cell>
          <cell r="O60" t="str">
            <v>NiSource Gas Distribution</v>
          </cell>
          <cell r="P60" t="str">
            <v>Operations</v>
          </cell>
          <cell r="Q60" t="str">
            <v>Environmental Compliance</v>
          </cell>
          <cell r="R60" t="str">
            <v>Operations Support and Planning Services</v>
          </cell>
          <cell r="S60" t="str">
            <v>Operations Support and Planning Services</v>
          </cell>
          <cell r="T60" t="str">
            <v>A</v>
          </cell>
          <cell r="U60" t="str">
            <v>0025700 Environmental Compliance</v>
          </cell>
          <cell r="X60" t="str">
            <v>3010</v>
          </cell>
          <cell r="Y60" t="str">
            <v>Prime Construction Services</v>
          </cell>
          <cell r="Z60" t="str">
            <v>D</v>
          </cell>
          <cell r="AA60" t="str">
            <v>Co 12</v>
          </cell>
          <cell r="AB60" t="str">
            <v>Outside Services - Other</v>
          </cell>
          <cell r="AC60" t="str">
            <v>Outside Services</v>
          </cell>
          <cell r="AD60" t="str">
            <v>OutsideSvs</v>
          </cell>
          <cell r="AE60" t="str">
            <v>30xx Outside Services</v>
          </cell>
          <cell r="AF60" t="str">
            <v>30xx</v>
          </cell>
          <cell r="AG60" t="str">
            <v>Outside Services</v>
          </cell>
          <cell r="AH60" t="str">
            <v>3010 Prime Construction Services</v>
          </cell>
          <cell r="AI60" t="str">
            <v>Other Outside_Service</v>
          </cell>
        </row>
        <row r="61">
          <cell r="K61" t="str">
            <v>0026000</v>
          </cell>
          <cell r="L61" t="str">
            <v>Performance Benchmarking</v>
          </cell>
          <cell r="M61" t="str">
            <v>Co 12</v>
          </cell>
          <cell r="N61" t="str">
            <v>Corporate</v>
          </cell>
          <cell r="O61" t="str">
            <v>Executive</v>
          </cell>
          <cell r="P61" t="str">
            <v>Office of the CEO</v>
          </cell>
          <cell r="Q61" t="str">
            <v>Performance Mgmt</v>
          </cell>
          <cell r="R61" t="str">
            <v>Rate Services</v>
          </cell>
          <cell r="S61" t="str">
            <v>Rate Services</v>
          </cell>
          <cell r="T61" t="str">
            <v>I</v>
          </cell>
          <cell r="U61" t="str">
            <v>0026000 Performance Benchmarking</v>
          </cell>
          <cell r="X61" t="str">
            <v>3011</v>
          </cell>
          <cell r="Y61" t="str">
            <v>Temporary Personnel Services</v>
          </cell>
          <cell r="Z61" t="str">
            <v>D</v>
          </cell>
          <cell r="AA61" t="str">
            <v>Co 12</v>
          </cell>
          <cell r="AB61" t="str">
            <v>Outside Services - Other</v>
          </cell>
          <cell r="AC61" t="str">
            <v>Outside Services</v>
          </cell>
          <cell r="AD61" t="str">
            <v>OutsideSvs</v>
          </cell>
          <cell r="AE61" t="str">
            <v>30xx Outside Services</v>
          </cell>
          <cell r="AF61" t="str">
            <v>30xx</v>
          </cell>
          <cell r="AG61" t="str">
            <v>Outside Services</v>
          </cell>
          <cell r="AH61" t="str">
            <v>3011 Temporary Personnel Services</v>
          </cell>
          <cell r="AI61" t="str">
            <v>Other Outside_Service</v>
          </cell>
        </row>
        <row r="62">
          <cell r="K62" t="str">
            <v>0027000</v>
          </cell>
          <cell r="L62" t="str">
            <v>Corporate Human Resources</v>
          </cell>
          <cell r="M62" t="str">
            <v>Co 12</v>
          </cell>
          <cell r="N62" t="str">
            <v>Corporate</v>
          </cell>
          <cell r="O62" t="str">
            <v>Human Resources</v>
          </cell>
          <cell r="P62" t="str">
            <v>Corporate Human Resources</v>
          </cell>
          <cell r="Q62" t="str">
            <v>Corporate HR</v>
          </cell>
          <cell r="R62" t="str">
            <v>Employee Services</v>
          </cell>
          <cell r="S62" t="str">
            <v>Employee Services</v>
          </cell>
          <cell r="T62" t="str">
            <v>A</v>
          </cell>
          <cell r="U62" t="str">
            <v>0027000 Corporate Human Resources</v>
          </cell>
          <cell r="X62" t="str">
            <v>3012</v>
          </cell>
          <cell r="Y62" t="str">
            <v>Security Services</v>
          </cell>
          <cell r="Z62" t="str">
            <v>D</v>
          </cell>
          <cell r="AA62" t="str">
            <v>Co 12</v>
          </cell>
          <cell r="AB62" t="str">
            <v>Outside Services - Other</v>
          </cell>
          <cell r="AC62" t="str">
            <v>Outside Services</v>
          </cell>
          <cell r="AD62" t="str">
            <v>OutsideSvs</v>
          </cell>
          <cell r="AE62" t="str">
            <v>30xx Outside Services</v>
          </cell>
          <cell r="AF62" t="str">
            <v>30xx</v>
          </cell>
          <cell r="AG62" t="str">
            <v>Outside Services</v>
          </cell>
          <cell r="AH62" t="str">
            <v>3012 Security Services</v>
          </cell>
          <cell r="AI62" t="str">
            <v>Other Outside_Service</v>
          </cell>
        </row>
        <row r="63">
          <cell r="K63" t="str">
            <v>0027100</v>
          </cell>
          <cell r="L63" t="str">
            <v>HR Delivery Services</v>
          </cell>
          <cell r="M63" t="str">
            <v>Co 12</v>
          </cell>
          <cell r="N63" t="str">
            <v>Corporate</v>
          </cell>
          <cell r="O63" t="str">
            <v>Human Resources</v>
          </cell>
          <cell r="P63" t="str">
            <v>Corporate Human Resources</v>
          </cell>
          <cell r="Q63" t="str">
            <v>Human Resources Svcs</v>
          </cell>
          <cell r="R63" t="str">
            <v>Employee Services</v>
          </cell>
          <cell r="S63" t="str">
            <v>Employee Services</v>
          </cell>
          <cell r="T63" t="str">
            <v>A</v>
          </cell>
          <cell r="U63" t="str">
            <v>0027100 HR Delivery Services</v>
          </cell>
          <cell r="X63" t="str">
            <v>3013</v>
          </cell>
          <cell r="Y63" t="str">
            <v>Property Management Services</v>
          </cell>
          <cell r="Z63" t="str">
            <v>D</v>
          </cell>
          <cell r="AA63" t="str">
            <v>Co 12</v>
          </cell>
          <cell r="AB63" t="str">
            <v>Outside Services - Other</v>
          </cell>
          <cell r="AC63" t="str">
            <v>Outside Services</v>
          </cell>
          <cell r="AD63" t="str">
            <v>OutsideSvs</v>
          </cell>
          <cell r="AE63" t="str">
            <v>30xx Outside Services</v>
          </cell>
          <cell r="AF63" t="str">
            <v>30xx</v>
          </cell>
          <cell r="AG63" t="str">
            <v>Outside Services</v>
          </cell>
          <cell r="AH63" t="str">
            <v>3013 Property Management Services</v>
          </cell>
          <cell r="AI63" t="str">
            <v>Other Outside_Service</v>
          </cell>
        </row>
        <row r="64">
          <cell r="K64" t="str">
            <v>0028100</v>
          </cell>
          <cell r="L64" t="str">
            <v>Talent &amp; Org Effectiveness</v>
          </cell>
          <cell r="M64" t="str">
            <v>Co 12</v>
          </cell>
          <cell r="N64" t="str">
            <v>Corporate</v>
          </cell>
          <cell r="O64" t="str">
            <v>Human Resources</v>
          </cell>
          <cell r="P64" t="str">
            <v>Organization Development</v>
          </cell>
          <cell r="Q64" t="str">
            <v>Talent &amp; Org Effectiveness</v>
          </cell>
          <cell r="R64" t="str">
            <v>Employee Services</v>
          </cell>
          <cell r="S64" t="str">
            <v>Employee Services</v>
          </cell>
          <cell r="T64" t="str">
            <v>A</v>
          </cell>
          <cell r="U64" t="str">
            <v>0028100 Talent &amp; Org Effectiveness</v>
          </cell>
          <cell r="X64" t="str">
            <v>3015</v>
          </cell>
          <cell r="Y64" t="str">
            <v>Other Outside Services</v>
          </cell>
          <cell r="Z64" t="str">
            <v>D</v>
          </cell>
          <cell r="AA64" t="str">
            <v>Co 12</v>
          </cell>
          <cell r="AB64" t="str">
            <v>Outside Services - Other</v>
          </cell>
          <cell r="AC64" t="str">
            <v>Outside Services</v>
          </cell>
          <cell r="AD64" t="str">
            <v>OutsideSvs</v>
          </cell>
          <cell r="AE64" t="str">
            <v>30xx Outside Services</v>
          </cell>
          <cell r="AF64" t="str">
            <v>30xx</v>
          </cell>
          <cell r="AG64" t="str">
            <v>Outside Services</v>
          </cell>
          <cell r="AH64" t="str">
            <v>3015 Other Outside Services</v>
          </cell>
          <cell r="AI64" t="str">
            <v>Other Outside_Service</v>
          </cell>
        </row>
        <row r="65">
          <cell r="K65" t="str">
            <v>0030300</v>
          </cell>
          <cell r="L65" t="str">
            <v>Customer Contact Center</v>
          </cell>
          <cell r="M65" t="str">
            <v>Co 12</v>
          </cell>
          <cell r="N65" t="str">
            <v>NGD</v>
          </cell>
          <cell r="O65" t="str">
            <v>NiSource Gas Distribution</v>
          </cell>
          <cell r="P65" t="str">
            <v>Customer Operations</v>
          </cell>
          <cell r="Q65" t="str">
            <v>Performance Mgmt</v>
          </cell>
          <cell r="R65" t="str">
            <v>Customer Billing, Collection, and Contact Services</v>
          </cell>
          <cell r="S65" t="str">
            <v>Customer Billing, Collection, and Contact Services</v>
          </cell>
          <cell r="T65" t="str">
            <v>A</v>
          </cell>
          <cell r="U65" t="str">
            <v>0030300 Customer Contact Center</v>
          </cell>
          <cell r="X65" t="str">
            <v>3016</v>
          </cell>
          <cell r="Y65" t="str">
            <v>Other Maintenance Services</v>
          </cell>
          <cell r="Z65" t="str">
            <v>D</v>
          </cell>
          <cell r="AA65" t="str">
            <v>Co 12</v>
          </cell>
          <cell r="AB65" t="str">
            <v>Outside Services - Other</v>
          </cell>
          <cell r="AC65" t="str">
            <v>Outside Services</v>
          </cell>
          <cell r="AD65" t="str">
            <v>OutsideSvs</v>
          </cell>
          <cell r="AE65" t="str">
            <v>30xx Outside Services</v>
          </cell>
          <cell r="AF65" t="str">
            <v>30xx</v>
          </cell>
          <cell r="AG65" t="str">
            <v>Outside Services</v>
          </cell>
          <cell r="AH65" t="str">
            <v>3016 Other Maintenance Services</v>
          </cell>
          <cell r="AI65" t="str">
            <v>Other Outside_Service</v>
          </cell>
        </row>
        <row r="66">
          <cell r="K66" t="str">
            <v>0033200</v>
          </cell>
          <cell r="L66" t="str">
            <v>NIPSCO Regulatory and Legislative Affairs</v>
          </cell>
          <cell r="M66" t="str">
            <v>Co 12</v>
          </cell>
          <cell r="N66" t="str">
            <v>NIPSCO</v>
          </cell>
          <cell r="O66" t="str">
            <v xml:space="preserve">Northern Indiana Energy </v>
          </cell>
          <cell r="P66" t="str">
            <v>Rates and Regulatory</v>
          </cell>
          <cell r="Q66" t="str">
            <v>NIPSCO Regulatory</v>
          </cell>
          <cell r="R66" t="str">
            <v>Rate Services</v>
          </cell>
          <cell r="S66" t="str">
            <v>Rate Services</v>
          </cell>
          <cell r="T66" t="str">
            <v>I</v>
          </cell>
          <cell r="U66" t="str">
            <v>0033200 NIPSCO Regulatory and Legislative Affairs</v>
          </cell>
          <cell r="X66" t="str">
            <v>3017</v>
          </cell>
          <cell r="Y66" t="str">
            <v>One Call System Fees</v>
          </cell>
          <cell r="Z66" t="str">
            <v>D</v>
          </cell>
          <cell r="AA66" t="str">
            <v>Co 12</v>
          </cell>
          <cell r="AB66" t="str">
            <v>Outside Services - Other</v>
          </cell>
          <cell r="AC66" t="str">
            <v>Outside Services</v>
          </cell>
          <cell r="AD66" t="str">
            <v>OutsideSvs</v>
          </cell>
          <cell r="AE66" t="str">
            <v>30xx Outside Services</v>
          </cell>
          <cell r="AF66" t="str">
            <v>30xx</v>
          </cell>
          <cell r="AG66" t="str">
            <v>Outside Services</v>
          </cell>
          <cell r="AH66" t="str">
            <v>3017 One Call System Fees</v>
          </cell>
          <cell r="AI66" t="str">
            <v>Other Outside_Service</v>
          </cell>
        </row>
        <row r="67">
          <cell r="K67" t="str">
            <v>0034000</v>
          </cell>
          <cell r="L67" t="str">
            <v>NGD Operations</v>
          </cell>
          <cell r="M67" t="str">
            <v>Co 12</v>
          </cell>
          <cell r="N67" t="str">
            <v>NGD</v>
          </cell>
          <cell r="O67" t="str">
            <v>NiSource Gas Distribution</v>
          </cell>
          <cell r="P67" t="str">
            <v>NGD Operations</v>
          </cell>
          <cell r="Q67" t="str">
            <v>Distrib Operations</v>
          </cell>
          <cell r="R67" t="str">
            <v>Operations Support and Planning Services</v>
          </cell>
          <cell r="S67" t="str">
            <v>Operations Support and Planning Services</v>
          </cell>
          <cell r="T67" t="str">
            <v>A</v>
          </cell>
          <cell r="U67" t="str">
            <v>0034000 NGD Operations</v>
          </cell>
          <cell r="X67" t="str">
            <v>3019</v>
          </cell>
          <cell r="Y67" t="str">
            <v>Equipment Repair and Service</v>
          </cell>
          <cell r="Z67" t="str">
            <v>D</v>
          </cell>
          <cell r="AA67" t="str">
            <v>Co 12</v>
          </cell>
          <cell r="AB67" t="str">
            <v>Outside Services - Other</v>
          </cell>
          <cell r="AC67" t="str">
            <v>Outside Services</v>
          </cell>
          <cell r="AD67" t="str">
            <v>OutsideSvs</v>
          </cell>
          <cell r="AE67" t="str">
            <v>30xx Outside Services</v>
          </cell>
          <cell r="AF67" t="str">
            <v>30xx</v>
          </cell>
          <cell r="AG67" t="str">
            <v>Outside Services</v>
          </cell>
          <cell r="AH67" t="str">
            <v>3019 Equipment Repair and Service</v>
          </cell>
          <cell r="AI67" t="str">
            <v>Other Outside_Service</v>
          </cell>
        </row>
        <row r="68">
          <cell r="K68" t="str">
            <v>0036000</v>
          </cell>
          <cell r="L68" t="str">
            <v>Special Advisor to the CEO</v>
          </cell>
          <cell r="M68" t="str">
            <v>Co 12</v>
          </cell>
          <cell r="N68" t="str">
            <v>Corporate</v>
          </cell>
          <cell r="O68" t="str">
            <v>Executive</v>
          </cell>
          <cell r="P68" t="str">
            <v>CEO</v>
          </cell>
          <cell r="Q68" t="str">
            <v>Electric Gen&amp;Trans</v>
          </cell>
          <cell r="R68" t="str">
            <v>Operations Support and Planning Services</v>
          </cell>
          <cell r="S68" t="str">
            <v>Operations Support and Planning Services</v>
          </cell>
          <cell r="T68" t="str">
            <v>I</v>
          </cell>
          <cell r="U68" t="str">
            <v>0036000 Special Advisor to the CEO</v>
          </cell>
          <cell r="X68" t="str">
            <v>3021</v>
          </cell>
          <cell r="Y68" t="str">
            <v>Env Health &amp; Safety Services</v>
          </cell>
          <cell r="Z68" t="str">
            <v>D</v>
          </cell>
          <cell r="AA68" t="str">
            <v>Co 12</v>
          </cell>
          <cell r="AB68" t="str">
            <v>Outside Services - Other</v>
          </cell>
          <cell r="AC68" t="str">
            <v>Outside Services</v>
          </cell>
          <cell r="AD68" t="str">
            <v>OutsideSvs</v>
          </cell>
          <cell r="AE68" t="str">
            <v>30xx Outside Services</v>
          </cell>
          <cell r="AF68" t="str">
            <v>30xx</v>
          </cell>
          <cell r="AG68" t="str">
            <v>Outside Services</v>
          </cell>
          <cell r="AH68" t="str">
            <v>3021 Env Health &amp; Safety Services</v>
          </cell>
          <cell r="AI68" t="str">
            <v>Other Outside_Service</v>
          </cell>
        </row>
        <row r="69">
          <cell r="K69" t="str">
            <v>0036100</v>
          </cell>
          <cell r="L69" t="str">
            <v>Business Unit CFO - NIPSCO</v>
          </cell>
          <cell r="M69" t="str">
            <v>Co 12</v>
          </cell>
          <cell r="N69" t="str">
            <v>Corporate</v>
          </cell>
          <cell r="O69" t="str">
            <v>Finance</v>
          </cell>
          <cell r="P69" t="str">
            <v>NIPSCO Finance and Accounting</v>
          </cell>
          <cell r="Q69" t="str">
            <v>NIPSCO CFO</v>
          </cell>
          <cell r="R69" t="str">
            <v>Budget Services</v>
          </cell>
          <cell r="S69" t="str">
            <v>Budget Services</v>
          </cell>
          <cell r="T69" t="str">
            <v>A</v>
          </cell>
          <cell r="U69" t="str">
            <v>0036100 Business Unit CFO - NIPSCO</v>
          </cell>
          <cell r="X69" t="str">
            <v>3024</v>
          </cell>
          <cell r="Y69" t="str">
            <v>Benefit Administration</v>
          </cell>
          <cell r="Z69" t="str">
            <v>I</v>
          </cell>
          <cell r="AA69" t="str">
            <v>Co 12</v>
          </cell>
          <cell r="AB69" t="str">
            <v>Benefits</v>
          </cell>
          <cell r="AC69" t="str">
            <v>Benefits</v>
          </cell>
          <cell r="AD69" t="str">
            <v>EmplBenfts</v>
          </cell>
          <cell r="AE69" t="str">
            <v>9005-9028 Employee Benefits</v>
          </cell>
          <cell r="AF69" t="str">
            <v>9005-9028</v>
          </cell>
          <cell r="AG69" t="str">
            <v>Employee Benefits</v>
          </cell>
          <cell r="AH69" t="str">
            <v>3024 Benefit Administration</v>
          </cell>
          <cell r="AI69" t="str">
            <v>Total Other Benefits</v>
          </cell>
        </row>
        <row r="70">
          <cell r="K70" t="str">
            <v>0036110</v>
          </cell>
          <cell r="L70" t="str">
            <v>NIPSCO Special Studies</v>
          </cell>
          <cell r="M70" t="str">
            <v>Co 13</v>
          </cell>
          <cell r="N70" t="str">
            <v>Corporate</v>
          </cell>
          <cell r="O70" t="str">
            <v>Finance</v>
          </cell>
          <cell r="P70" t="str">
            <v>NIPSCO Finance and Accounting</v>
          </cell>
          <cell r="Q70" t="str">
            <v>NIPSCO CFO</v>
          </cell>
          <cell r="R70" t="str">
            <v>Budget Services</v>
          </cell>
          <cell r="S70" t="str">
            <v>Budget Services</v>
          </cell>
          <cell r="T70" t="str">
            <v>I</v>
          </cell>
          <cell r="U70" t="str">
            <v>0036110 NIPSCO Special Studies</v>
          </cell>
          <cell r="X70" t="str">
            <v>3029</v>
          </cell>
          <cell r="Y70" t="str">
            <v>Services Transferred</v>
          </cell>
          <cell r="Z70" t="str">
            <v>D</v>
          </cell>
          <cell r="AA70" t="str">
            <v>Co 12</v>
          </cell>
          <cell r="AB70" t="str">
            <v>Outside Services - Other</v>
          </cell>
          <cell r="AC70" t="str">
            <v>Outside Services</v>
          </cell>
          <cell r="AD70" t="str">
            <v>OutsideSvs</v>
          </cell>
          <cell r="AE70" t="str">
            <v>30xx Outside Services</v>
          </cell>
          <cell r="AF70" t="str">
            <v>30xx</v>
          </cell>
          <cell r="AG70" t="str">
            <v>Outside Services</v>
          </cell>
          <cell r="AH70" t="str">
            <v xml:space="preserve">3029 Services Transferred </v>
          </cell>
          <cell r="AI70" t="str">
            <v>Other Outside_Service</v>
          </cell>
        </row>
        <row r="71">
          <cell r="K71" t="str">
            <v>0036200</v>
          </cell>
          <cell r="L71" t="str">
            <v>NIPSCO Rate Administration</v>
          </cell>
          <cell r="M71" t="str">
            <v>Co 12</v>
          </cell>
          <cell r="N71" t="str">
            <v>Corporate</v>
          </cell>
          <cell r="O71" t="str">
            <v>Finance</v>
          </cell>
          <cell r="P71" t="str">
            <v>NIPSCO Finance and Accounting</v>
          </cell>
          <cell r="Q71" t="str">
            <v>NIPSCO Rates and Regulatory Accounting</v>
          </cell>
          <cell r="R71" t="str">
            <v>NIPSCO Rates and Regulatory Accounting</v>
          </cell>
          <cell r="S71" t="str">
            <v>NIPSCO Rates and Regulatory Accounting</v>
          </cell>
          <cell r="T71" t="str">
            <v>I</v>
          </cell>
          <cell r="U71" t="str">
            <v>0036200 NIPSCO Rate Administration</v>
          </cell>
          <cell r="X71" t="str">
            <v>3030</v>
          </cell>
          <cell r="Y71" t="str">
            <v>Outsourcing - Est. Fixed Costs</v>
          </cell>
          <cell r="Z71" t="str">
            <v>D</v>
          </cell>
          <cell r="AA71" t="str">
            <v>IBM</v>
          </cell>
          <cell r="AB71" t="str">
            <v>Outsourcing Expenses</v>
          </cell>
          <cell r="AC71" t="str">
            <v>Outside Services</v>
          </cell>
          <cell r="AD71" t="str">
            <v>Outsourcing</v>
          </cell>
          <cell r="AE71" t="str">
            <v>3030/40 Outsourcing - Fixed Costs</v>
          </cell>
          <cell r="AF71" t="str">
            <v>3030/40</v>
          </cell>
          <cell r="AG71" t="str">
            <v>Outsourcing - Fixed Costs</v>
          </cell>
          <cell r="AH71" t="str">
            <v>3030 Outsourcing - Est. Fixed Costs</v>
          </cell>
          <cell r="AI71" t="str">
            <v>Outsourcing Fixed</v>
          </cell>
        </row>
        <row r="72">
          <cell r="K72" t="str">
            <v>0036300</v>
          </cell>
          <cell r="L72" t="str">
            <v>NIPSCO Compliance</v>
          </cell>
          <cell r="M72" t="str">
            <v>Co 12</v>
          </cell>
          <cell r="N72" t="str">
            <v>Corporate</v>
          </cell>
          <cell r="O72" t="str">
            <v>Finance</v>
          </cell>
          <cell r="P72" t="str">
            <v>NIPSCO Finance and Accounting</v>
          </cell>
          <cell r="Q72" t="str">
            <v>NIPSCO Rates and Regulatory Accounting</v>
          </cell>
          <cell r="R72" t="str">
            <v>NIPSCO Rates and Regulatory Accounting</v>
          </cell>
          <cell r="S72" t="str">
            <v>NIPSCO Rates and Regulatory Accounting</v>
          </cell>
          <cell r="T72" t="str">
            <v>I</v>
          </cell>
          <cell r="U72" t="str">
            <v>0036300 NIPSCO Compliance</v>
          </cell>
          <cell r="X72" t="str">
            <v>3031</v>
          </cell>
          <cell r="Y72" t="str">
            <v>Outsourcing - Variable Costs</v>
          </cell>
          <cell r="Z72" t="str">
            <v>D</v>
          </cell>
          <cell r="AA72" t="str">
            <v>IBM</v>
          </cell>
          <cell r="AB72" t="str">
            <v>Outsourcing Expenses</v>
          </cell>
          <cell r="AC72" t="str">
            <v>Outside Services</v>
          </cell>
          <cell r="AD72" t="str">
            <v>Outsourcing</v>
          </cell>
          <cell r="AE72" t="str">
            <v>3031/41 Outsourcing - Variable Costs</v>
          </cell>
          <cell r="AF72" t="str">
            <v>3031/41</v>
          </cell>
          <cell r="AG72" t="str">
            <v>Outsourcing - Variable Costs</v>
          </cell>
          <cell r="AH72" t="str">
            <v>3031 Outsourcing - Variable Costs</v>
          </cell>
          <cell r="AI72" t="str">
            <v>Outsourcing Variable</v>
          </cell>
        </row>
        <row r="73">
          <cell r="K73" t="str">
            <v>0036400</v>
          </cell>
          <cell r="L73" t="str">
            <v>Rates &amp; Regulatory Services</v>
          </cell>
          <cell r="M73" t="str">
            <v>Co 12</v>
          </cell>
          <cell r="N73" t="str">
            <v>Corporate</v>
          </cell>
          <cell r="O73" t="str">
            <v>Finance</v>
          </cell>
          <cell r="P73" t="str">
            <v>NIPSCO Finance and Accounting</v>
          </cell>
          <cell r="Q73" t="str">
            <v>NIPSCO Rates and Regulatory Accounting</v>
          </cell>
          <cell r="R73" t="str">
            <v>NIPSCO Rates and Regulatory Accounting</v>
          </cell>
          <cell r="S73" t="str">
            <v>NIPSCO Rates and Regulatory Accounting</v>
          </cell>
          <cell r="T73" t="str">
            <v>I</v>
          </cell>
          <cell r="U73" t="str">
            <v>0036400 Rates &amp; Regulatory Services</v>
          </cell>
          <cell r="X73" t="str">
            <v>3032</v>
          </cell>
          <cell r="Y73" t="str">
            <v>Transition Costs</v>
          </cell>
          <cell r="Z73" t="str">
            <v>D</v>
          </cell>
          <cell r="AA73" t="str">
            <v>IBM</v>
          </cell>
          <cell r="AB73" t="str">
            <v>Outsourcing Expenses</v>
          </cell>
          <cell r="AC73" t="str">
            <v>Outside Services</v>
          </cell>
          <cell r="AD73" t="str">
            <v>Outsourcing</v>
          </cell>
          <cell r="AE73" t="str">
            <v>3032 Transition Costs</v>
          </cell>
          <cell r="AF73" t="str">
            <v>3032</v>
          </cell>
          <cell r="AG73" t="str">
            <v>Transition Costs</v>
          </cell>
          <cell r="AH73" t="str">
            <v>3032 Transition Costs</v>
          </cell>
          <cell r="AI73" t="str">
            <v>Outsourcing Transition</v>
          </cell>
        </row>
        <row r="74">
          <cell r="K74" t="str">
            <v>0036500</v>
          </cell>
          <cell r="L74" t="str">
            <v>NIPSCO Regulatory Accounting</v>
          </cell>
          <cell r="M74" t="str">
            <v>Co 12</v>
          </cell>
          <cell r="N74" t="str">
            <v>Corporate</v>
          </cell>
          <cell r="O74" t="str">
            <v>Finance</v>
          </cell>
          <cell r="P74" t="str">
            <v>NIPSCO Finance and Accounting</v>
          </cell>
          <cell r="Q74" t="str">
            <v>NIPSCO Rates and Regulatory Accounting</v>
          </cell>
          <cell r="R74" t="str">
            <v>NIPSCO Rates and Regulatory Accounting</v>
          </cell>
          <cell r="S74" t="str">
            <v>NIPSCO Rates and Regulatory Accounting</v>
          </cell>
          <cell r="T74" t="str">
            <v>I</v>
          </cell>
          <cell r="U74" t="str">
            <v>0036500 NIPSCO Regualtory Accounting</v>
          </cell>
          <cell r="X74" t="str">
            <v>3033</v>
          </cell>
          <cell r="Y74" t="str">
            <v>Sales Tax</v>
          </cell>
          <cell r="Z74" t="str">
            <v>D</v>
          </cell>
          <cell r="AA74" t="str">
            <v>IBM</v>
          </cell>
          <cell r="AB74" t="str">
            <v>Outsourcing Expenses</v>
          </cell>
          <cell r="AC74" t="str">
            <v>Other</v>
          </cell>
          <cell r="AD74" t="str">
            <v>Outsourcing</v>
          </cell>
          <cell r="AE74" t="str">
            <v>3033 Sales Tax</v>
          </cell>
          <cell r="AF74" t="str">
            <v>3033</v>
          </cell>
          <cell r="AG74" t="str">
            <v>Sales Tax</v>
          </cell>
          <cell r="AH74" t="str">
            <v>3033 Sales Tax</v>
          </cell>
          <cell r="AI74" t="str">
            <v>Outsourcing Sales Tax</v>
          </cell>
        </row>
        <row r="75">
          <cell r="K75" t="str">
            <v>0036600</v>
          </cell>
          <cell r="L75" t="str">
            <v>NIPSCO Rates &amp; Contracts</v>
          </cell>
          <cell r="M75" t="str">
            <v>Co 12</v>
          </cell>
          <cell r="N75" t="str">
            <v>Corporate</v>
          </cell>
          <cell r="O75" t="str">
            <v>Finance</v>
          </cell>
          <cell r="P75" t="str">
            <v>NIPSCO Finance and Accounting</v>
          </cell>
          <cell r="Q75" t="str">
            <v>NIPSCO Rates and Regulatory Accounting</v>
          </cell>
          <cell r="R75" t="str">
            <v>NIPSCO Rates and Regulatory Accounting</v>
          </cell>
          <cell r="S75" t="str">
            <v>NIPSCO Rates and Regulatory Accounting</v>
          </cell>
          <cell r="T75" t="str">
            <v>I</v>
          </cell>
          <cell r="U75" t="str">
            <v>0036600 NIPSCO Rates &amp; Contracts</v>
          </cell>
          <cell r="X75" t="str">
            <v>3034</v>
          </cell>
          <cell r="Y75" t="str">
            <v>Capitalized Portion -Inflights</v>
          </cell>
          <cell r="Z75" t="str">
            <v>D</v>
          </cell>
          <cell r="AA75" t="str">
            <v>IBM</v>
          </cell>
          <cell r="AB75" t="str">
            <v>Outsourcing Expenses</v>
          </cell>
          <cell r="AC75" t="str">
            <v>Other</v>
          </cell>
          <cell r="AD75" t="str">
            <v>Outsourcing</v>
          </cell>
          <cell r="AE75" t="str">
            <v>30x4/x5 Capitalized Portion - IBM Bill</v>
          </cell>
          <cell r="AF75" t="str">
            <v>30x4/x5</v>
          </cell>
          <cell r="AG75" t="str">
            <v>Capitalized Portion - IBM Bill</v>
          </cell>
          <cell r="AH75" t="str">
            <v>3034 Capitalized Portion -Inflights</v>
          </cell>
          <cell r="AI75" t="str">
            <v>Outsourcing Capitalized</v>
          </cell>
        </row>
        <row r="76">
          <cell r="K76" t="str">
            <v>0042100</v>
          </cell>
          <cell r="L76" t="str">
            <v>Income Tax</v>
          </cell>
          <cell r="M76" t="str">
            <v>Co 12</v>
          </cell>
          <cell r="N76" t="str">
            <v>Corporate</v>
          </cell>
          <cell r="O76" t="str">
            <v>Other Corporate</v>
          </cell>
          <cell r="P76" t="str">
            <v>Income Tax</v>
          </cell>
          <cell r="Q76" t="str">
            <v>Income Tax</v>
          </cell>
          <cell r="R76" t="str">
            <v>Interest, Stock and Tax</v>
          </cell>
          <cell r="S76" t="str">
            <v>Interest, Stock and Tax</v>
          </cell>
          <cell r="T76" t="str">
            <v>A</v>
          </cell>
          <cell r="U76" t="str">
            <v>0042100 Income Tax</v>
          </cell>
          <cell r="X76" t="str">
            <v>3035</v>
          </cell>
          <cell r="Y76" t="str">
            <v>Supplemental Contract Costs</v>
          </cell>
          <cell r="Z76" t="str">
            <v>D</v>
          </cell>
          <cell r="AA76" t="str">
            <v>IBM</v>
          </cell>
          <cell r="AB76" t="str">
            <v>Outsourcing Expenses</v>
          </cell>
          <cell r="AC76" t="str">
            <v>Outside Services</v>
          </cell>
          <cell r="AD76" t="str">
            <v>Outsourcing</v>
          </cell>
          <cell r="AE76" t="str">
            <v>3035 Work Management System Costs</v>
          </cell>
          <cell r="AF76" t="str">
            <v>3035</v>
          </cell>
          <cell r="AG76" t="str">
            <v>Work Management System Costs</v>
          </cell>
          <cell r="AH76" t="str">
            <v>3035 Supplemental Contract Costs</v>
          </cell>
          <cell r="AI76" t="str">
            <v>Outsourcing Other</v>
          </cell>
        </row>
        <row r="77">
          <cell r="K77" t="str">
            <v>0042200</v>
          </cell>
          <cell r="L77" t="str">
            <v>Stock and Other Compensation</v>
          </cell>
          <cell r="M77" t="str">
            <v>Co 12</v>
          </cell>
          <cell r="N77" t="str">
            <v>Corporate</v>
          </cell>
          <cell r="O77" t="str">
            <v>Other Corporate</v>
          </cell>
          <cell r="P77" t="str">
            <v>Stock and Other Compensation</v>
          </cell>
          <cell r="Q77" t="str">
            <v>Stock and Other Compensation</v>
          </cell>
          <cell r="R77" t="str">
            <v>Interest, Stock and Tax</v>
          </cell>
          <cell r="S77" t="str">
            <v>Interest, Stock and Tax</v>
          </cell>
          <cell r="T77" t="str">
            <v>A</v>
          </cell>
          <cell r="U77" t="str">
            <v>0042200 Stock and Other Compensation</v>
          </cell>
          <cell r="X77" t="str">
            <v>3036</v>
          </cell>
          <cell r="Y77" t="str">
            <v>Service Level Agreements</v>
          </cell>
          <cell r="Z77" t="str">
            <v>D</v>
          </cell>
          <cell r="AA77" t="str">
            <v>IBM</v>
          </cell>
          <cell r="AB77" t="str">
            <v>Outsourcing Expenses</v>
          </cell>
          <cell r="AC77" t="str">
            <v>Outside Services</v>
          </cell>
          <cell r="AD77" t="str">
            <v>Outsourcing</v>
          </cell>
          <cell r="AE77" t="str">
            <v>3036 Service Level Agreements</v>
          </cell>
          <cell r="AF77" t="str">
            <v>3036</v>
          </cell>
          <cell r="AG77" t="str">
            <v>Service Level Agreements</v>
          </cell>
          <cell r="AH77" t="str">
            <v>3036 Service Level Agreements</v>
          </cell>
          <cell r="AI77" t="str">
            <v>Outsourcing Other</v>
          </cell>
        </row>
        <row r="78">
          <cell r="K78" t="str">
            <v>0042700</v>
          </cell>
          <cell r="L78" t="str">
            <v>General</v>
          </cell>
          <cell r="M78" t="str">
            <v>Co 12</v>
          </cell>
          <cell r="N78" t="str">
            <v>Corporate</v>
          </cell>
          <cell r="O78" t="str">
            <v>Other Corporate</v>
          </cell>
          <cell r="P78" t="str">
            <v>General</v>
          </cell>
          <cell r="Q78" t="str">
            <v>General</v>
          </cell>
          <cell r="R78" t="str">
            <v>Interest, Stock and Tax</v>
          </cell>
          <cell r="S78" t="str">
            <v>Interest, Stock and Tax</v>
          </cell>
          <cell r="T78" t="str">
            <v>A</v>
          </cell>
          <cell r="U78" t="str">
            <v>0042700 General</v>
          </cell>
          <cell r="X78" t="str">
            <v>3037</v>
          </cell>
          <cell r="Y78" t="str">
            <v>Miscellaneous Reimbursements</v>
          </cell>
          <cell r="Z78" t="str">
            <v>D</v>
          </cell>
          <cell r="AA78" t="str">
            <v>IBM</v>
          </cell>
          <cell r="AB78" t="str">
            <v>Outsourcing Expenses</v>
          </cell>
          <cell r="AC78" t="str">
            <v>Outside Services</v>
          </cell>
          <cell r="AD78" t="str">
            <v>Outsourcing</v>
          </cell>
          <cell r="AE78" t="str">
            <v>3037 Miscellaneous Reimbursements</v>
          </cell>
          <cell r="AF78" t="str">
            <v>3037</v>
          </cell>
          <cell r="AG78" t="str">
            <v>Miscellaneous Reimbursements</v>
          </cell>
          <cell r="AH78" t="str">
            <v>3037 Miscellaneous Reimbursements</v>
          </cell>
          <cell r="AI78" t="str">
            <v>Outsourcing Other</v>
          </cell>
        </row>
        <row r="79">
          <cell r="K79" t="str">
            <v>0042800</v>
          </cell>
          <cell r="L79" t="str">
            <v>Cost of Capital</v>
          </cell>
          <cell r="M79" t="str">
            <v>Co 12</v>
          </cell>
          <cell r="N79" t="str">
            <v>Corporate</v>
          </cell>
          <cell r="O79" t="str">
            <v>Other Corporate</v>
          </cell>
          <cell r="P79" t="str">
            <v>Cost of Capital</v>
          </cell>
          <cell r="Q79" t="str">
            <v>Interest</v>
          </cell>
          <cell r="R79" t="str">
            <v>Interest, Stock and Tax</v>
          </cell>
          <cell r="S79" t="str">
            <v>Interest, Stock and Tax</v>
          </cell>
          <cell r="T79" t="str">
            <v>A</v>
          </cell>
          <cell r="U79" t="str">
            <v>0042800 Cost of Capital</v>
          </cell>
          <cell r="X79" t="str">
            <v>3038</v>
          </cell>
          <cell r="Y79" t="str">
            <v>Request for Service (RFS)</v>
          </cell>
          <cell r="Z79" t="str">
            <v>D</v>
          </cell>
          <cell r="AA79" t="str">
            <v>IBM</v>
          </cell>
          <cell r="AB79" t="str">
            <v>Outsourcing Expenses</v>
          </cell>
          <cell r="AC79" t="str">
            <v>Outside Services</v>
          </cell>
          <cell r="AD79" t="str">
            <v>Outsourcing</v>
          </cell>
          <cell r="AE79" t="str">
            <v>3038 Request for Service (RFS)</v>
          </cell>
          <cell r="AF79" t="str">
            <v>3038</v>
          </cell>
          <cell r="AG79" t="str">
            <v>Request for Service (RFS)</v>
          </cell>
          <cell r="AH79" t="str">
            <v>3038 Request for Service (RFS)</v>
          </cell>
          <cell r="AI79" t="str">
            <v>Outsourcing Other</v>
          </cell>
        </row>
        <row r="80">
          <cell r="K80" t="str">
            <v>0047200</v>
          </cell>
          <cell r="L80" t="str">
            <v>Facilities - Civic Center</v>
          </cell>
          <cell r="M80" t="str">
            <v>Co 12</v>
          </cell>
          <cell r="N80" t="str">
            <v>Corporate</v>
          </cell>
          <cell r="O80" t="str">
            <v>Administrative Services</v>
          </cell>
          <cell r="P80" t="str">
            <v>Facilities and Real Estate</v>
          </cell>
          <cell r="Q80" t="str">
            <v>Facilities</v>
          </cell>
          <cell r="R80" t="str">
            <v>Office Space</v>
          </cell>
          <cell r="S80" t="str">
            <v>Office Space</v>
          </cell>
          <cell r="T80" t="str">
            <v>A</v>
          </cell>
          <cell r="U80" t="str">
            <v>0047200 Facilities - Civic Center</v>
          </cell>
          <cell r="X80" t="str">
            <v>3040</v>
          </cell>
          <cell r="Y80" t="str">
            <v>Outsourcing - Act. Fixed Costs</v>
          </cell>
          <cell r="Z80" t="str">
            <v>D</v>
          </cell>
          <cell r="AA80" t="str">
            <v>IBM</v>
          </cell>
          <cell r="AB80" t="str">
            <v>Outsourcing Expenses</v>
          </cell>
          <cell r="AC80" t="str">
            <v>Outside Services</v>
          </cell>
          <cell r="AD80" t="str">
            <v>Outsourcing</v>
          </cell>
          <cell r="AE80" t="str">
            <v>3030/40 Outsourcing - Fixed Costs</v>
          </cell>
          <cell r="AF80" t="str">
            <v>3030/40</v>
          </cell>
          <cell r="AG80" t="str">
            <v>Outsourcing - Fixed Costs</v>
          </cell>
          <cell r="AH80" t="str">
            <v>3040 Outsourcing - Act. Fixed Costs</v>
          </cell>
          <cell r="AI80" t="str">
            <v>Outsourcing Fixed</v>
          </cell>
        </row>
        <row r="81">
          <cell r="K81" t="str">
            <v>0047300</v>
          </cell>
          <cell r="L81" t="str">
            <v>Facilities - COH CKY</v>
          </cell>
          <cell r="M81" t="str">
            <v>Co 12</v>
          </cell>
          <cell r="N81" t="str">
            <v>Corporate</v>
          </cell>
          <cell r="O81" t="str">
            <v>Administrative Services</v>
          </cell>
          <cell r="P81" t="str">
            <v>Facilities and Real Estate</v>
          </cell>
          <cell r="Q81" t="str">
            <v>Facilities</v>
          </cell>
          <cell r="R81" t="str">
            <v>Office Space</v>
          </cell>
          <cell r="S81" t="str">
            <v>Office Space</v>
          </cell>
          <cell r="T81" t="str">
            <v>A</v>
          </cell>
          <cell r="U81" t="str">
            <v>0047300 Facilities - COH CKY</v>
          </cell>
          <cell r="X81" t="str">
            <v>3041</v>
          </cell>
          <cell r="Y81" t="str">
            <v>Outsourcing - Variable Cst - RRC's</v>
          </cell>
          <cell r="Z81" t="str">
            <v>D</v>
          </cell>
          <cell r="AA81" t="str">
            <v>IBM</v>
          </cell>
          <cell r="AB81" t="str">
            <v>Outsourcing Expenses</v>
          </cell>
          <cell r="AC81" t="str">
            <v>Outside Services</v>
          </cell>
          <cell r="AD81" t="str">
            <v>Outsourcing</v>
          </cell>
          <cell r="AE81" t="str">
            <v>3031/41 Outsourcing - Variable Costs</v>
          </cell>
          <cell r="AF81" t="str">
            <v>3031/41</v>
          </cell>
          <cell r="AG81" t="str">
            <v>Outsourcing - Variable Costs</v>
          </cell>
          <cell r="AH81" t="str">
            <v>3041 Outsourcing - Variable Cst - RRC's</v>
          </cell>
          <cell r="AI81" t="str">
            <v>Outsourcing Variable</v>
          </cell>
        </row>
        <row r="82">
          <cell r="K82" t="str">
            <v>0047400</v>
          </cell>
          <cell r="L82" t="str">
            <v>Facilities - Indiana</v>
          </cell>
          <cell r="M82" t="str">
            <v>Co 12</v>
          </cell>
          <cell r="N82" t="str">
            <v>Corporate</v>
          </cell>
          <cell r="O82" t="str">
            <v>Administrative Services</v>
          </cell>
          <cell r="P82" t="str">
            <v>Facilities and Real Estate</v>
          </cell>
          <cell r="Q82" t="str">
            <v>Facilities</v>
          </cell>
          <cell r="R82" t="str">
            <v>Office Space</v>
          </cell>
          <cell r="S82" t="str">
            <v>Office Space</v>
          </cell>
          <cell r="T82" t="str">
            <v>A</v>
          </cell>
          <cell r="U82" t="str">
            <v>0047400 Facilities - Indiana</v>
          </cell>
          <cell r="X82" t="str">
            <v>3043</v>
          </cell>
          <cell r="Y82" t="str">
            <v>Outsourcing - Credits</v>
          </cell>
          <cell r="Z82" t="str">
            <v>D</v>
          </cell>
          <cell r="AA82" t="str">
            <v>IBM</v>
          </cell>
          <cell r="AB82" t="str">
            <v>Outsourcing Expenses</v>
          </cell>
          <cell r="AC82" t="str">
            <v>Outside Services</v>
          </cell>
          <cell r="AD82" t="str">
            <v>Outsourcing</v>
          </cell>
          <cell r="AE82" t="str">
            <v>3043 Outsourcing - Credits</v>
          </cell>
          <cell r="AF82" t="str">
            <v>3043</v>
          </cell>
          <cell r="AG82" t="str">
            <v>Outsourcing - Credits</v>
          </cell>
          <cell r="AH82" t="str">
            <v>3043 Outsourcing - Credits</v>
          </cell>
          <cell r="AI82" t="str">
            <v>Outsourcing Credits</v>
          </cell>
        </row>
        <row r="83">
          <cell r="K83" t="str">
            <v>0047500</v>
          </cell>
          <cell r="L83" t="str">
            <v>Facilities - Marble Cliff</v>
          </cell>
          <cell r="M83" t="str">
            <v>Co 12</v>
          </cell>
          <cell r="N83" t="str">
            <v>Corporate</v>
          </cell>
          <cell r="O83" t="str">
            <v>Administrative Services</v>
          </cell>
          <cell r="P83" t="str">
            <v>Facilities and Real Estate</v>
          </cell>
          <cell r="Q83" t="str">
            <v>Facilities</v>
          </cell>
          <cell r="R83" t="str">
            <v>Office Space</v>
          </cell>
          <cell r="S83" t="str">
            <v>Office Space</v>
          </cell>
          <cell r="T83" t="str">
            <v>A</v>
          </cell>
          <cell r="U83" t="str">
            <v>0047500 Facilities - Marble Cliff</v>
          </cell>
          <cell r="X83" t="str">
            <v>3044</v>
          </cell>
          <cell r="Y83" t="str">
            <v>Capitalized Portion - Transfrm</v>
          </cell>
          <cell r="Z83" t="str">
            <v>D</v>
          </cell>
          <cell r="AA83" t="str">
            <v>IBM</v>
          </cell>
          <cell r="AB83" t="str">
            <v>Outsourcing Expenses</v>
          </cell>
          <cell r="AC83" t="str">
            <v>Other</v>
          </cell>
          <cell r="AD83" t="str">
            <v>Outsourcing</v>
          </cell>
          <cell r="AE83" t="str">
            <v>30x4/x5 Capitalized Portion - IBM Bill</v>
          </cell>
          <cell r="AF83" t="str">
            <v>30x4/x5</v>
          </cell>
          <cell r="AG83" t="str">
            <v>Capitalized Portion - IBM Bill</v>
          </cell>
          <cell r="AH83" t="str">
            <v>3044 Capitalized Portion - Transfrm</v>
          </cell>
          <cell r="AI83" t="str">
            <v>Outsourcing Capitalized</v>
          </cell>
        </row>
        <row r="84">
          <cell r="K84" t="str">
            <v>0047800</v>
          </cell>
          <cell r="L84" t="str">
            <v>Arena District Building</v>
          </cell>
          <cell r="M84" t="str">
            <v>Co 12</v>
          </cell>
          <cell r="N84" t="str">
            <v>Corporate</v>
          </cell>
          <cell r="O84" t="str">
            <v>Administrative Services</v>
          </cell>
          <cell r="P84" t="str">
            <v>Facilities and Real Estate</v>
          </cell>
          <cell r="Q84" t="str">
            <v>Facilities</v>
          </cell>
          <cell r="R84" t="str">
            <v>Office Space</v>
          </cell>
          <cell r="S84" t="str">
            <v>Office Space</v>
          </cell>
          <cell r="T84" t="str">
            <v>A</v>
          </cell>
          <cell r="U84" t="str">
            <v>0047800 Arena District Building</v>
          </cell>
          <cell r="X84" t="str">
            <v>3048</v>
          </cell>
          <cell r="Y84" t="str">
            <v>RFS - Variable Costs - ARCs</v>
          </cell>
          <cell r="Z84" t="str">
            <v>D</v>
          </cell>
          <cell r="AA84" t="str">
            <v>IBM</v>
          </cell>
          <cell r="AB84" t="str">
            <v>Outsourcing Expenses</v>
          </cell>
          <cell r="AC84" t="str">
            <v>Outside Services</v>
          </cell>
          <cell r="AD84" t="str">
            <v>Outsourcng</v>
          </cell>
          <cell r="AE84" t="str">
            <v>3048 RFS - Variable costs - ARC's</v>
          </cell>
          <cell r="AF84" t="str">
            <v>3048</v>
          </cell>
          <cell r="AG84" t="str">
            <v>RFS - Variable costs - ARC's</v>
          </cell>
          <cell r="AH84" t="str">
            <v>3048 RFS - Variable Costs - ARCs</v>
          </cell>
          <cell r="AI84" t="str">
            <v>Outsourcing Other</v>
          </cell>
        </row>
        <row r="85">
          <cell r="K85" t="str">
            <v>0049000</v>
          </cell>
          <cell r="L85" t="str">
            <v>Real Estate - Management</v>
          </cell>
          <cell r="M85" t="str">
            <v>Co 12</v>
          </cell>
          <cell r="N85" t="str">
            <v>Corporate</v>
          </cell>
          <cell r="O85" t="str">
            <v>Administrative Services</v>
          </cell>
          <cell r="P85" t="str">
            <v>Facilities and Real Estate</v>
          </cell>
          <cell r="Q85" t="str">
            <v>Facilities</v>
          </cell>
          <cell r="R85" t="str">
            <v>Office Space</v>
          </cell>
          <cell r="S85" t="str">
            <v>Office Space</v>
          </cell>
          <cell r="T85" t="str">
            <v>A</v>
          </cell>
          <cell r="U85" t="str">
            <v>0049000 Real Estate - Management</v>
          </cell>
          <cell r="X85" t="str">
            <v>3050</v>
          </cell>
          <cell r="Y85" t="str">
            <v>Convenience Bill (Budget Purposes Only)</v>
          </cell>
          <cell r="Z85" t="str">
            <v>D</v>
          </cell>
          <cell r="AA85" t="str">
            <v>Co 12</v>
          </cell>
          <cell r="AB85" t="str">
            <v>Outsourcing Expenses</v>
          </cell>
          <cell r="AC85" t="str">
            <v>Outside Services</v>
          </cell>
          <cell r="AD85" t="str">
            <v>Convenience Bill</v>
          </cell>
          <cell r="AE85" t="str">
            <v>3050 Convenience Bill (Budget Purposes Only)</v>
          </cell>
          <cell r="AF85" t="str">
            <v>3050</v>
          </cell>
          <cell r="AG85" t="str">
            <v>Convenience Bill (Budget Purposes Only)</v>
          </cell>
          <cell r="AH85" t="str">
            <v>3050 Convenience Bill (Budget Purposes Only)</v>
          </cell>
          <cell r="AI85" t="str">
            <v>Other Outside_Service</v>
          </cell>
        </row>
        <row r="86">
          <cell r="K86" t="str">
            <v>0052600</v>
          </cell>
          <cell r="L86" t="str">
            <v>Meter Shop</v>
          </cell>
          <cell r="M86" t="str">
            <v>Co 12</v>
          </cell>
          <cell r="N86" t="str">
            <v>NGD</v>
          </cell>
          <cell r="O86" t="str">
            <v>NiSource Gas Distribution</v>
          </cell>
          <cell r="P86" t="str">
            <v>Operations</v>
          </cell>
          <cell r="Q86" t="str">
            <v>Operations</v>
          </cell>
          <cell r="R86" t="str">
            <v>Operations Support and Planning Services</v>
          </cell>
          <cell r="S86" t="str">
            <v>Operations Support and Planning Services</v>
          </cell>
          <cell r="T86" t="str">
            <v>A</v>
          </cell>
          <cell r="U86" t="str">
            <v>0052600 Meter Shop</v>
          </cell>
          <cell r="X86" t="str">
            <v>3054</v>
          </cell>
          <cell r="Y86" t="str">
            <v>Capitalized Portn-PCs &amp;Laptops</v>
          </cell>
          <cell r="Z86" t="str">
            <v>D</v>
          </cell>
          <cell r="AA86" t="str">
            <v>IBM</v>
          </cell>
          <cell r="AB86" t="str">
            <v>Outsourcing Expenses</v>
          </cell>
          <cell r="AC86" t="str">
            <v>Other</v>
          </cell>
          <cell r="AD86" t="str">
            <v>Outsourcing</v>
          </cell>
          <cell r="AE86" t="str">
            <v>30x4/x5 Capitalized Portion - IBM Bill</v>
          </cell>
          <cell r="AF86" t="str">
            <v>30x4/x5</v>
          </cell>
          <cell r="AG86" t="str">
            <v>Capitalized Portion - IBM Bill</v>
          </cell>
          <cell r="AH86" t="str">
            <v>3054 Capitalized Portn-PCs &amp;Laptops</v>
          </cell>
          <cell r="AI86" t="str">
            <v>Outsourcing Capitalized</v>
          </cell>
        </row>
        <row r="87">
          <cell r="K87" t="str">
            <v>0052700</v>
          </cell>
          <cell r="L87" t="str">
            <v>Bangs Fabrication Shop</v>
          </cell>
          <cell r="M87" t="str">
            <v>Co 12</v>
          </cell>
          <cell r="N87" t="str">
            <v>NGD</v>
          </cell>
          <cell r="O87" t="str">
            <v>NiSource Gas Distribution</v>
          </cell>
          <cell r="P87" t="str">
            <v>Operations</v>
          </cell>
          <cell r="Q87" t="str">
            <v>Operations</v>
          </cell>
          <cell r="R87" t="str">
            <v>Operations Support and Planning Services</v>
          </cell>
          <cell r="S87" t="str">
            <v>Operations Support and Planning Services</v>
          </cell>
          <cell r="T87" t="str">
            <v>A</v>
          </cell>
          <cell r="U87" t="str">
            <v>0052700 Bangs Fabrication Shop</v>
          </cell>
          <cell r="X87" t="str">
            <v>3064</v>
          </cell>
          <cell r="Y87" t="str">
            <v>Capitalized Portion - WMS</v>
          </cell>
          <cell r="Z87" t="str">
            <v>D</v>
          </cell>
          <cell r="AA87" t="str">
            <v>IBM</v>
          </cell>
          <cell r="AB87" t="str">
            <v>Outsourcing Expenses</v>
          </cell>
          <cell r="AC87" t="str">
            <v>Other</v>
          </cell>
          <cell r="AD87" t="str">
            <v>Outsourcing</v>
          </cell>
          <cell r="AE87" t="str">
            <v>30x4/x5 Capitalized Portion - IBM Bill</v>
          </cell>
          <cell r="AF87" t="str">
            <v>30x4/x5</v>
          </cell>
          <cell r="AG87" t="str">
            <v>Capitalized Portion - IBM Bill</v>
          </cell>
          <cell r="AH87" t="str">
            <v>3064 Capitalized Portion - WMS</v>
          </cell>
          <cell r="AI87" t="str">
            <v>Outsourcing Capitalized</v>
          </cell>
        </row>
        <row r="88">
          <cell r="K88" t="str">
            <v>0052800</v>
          </cell>
          <cell r="L88" t="str">
            <v>Operations Planning</v>
          </cell>
          <cell r="M88" t="str">
            <v>Co 12</v>
          </cell>
          <cell r="N88" t="str">
            <v>NGD</v>
          </cell>
          <cell r="O88" t="str">
            <v>NiSource Gas Distribution</v>
          </cell>
          <cell r="P88" t="str">
            <v>Customer Operations</v>
          </cell>
          <cell r="Q88" t="str">
            <v>Operations</v>
          </cell>
          <cell r="R88" t="str">
            <v>Operations Planning</v>
          </cell>
          <cell r="S88" t="str">
            <v>Operations Support and Planning Services</v>
          </cell>
          <cell r="T88" t="str">
            <v>A</v>
          </cell>
          <cell r="U88" t="str">
            <v>0052800 Operations Planning</v>
          </cell>
          <cell r="X88" t="str">
            <v>3065</v>
          </cell>
          <cell r="Y88" t="str">
            <v>Capitalized Portion - WMS Conv</v>
          </cell>
          <cell r="Z88" t="str">
            <v>D</v>
          </cell>
          <cell r="AA88" t="str">
            <v>IBM</v>
          </cell>
          <cell r="AB88" t="str">
            <v>Outsourcing Expenses</v>
          </cell>
          <cell r="AC88" t="str">
            <v>Other</v>
          </cell>
          <cell r="AD88" t="str">
            <v>Outsourcing</v>
          </cell>
          <cell r="AE88" t="str">
            <v>30x4/x5 Capitalized Portion - IBM Bill</v>
          </cell>
          <cell r="AF88" t="str">
            <v>30x4/x5</v>
          </cell>
          <cell r="AG88" t="str">
            <v>Capitalized Portion - IBM Bill</v>
          </cell>
          <cell r="AH88" t="str">
            <v>3065 Capitalized Portion - WMS Conv</v>
          </cell>
          <cell r="AI88" t="str">
            <v>Outsourcing Capitalized</v>
          </cell>
        </row>
        <row r="89">
          <cell r="K89" t="str">
            <v>0052900</v>
          </cell>
          <cell r="L89" t="str">
            <v>Engineering and Construction</v>
          </cell>
          <cell r="M89" t="str">
            <v>Co 12</v>
          </cell>
          <cell r="N89" t="str">
            <v>NGD</v>
          </cell>
          <cell r="O89" t="str">
            <v>NiSource Gas Distribution</v>
          </cell>
          <cell r="P89" t="str">
            <v>Operations</v>
          </cell>
          <cell r="Q89" t="str">
            <v>Operations</v>
          </cell>
          <cell r="R89" t="str">
            <v>Operations Support and Planning Services</v>
          </cell>
          <cell r="S89" t="str">
            <v>Operations Support and Planning Services</v>
          </cell>
          <cell r="T89" t="str">
            <v>A</v>
          </cell>
          <cell r="U89" t="str">
            <v>0052900 Engineering and Construction</v>
          </cell>
          <cell r="X89" t="str">
            <v>3066</v>
          </cell>
          <cell r="Y89" t="str">
            <v>Capitalized Portion - WMS/GIS Payment</v>
          </cell>
          <cell r="Z89" t="str">
            <v>D</v>
          </cell>
          <cell r="AA89" t="str">
            <v>IBM</v>
          </cell>
          <cell r="AB89" t="str">
            <v>Outsourcing Expenses</v>
          </cell>
          <cell r="AC89" t="str">
            <v>Other</v>
          </cell>
          <cell r="AD89" t="str">
            <v>Outsourcing</v>
          </cell>
          <cell r="AE89" t="str">
            <v>30x4/x5 Capitalized Portion - IBM Bill</v>
          </cell>
          <cell r="AF89" t="str">
            <v>30x4/x5</v>
          </cell>
          <cell r="AG89" t="str">
            <v>Capitalized Portion - IBM Bill</v>
          </cell>
          <cell r="AH89" t="str">
            <v>3066 Capitalized Portion - WMS/GIS Payment</v>
          </cell>
          <cell r="AI89" t="str">
            <v>Outsourcing Capitalized</v>
          </cell>
        </row>
        <row r="90">
          <cell r="K90" t="str">
            <v>0053000</v>
          </cell>
          <cell r="L90" t="str">
            <v>Meter Reading and Collections</v>
          </cell>
          <cell r="M90" t="str">
            <v>Co 12</v>
          </cell>
          <cell r="N90" t="str">
            <v>NGD</v>
          </cell>
          <cell r="O90" t="str">
            <v>NiSource Gas Distribution</v>
          </cell>
          <cell r="P90" t="str">
            <v>Customer Operations</v>
          </cell>
          <cell r="Q90" t="str">
            <v>Revenue Transactions</v>
          </cell>
          <cell r="R90" t="str">
            <v>Customer Billing, Collection, and Contact Services</v>
          </cell>
          <cell r="S90" t="str">
            <v>Customer Billing, Collection, and Contact Services</v>
          </cell>
          <cell r="T90" t="str">
            <v>A</v>
          </cell>
          <cell r="U90" t="str">
            <v>0053000 Meter Reading and Collections</v>
          </cell>
          <cell r="X90" t="str">
            <v>3074</v>
          </cell>
          <cell r="Y90" t="str">
            <v>Capitalized Portion - RFS</v>
          </cell>
          <cell r="Z90" t="str">
            <v>D</v>
          </cell>
          <cell r="AA90" t="str">
            <v>IBM</v>
          </cell>
          <cell r="AB90" t="str">
            <v>Outsourcing Expenses</v>
          </cell>
          <cell r="AC90" t="str">
            <v>Other</v>
          </cell>
          <cell r="AD90" t="str">
            <v>Outsourcing</v>
          </cell>
          <cell r="AE90" t="str">
            <v>30x4/x5 Capitalized Portion - IBM Bill</v>
          </cell>
          <cell r="AF90" t="str">
            <v>30x4/x5</v>
          </cell>
          <cell r="AG90" t="str">
            <v>Capitalized Portion - IBM Bill</v>
          </cell>
          <cell r="AH90" t="str">
            <v>3074 Capitalized Portion - RFS</v>
          </cell>
          <cell r="AI90" t="str">
            <v>Outsourcing Capitalized</v>
          </cell>
        </row>
        <row r="91">
          <cell r="K91" t="str">
            <v>0053100</v>
          </cell>
          <cell r="L91" t="str">
            <v>Planning and Scheduling</v>
          </cell>
          <cell r="M91" t="str">
            <v>Co 12</v>
          </cell>
          <cell r="N91" t="str">
            <v>NGD</v>
          </cell>
          <cell r="O91" t="str">
            <v>NiSource Gas Distribution</v>
          </cell>
          <cell r="P91" t="str">
            <v>Operations</v>
          </cell>
          <cell r="Q91" t="str">
            <v>Operations</v>
          </cell>
          <cell r="R91" t="str">
            <v>Engineering and Research Services</v>
          </cell>
          <cell r="S91" t="str">
            <v>Engineering and Research Services</v>
          </cell>
          <cell r="T91" t="str">
            <v>A</v>
          </cell>
          <cell r="U91" t="str">
            <v>0053100 Planning and Scheduling</v>
          </cell>
          <cell r="X91" t="str">
            <v>3075</v>
          </cell>
          <cell r="Y91" t="str">
            <v>Capitalized Portion - RFS Conv</v>
          </cell>
          <cell r="Z91" t="str">
            <v>D</v>
          </cell>
          <cell r="AA91" t="str">
            <v>IBM</v>
          </cell>
          <cell r="AB91" t="str">
            <v>Outsourcing Expenses</v>
          </cell>
          <cell r="AC91" t="str">
            <v>Other</v>
          </cell>
          <cell r="AD91" t="str">
            <v>Outsourcing</v>
          </cell>
          <cell r="AE91" t="str">
            <v>30x4/x5 Capitalized Portion - IBM Bill</v>
          </cell>
          <cell r="AF91" t="str">
            <v>30x4/x5</v>
          </cell>
          <cell r="AG91" t="str">
            <v>Capitalized Portion - IBM Bill</v>
          </cell>
          <cell r="AH91" t="str">
            <v>3075 Capitalized Portion - RFS Conv</v>
          </cell>
          <cell r="AI91" t="str">
            <v>Outsourcing Capitalized</v>
          </cell>
        </row>
        <row r="92">
          <cell r="K92" t="str">
            <v>0053200</v>
          </cell>
          <cell r="L92" t="str">
            <v>Engineering Services</v>
          </cell>
          <cell r="M92" t="str">
            <v>Co 12</v>
          </cell>
          <cell r="N92" t="str">
            <v>NGD</v>
          </cell>
          <cell r="O92" t="str">
            <v>NiSource Gas Distribution</v>
          </cell>
          <cell r="P92" t="str">
            <v>Operations</v>
          </cell>
          <cell r="Q92" t="str">
            <v>Engineering Services</v>
          </cell>
          <cell r="R92" t="str">
            <v>Operations Support and Planning Services</v>
          </cell>
          <cell r="S92" t="str">
            <v>Operations Support and Planning Services</v>
          </cell>
          <cell r="T92" t="str">
            <v>A</v>
          </cell>
          <cell r="U92" t="str">
            <v>0053200 Engineering Services</v>
          </cell>
          <cell r="X92" t="str">
            <v>3100</v>
          </cell>
          <cell r="Y92" t="str">
            <v>Business Expenses</v>
          </cell>
          <cell r="Z92" t="str">
            <v>D</v>
          </cell>
          <cell r="AA92" t="str">
            <v>Co 12</v>
          </cell>
          <cell r="AB92" t="str">
            <v>Employee Expenses</v>
          </cell>
          <cell r="AC92" t="str">
            <v>Employee Expenses</v>
          </cell>
          <cell r="AD92" t="str">
            <v>EmplyeeExp</v>
          </cell>
          <cell r="AE92" t="str">
            <v>31xx Employee Expenses</v>
          </cell>
          <cell r="AF92" t="str">
            <v>31xx</v>
          </cell>
          <cell r="AG92" t="str">
            <v>Employee Expenses</v>
          </cell>
          <cell r="AH92" t="str">
            <v>3100 Business Expenses</v>
          </cell>
          <cell r="AI92" t="str">
            <v>Employee_Expenses</v>
          </cell>
        </row>
        <row r="93">
          <cell r="K93" t="str">
            <v>0053300</v>
          </cell>
          <cell r="L93" t="str">
            <v>Pipeline Safety and Compliance</v>
          </cell>
          <cell r="M93" t="str">
            <v>Co 12</v>
          </cell>
          <cell r="N93" t="str">
            <v>NGD</v>
          </cell>
          <cell r="O93" t="str">
            <v>NiSource Gas Distribution</v>
          </cell>
          <cell r="P93" t="str">
            <v>Operations</v>
          </cell>
          <cell r="Q93" t="str">
            <v>RCT</v>
          </cell>
          <cell r="R93" t="str">
            <v>Operations Support and Planning Services</v>
          </cell>
          <cell r="S93" t="str">
            <v>Operations Support and Planning Services</v>
          </cell>
          <cell r="T93" t="str">
            <v>A</v>
          </cell>
          <cell r="U93" t="str">
            <v>0053300 Pipeline Safety and Compliance</v>
          </cell>
          <cell r="X93" t="str">
            <v>3101</v>
          </cell>
          <cell r="Y93" t="str">
            <v>Meals Special Cases Only</v>
          </cell>
          <cell r="Z93" t="str">
            <v>D</v>
          </cell>
          <cell r="AA93" t="str">
            <v>Co 12</v>
          </cell>
          <cell r="AB93" t="str">
            <v>Employee Expenses</v>
          </cell>
          <cell r="AC93" t="str">
            <v>Employee Expenses</v>
          </cell>
          <cell r="AD93" t="str">
            <v>EmplyeeExp</v>
          </cell>
          <cell r="AE93" t="str">
            <v>31xx Employee Expenses</v>
          </cell>
          <cell r="AF93" t="str">
            <v>31xx</v>
          </cell>
          <cell r="AG93" t="str">
            <v>Employee Expenses</v>
          </cell>
          <cell r="AH93" t="str">
            <v>3101 Meals Special Cases Only</v>
          </cell>
          <cell r="AI93" t="str">
            <v>Employee_Expenses</v>
          </cell>
        </row>
        <row r="94">
          <cell r="K94" t="str">
            <v>0053400</v>
          </cell>
          <cell r="L94" t="str">
            <v>NGD Integration Center</v>
          </cell>
          <cell r="M94" t="str">
            <v>Co 12</v>
          </cell>
          <cell r="N94" t="str">
            <v>NGD</v>
          </cell>
          <cell r="O94" t="str">
            <v>NiSource Gas Distribution</v>
          </cell>
          <cell r="P94" t="str">
            <v>Customer Operations</v>
          </cell>
          <cell r="Q94" t="str">
            <v>Logistics</v>
          </cell>
          <cell r="R94" t="str">
            <v>Operations Support and Planning Services</v>
          </cell>
          <cell r="S94" t="str">
            <v>Operations Support and Planning Services</v>
          </cell>
          <cell r="T94" t="str">
            <v>A</v>
          </cell>
          <cell r="U94" t="str">
            <v>0053400 NGD Integration Center</v>
          </cell>
          <cell r="X94" t="str">
            <v>3102</v>
          </cell>
          <cell r="Y94" t="str">
            <v>Meals and Entertainment</v>
          </cell>
          <cell r="Z94" t="str">
            <v>D</v>
          </cell>
          <cell r="AA94" t="str">
            <v>Co 12</v>
          </cell>
          <cell r="AB94" t="str">
            <v>Employee Expenses</v>
          </cell>
          <cell r="AC94" t="str">
            <v>Employee Expenses</v>
          </cell>
          <cell r="AD94" t="str">
            <v>EmplyeeExp</v>
          </cell>
          <cell r="AE94" t="str">
            <v>31xx Employee Expenses</v>
          </cell>
          <cell r="AF94" t="str">
            <v>31xx</v>
          </cell>
          <cell r="AG94" t="str">
            <v>Employee Expenses</v>
          </cell>
          <cell r="AH94" t="str">
            <v>3102 Meals and Entertainment</v>
          </cell>
          <cell r="AI94" t="str">
            <v>Employee_Expenses</v>
          </cell>
        </row>
        <row r="95">
          <cell r="K95" t="str">
            <v>0053500</v>
          </cell>
          <cell r="L95" t="str">
            <v>NGD - Field Engineering</v>
          </cell>
          <cell r="M95" t="str">
            <v>Co 12</v>
          </cell>
          <cell r="N95" t="str">
            <v>NGD</v>
          </cell>
          <cell r="O95" t="str">
            <v>NiSource Gas Distribution</v>
          </cell>
          <cell r="P95" t="str">
            <v>Operations</v>
          </cell>
          <cell r="Q95" t="str">
            <v>Engineering Services</v>
          </cell>
          <cell r="R95" t="str">
            <v>Operations Support and Planning Services</v>
          </cell>
          <cell r="S95" t="str">
            <v>Operations Support and Planning Services</v>
          </cell>
          <cell r="T95" t="str">
            <v>A</v>
          </cell>
          <cell r="U95" t="str">
            <v>0053500 NGD - Field Engineering</v>
          </cell>
          <cell r="X95" t="str">
            <v>3103</v>
          </cell>
          <cell r="Y95" t="str">
            <v>Non-Deductible Business Expens</v>
          </cell>
          <cell r="Z95" t="str">
            <v>D</v>
          </cell>
          <cell r="AA95" t="str">
            <v>Co 12</v>
          </cell>
          <cell r="AB95" t="str">
            <v>Employee Expenses</v>
          </cell>
          <cell r="AC95" t="str">
            <v>Employee Expenses</v>
          </cell>
          <cell r="AD95" t="str">
            <v>EmplyeeExp</v>
          </cell>
          <cell r="AE95" t="str">
            <v>31xx Employee Expenses</v>
          </cell>
          <cell r="AF95" t="str">
            <v>31xx</v>
          </cell>
          <cell r="AG95" t="str">
            <v>Employee Expenses</v>
          </cell>
          <cell r="AH95" t="str">
            <v>3103 Non-Deductible Business Expens</v>
          </cell>
          <cell r="AI95" t="str">
            <v>Employee_Expenses</v>
          </cell>
        </row>
        <row r="96">
          <cell r="K96" t="str">
            <v>0053600</v>
          </cell>
          <cell r="L96" t="str">
            <v>Mailing Operations</v>
          </cell>
          <cell r="M96" t="str">
            <v>Co 12</v>
          </cell>
          <cell r="N96" t="str">
            <v>NGD</v>
          </cell>
          <cell r="O96" t="str">
            <v>NiSource Gas Distribution</v>
          </cell>
          <cell r="P96" t="str">
            <v>Customer Operations</v>
          </cell>
          <cell r="Q96" t="str">
            <v>Printing &amp; Inserting</v>
          </cell>
          <cell r="R96" t="str">
            <v>Customer Billing, Collection, and Contact Services</v>
          </cell>
          <cell r="S96" t="str">
            <v>Customer Billing, Collection, and Contact Services</v>
          </cell>
          <cell r="T96" t="str">
            <v>A</v>
          </cell>
          <cell r="U96" t="str">
            <v>0053600 Mailing Operations</v>
          </cell>
          <cell r="X96" t="str">
            <v>3104</v>
          </cell>
          <cell r="Y96" t="str">
            <v>Aviation Charter Expenses</v>
          </cell>
          <cell r="Z96" t="str">
            <v>D</v>
          </cell>
          <cell r="AA96" t="str">
            <v>Co 12</v>
          </cell>
          <cell r="AB96" t="str">
            <v>Employee Expenses</v>
          </cell>
          <cell r="AC96" t="str">
            <v>Employee Expenses</v>
          </cell>
          <cell r="AD96" t="str">
            <v>EmplyeeExp</v>
          </cell>
          <cell r="AE96" t="str">
            <v>31xx Employee Expenses</v>
          </cell>
          <cell r="AF96" t="str">
            <v>31xx</v>
          </cell>
          <cell r="AG96" t="str">
            <v>Employee Expenses</v>
          </cell>
          <cell r="AH96" t="str">
            <v>3104 Aviation Charter Expenses</v>
          </cell>
          <cell r="AI96" t="str">
            <v>Employee_Expenses</v>
          </cell>
        </row>
        <row r="97">
          <cell r="K97" t="str">
            <v>0053700</v>
          </cell>
          <cell r="L97" t="str">
            <v>Survey and Land</v>
          </cell>
          <cell r="M97" t="str">
            <v>Co 12</v>
          </cell>
          <cell r="N97" t="str">
            <v>NGD</v>
          </cell>
          <cell r="O97" t="str">
            <v>NiSource Gas Distribution</v>
          </cell>
          <cell r="P97" t="str">
            <v>Operations</v>
          </cell>
          <cell r="Q97" t="str">
            <v>Gas Sys Plan &amp; Model</v>
          </cell>
          <cell r="R97" t="str">
            <v>Operations Support and Planning Services</v>
          </cell>
          <cell r="S97" t="str">
            <v>Operations Support and Planning Services</v>
          </cell>
          <cell r="T97" t="str">
            <v>A</v>
          </cell>
          <cell r="U97" t="str">
            <v>0053700 Survey and Land</v>
          </cell>
          <cell r="X97" t="str">
            <v>3105</v>
          </cell>
          <cell r="Y97" t="str">
            <v>Taxable Business Expenses</v>
          </cell>
          <cell r="Z97" t="str">
            <v>D</v>
          </cell>
          <cell r="AA97" t="str">
            <v>Co 12</v>
          </cell>
          <cell r="AB97" t="str">
            <v>Employee Expenses</v>
          </cell>
          <cell r="AC97" t="str">
            <v>Employee Expenses</v>
          </cell>
          <cell r="AD97" t="str">
            <v>EmplyeeExp</v>
          </cell>
          <cell r="AE97" t="str">
            <v>31xx Employee Expenses</v>
          </cell>
          <cell r="AF97" t="str">
            <v>31xx</v>
          </cell>
          <cell r="AG97" t="str">
            <v>Employee Expenses</v>
          </cell>
          <cell r="AH97" t="str">
            <v>3105 Taxable Business Expenses</v>
          </cell>
          <cell r="AI97" t="str">
            <v>Employee_Expenses</v>
          </cell>
        </row>
        <row r="98">
          <cell r="K98" t="str">
            <v>0053800</v>
          </cell>
          <cell r="L98" t="str">
            <v>NiSource Training</v>
          </cell>
          <cell r="M98" t="str">
            <v>Co 12</v>
          </cell>
          <cell r="N98" t="str">
            <v>Corporate</v>
          </cell>
          <cell r="O98" t="str">
            <v>Other Corporate</v>
          </cell>
          <cell r="P98" t="str">
            <v>General</v>
          </cell>
          <cell r="Q98" t="str">
            <v>NiSource Training</v>
          </cell>
          <cell r="R98" t="str">
            <v>Operations Support and Planning Services</v>
          </cell>
          <cell r="S98" t="str">
            <v>Operations Support and Planning Services</v>
          </cell>
          <cell r="T98" t="str">
            <v>A</v>
          </cell>
          <cell r="U98" t="str">
            <v>0053800 NiSource Training</v>
          </cell>
          <cell r="X98" t="str">
            <v>3250</v>
          </cell>
          <cell r="Y98" t="str">
            <v>Uncollectible Accounts</v>
          </cell>
          <cell r="Z98" t="str">
            <v>D</v>
          </cell>
          <cell r="AA98" t="str">
            <v>Co 12</v>
          </cell>
          <cell r="AB98" t="str">
            <v>Other</v>
          </cell>
          <cell r="AC98" t="str">
            <v>Trackers (Others and Uncollectibles)</v>
          </cell>
          <cell r="AD98" t="str">
            <v>UncollAct</v>
          </cell>
          <cell r="AE98" t="str">
            <v>3250 Uncollectible Accounts</v>
          </cell>
          <cell r="AF98" t="str">
            <v>3250</v>
          </cell>
          <cell r="AG98" t="str">
            <v>Uncollectible Accounts</v>
          </cell>
          <cell r="AH98" t="str">
            <v>3250 Uncollectible Accounts</v>
          </cell>
          <cell r="AI98" t="str">
            <v>Uncollectable_Accounts</v>
          </cell>
        </row>
        <row r="99">
          <cell r="K99" t="str">
            <v>0053900</v>
          </cell>
          <cell r="L99" t="str">
            <v>Program Managemant</v>
          </cell>
          <cell r="M99" t="str">
            <v>Co 12</v>
          </cell>
          <cell r="N99" t="str">
            <v>NGD</v>
          </cell>
          <cell r="O99" t="str">
            <v>NiSource Gas Distribution</v>
          </cell>
          <cell r="P99" t="str">
            <v>Operations</v>
          </cell>
          <cell r="Q99" t="str">
            <v>Capital Mgmt and Ana</v>
          </cell>
          <cell r="R99" t="str">
            <v>Operations Support and Planning Services</v>
          </cell>
          <cell r="S99" t="str">
            <v>Operations Support and Planning Services</v>
          </cell>
          <cell r="T99" t="str">
            <v>A</v>
          </cell>
          <cell r="U99" t="str">
            <v>0053900 Program Managemant</v>
          </cell>
          <cell r="X99" t="str">
            <v>3300</v>
          </cell>
          <cell r="Y99" t="str">
            <v>Amortization Charges</v>
          </cell>
          <cell r="Z99" t="str">
            <v>D</v>
          </cell>
          <cell r="AA99" t="str">
            <v>Co 12</v>
          </cell>
          <cell r="AB99" t="str">
            <v>Other</v>
          </cell>
          <cell r="AC99" t="str">
            <v>Depreciation, Depletion, &amp; Amortization</v>
          </cell>
          <cell r="AD99" t="str">
            <v>AmortChrg</v>
          </cell>
          <cell r="AE99" t="str">
            <v>3300 Amortization Charges</v>
          </cell>
          <cell r="AF99" t="str">
            <v>3300</v>
          </cell>
          <cell r="AG99" t="str">
            <v>Amortization Charges</v>
          </cell>
          <cell r="AH99" t="str">
            <v>3300 Amortization Charges</v>
          </cell>
          <cell r="AI99" t="str">
            <v>Oper_and_Maint_Exp_Ext</v>
          </cell>
        </row>
        <row r="100">
          <cell r="K100" t="str">
            <v>0054000</v>
          </cell>
          <cell r="L100" t="str">
            <v>NIPSCO Operations</v>
          </cell>
          <cell r="M100" t="str">
            <v>Co 12</v>
          </cell>
          <cell r="N100" t="str">
            <v>NIPSCO</v>
          </cell>
          <cell r="O100" t="str">
            <v>Other Corporate</v>
          </cell>
          <cell r="P100" t="str">
            <v>Operations</v>
          </cell>
          <cell r="Q100" t="str">
            <v>NIPSCO Operations</v>
          </cell>
          <cell r="R100" t="str">
            <v>Operations Support and Planning Services</v>
          </cell>
          <cell r="S100" t="str">
            <v>Operations Support and Planning Services</v>
          </cell>
          <cell r="T100" t="str">
            <v>I</v>
          </cell>
          <cell r="U100" t="str">
            <v>0054000 NIPSCO Operations</v>
          </cell>
          <cell r="X100" t="str">
            <v>3350</v>
          </cell>
          <cell r="Y100" t="str">
            <v>Cleared Costs</v>
          </cell>
          <cell r="Z100" t="str">
            <v>D</v>
          </cell>
          <cell r="AA100" t="str">
            <v>Co 12</v>
          </cell>
          <cell r="AB100" t="str">
            <v>Other</v>
          </cell>
          <cell r="AC100" t="str">
            <v>Other - Non-Labor</v>
          </cell>
          <cell r="AD100" t="str">
            <v>Clearing</v>
          </cell>
          <cell r="AE100" t="str">
            <v>33xx Clearing</v>
          </cell>
          <cell r="AF100" t="str">
            <v>33xx</v>
          </cell>
          <cell r="AG100" t="str">
            <v>Clearing</v>
          </cell>
          <cell r="AH100" t="str">
            <v>3350 Cleared Costs</v>
          </cell>
          <cell r="AI100" t="str">
            <v>Oper_and_Maint_Exp_Ext</v>
          </cell>
        </row>
        <row r="101">
          <cell r="K101" t="str">
            <v>0054100</v>
          </cell>
          <cell r="L101" t="str">
            <v>Engineering Capital Close-out</v>
          </cell>
          <cell r="M101" t="str">
            <v>Co 12</v>
          </cell>
          <cell r="N101" t="str">
            <v>NGD</v>
          </cell>
          <cell r="O101" t="str">
            <v>NiSource Gas Distribution</v>
          </cell>
          <cell r="P101" t="str">
            <v>Operations</v>
          </cell>
          <cell r="Q101" t="str">
            <v>Damage Prevention</v>
          </cell>
          <cell r="R101" t="str">
            <v>Operations Support and Planning Services</v>
          </cell>
          <cell r="S101" t="str">
            <v>Operations Support and Planning Services</v>
          </cell>
          <cell r="T101" t="str">
            <v>A</v>
          </cell>
          <cell r="U101" t="str">
            <v>0054100 Engineering Capital Close-out</v>
          </cell>
          <cell r="X101" t="str">
            <v>3351</v>
          </cell>
          <cell r="Y101" t="str">
            <v>SF &amp; H Loading</v>
          </cell>
          <cell r="Z101" t="str">
            <v>D</v>
          </cell>
          <cell r="AA101" t="str">
            <v>Co 12</v>
          </cell>
          <cell r="AB101" t="str">
            <v>Other</v>
          </cell>
          <cell r="AC101" t="str">
            <v>Other - Non-Labor</v>
          </cell>
          <cell r="AD101" t="str">
            <v>Clearing</v>
          </cell>
          <cell r="AE101" t="str">
            <v>33xx Clearing</v>
          </cell>
          <cell r="AF101" t="str">
            <v>33xx</v>
          </cell>
          <cell r="AG101" t="str">
            <v>Clearing</v>
          </cell>
          <cell r="AH101" t="str">
            <v>3351 SF &amp; H Loading</v>
          </cell>
          <cell r="AI101" t="str">
            <v>Oper_and_Maint_Exp_Ext</v>
          </cell>
        </row>
        <row r="102">
          <cell r="K102" t="str">
            <v>0054500</v>
          </cell>
          <cell r="L102" t="str">
            <v>CISC Electronic Access</v>
          </cell>
          <cell r="M102" t="str">
            <v>Co 12</v>
          </cell>
          <cell r="N102" t="str">
            <v>Corporate</v>
          </cell>
          <cell r="O102" t="str">
            <v>Other Corporate</v>
          </cell>
          <cell r="P102" t="str">
            <v>General</v>
          </cell>
          <cell r="Q102" t="str">
            <v>CISC Electronic Access</v>
          </cell>
          <cell r="R102" t="str">
            <v>Customer Billing, Collection, and Contact Services</v>
          </cell>
          <cell r="S102" t="str">
            <v>Customer Billing, Collection, and Contact Services</v>
          </cell>
          <cell r="T102" t="str">
            <v>A</v>
          </cell>
          <cell r="U102" t="str">
            <v>0054500 CISC Electronic Access</v>
          </cell>
          <cell r="X102" t="str">
            <v>3357</v>
          </cell>
          <cell r="Y102" t="str">
            <v>Vehicle Maint/Other Costs Cird</v>
          </cell>
          <cell r="Z102" t="str">
            <v>D</v>
          </cell>
          <cell r="AA102" t="str">
            <v>Co 12</v>
          </cell>
          <cell r="AB102" t="str">
            <v>Other</v>
          </cell>
          <cell r="AC102" t="str">
            <v>Other - Non-Labor</v>
          </cell>
          <cell r="AD102" t="str">
            <v>Clearing</v>
          </cell>
          <cell r="AE102" t="str">
            <v>33xx Clearing</v>
          </cell>
          <cell r="AF102" t="str">
            <v>33xx</v>
          </cell>
          <cell r="AG102" t="str">
            <v>Clearing</v>
          </cell>
          <cell r="AH102" t="str">
            <v>3357 Vehicle Maint/Other Costs Cird</v>
          </cell>
          <cell r="AI102" t="str">
            <v>Oper_and_Maint_Exp_Ext</v>
          </cell>
        </row>
        <row r="103">
          <cell r="K103" t="str">
            <v>0055000</v>
          </cell>
          <cell r="L103" t="str">
            <v>Corporate Financial Planning</v>
          </cell>
          <cell r="M103" t="str">
            <v>Co 12</v>
          </cell>
          <cell r="N103" t="str">
            <v>Corporate</v>
          </cell>
          <cell r="O103" t="str">
            <v>Finance</v>
          </cell>
          <cell r="P103" t="str">
            <v>Financial Planning Analysis</v>
          </cell>
          <cell r="Q103" t="str">
            <v>Corporate Fin Plan</v>
          </cell>
          <cell r="R103" t="str">
            <v>Budget Services</v>
          </cell>
          <cell r="S103" t="str">
            <v>Budget Services</v>
          </cell>
          <cell r="T103" t="str">
            <v>I</v>
          </cell>
          <cell r="U103" t="str">
            <v>0055000 Corporate Financial Planning</v>
          </cell>
          <cell r="X103" t="str">
            <v>3360</v>
          </cell>
          <cell r="Y103" t="str">
            <v>Vehicle Proceeds/Final Settlmnt</v>
          </cell>
          <cell r="Z103" t="str">
            <v>D</v>
          </cell>
          <cell r="AA103" t="str">
            <v>Co 12</v>
          </cell>
          <cell r="AB103" t="str">
            <v>Other</v>
          </cell>
          <cell r="AC103" t="str">
            <v>Other - Non-Labor</v>
          </cell>
          <cell r="AD103" t="str">
            <v>Clearing</v>
          </cell>
          <cell r="AE103" t="str">
            <v>33xx Clearing</v>
          </cell>
          <cell r="AF103" t="str">
            <v>33xx</v>
          </cell>
          <cell r="AG103" t="str">
            <v>Clearing</v>
          </cell>
          <cell r="AH103" t="str">
            <v>3360 Vehicle Proceeds/Final Settlmnt</v>
          </cell>
          <cell r="AI103" t="str">
            <v>Oper_and_Maint_Exp_Ext</v>
          </cell>
        </row>
        <row r="104">
          <cell r="K104" t="str">
            <v>0055200</v>
          </cell>
          <cell r="L104" t="str">
            <v>Pipeline Budgets</v>
          </cell>
          <cell r="M104" t="str">
            <v>Co 12</v>
          </cell>
          <cell r="N104" t="str">
            <v>Corporate</v>
          </cell>
          <cell r="O104" t="str">
            <v>Finance</v>
          </cell>
          <cell r="P104" t="str">
            <v>GTS Finance and Accounting</v>
          </cell>
          <cell r="Q104" t="str">
            <v>Consolidated Rprtng</v>
          </cell>
          <cell r="R104" t="str">
            <v>Budget Services</v>
          </cell>
          <cell r="S104" t="str">
            <v>Budget Services</v>
          </cell>
          <cell r="T104" t="str">
            <v>A</v>
          </cell>
          <cell r="U104" t="str">
            <v>0055200 Pipeline Budgets</v>
          </cell>
          <cell r="X104" t="str">
            <v>3361</v>
          </cell>
          <cell r="Y104" t="str">
            <v>Other Vehicle Costs Cleared</v>
          </cell>
          <cell r="Z104" t="str">
            <v>D</v>
          </cell>
          <cell r="AA104" t="str">
            <v>Co 12</v>
          </cell>
          <cell r="AB104" t="str">
            <v>Other</v>
          </cell>
          <cell r="AC104" t="str">
            <v>Other - Non-Labor</v>
          </cell>
          <cell r="AD104" t="str">
            <v>Clearing</v>
          </cell>
          <cell r="AE104" t="str">
            <v>33xx Clearing</v>
          </cell>
          <cell r="AF104" t="str">
            <v>33xx</v>
          </cell>
          <cell r="AG104" t="str">
            <v>Clearing</v>
          </cell>
          <cell r="AH104" t="str">
            <v>3361 Other Vehicle Costs Cleared</v>
          </cell>
          <cell r="AI104" t="str">
            <v>Oper_and_Maint_Exp_Ext</v>
          </cell>
        </row>
        <row r="105">
          <cell r="K105" t="str">
            <v>0055300</v>
          </cell>
          <cell r="L105" t="str">
            <v>Unregulated Accounting</v>
          </cell>
          <cell r="M105" t="str">
            <v>Co 12</v>
          </cell>
          <cell r="N105" t="str">
            <v>Corporate</v>
          </cell>
          <cell r="O105" t="str">
            <v>Finance</v>
          </cell>
          <cell r="P105" t="str">
            <v>Accounting</v>
          </cell>
          <cell r="Q105" t="str">
            <v>Unregulated Acctng</v>
          </cell>
          <cell r="R105" t="str">
            <v>Accounting and Statistical Services</v>
          </cell>
          <cell r="S105" t="str">
            <v>Accounting and Statistical Services</v>
          </cell>
          <cell r="T105" t="str">
            <v>I</v>
          </cell>
          <cell r="U105" t="str">
            <v>0055300 Unregulated Accounting</v>
          </cell>
          <cell r="X105" t="str">
            <v>3362</v>
          </cell>
          <cell r="Y105" t="str">
            <v>Tool Proceeds/Final Settlmnt</v>
          </cell>
          <cell r="Z105" t="str">
            <v>D</v>
          </cell>
          <cell r="AA105" t="str">
            <v>Co 12</v>
          </cell>
          <cell r="AB105" t="str">
            <v>Other</v>
          </cell>
          <cell r="AC105" t="str">
            <v>Other - Non-Labor</v>
          </cell>
          <cell r="AD105" t="str">
            <v>Clearing</v>
          </cell>
          <cell r="AE105" t="str">
            <v>33xx Clearing</v>
          </cell>
          <cell r="AF105" t="str">
            <v>33xx</v>
          </cell>
          <cell r="AG105" t="str">
            <v>Clearing</v>
          </cell>
          <cell r="AH105" t="str">
            <v>3362 Tools Proceeds/Final Settlmnt</v>
          </cell>
          <cell r="AI105" t="str">
            <v>Oper_and_Maint_Exp_Ext</v>
          </cell>
        </row>
        <row r="106">
          <cell r="K106" t="str">
            <v>0055400</v>
          </cell>
          <cell r="L106" t="str">
            <v>VP of FP&amp;A</v>
          </cell>
          <cell r="M106" t="str">
            <v>Co 12</v>
          </cell>
          <cell r="N106" t="str">
            <v>Corporate</v>
          </cell>
          <cell r="O106" t="str">
            <v>Finance</v>
          </cell>
          <cell r="P106" t="str">
            <v>Financial Planning Analysis</v>
          </cell>
          <cell r="Q106" t="str">
            <v>VP of FP&amp;A</v>
          </cell>
          <cell r="R106" t="str">
            <v>Budget Services</v>
          </cell>
          <cell r="S106" t="str">
            <v>Budget Services</v>
          </cell>
          <cell r="T106" t="str">
            <v>A</v>
          </cell>
          <cell r="U106" t="str">
            <v>0055400 VP of FP&amp;A</v>
          </cell>
          <cell r="X106" t="str">
            <v>3363</v>
          </cell>
          <cell r="Y106" t="str">
            <v>Other Gen Tools Costs Cleared</v>
          </cell>
          <cell r="Z106" t="str">
            <v>D</v>
          </cell>
          <cell r="AA106" t="str">
            <v>Co 12</v>
          </cell>
          <cell r="AB106" t="str">
            <v>Other</v>
          </cell>
          <cell r="AC106" t="str">
            <v>Other - Non-Labor</v>
          </cell>
          <cell r="AD106" t="str">
            <v>Clearing</v>
          </cell>
          <cell r="AE106" t="str">
            <v>33xx Clearing</v>
          </cell>
          <cell r="AF106" t="str">
            <v>33xx</v>
          </cell>
          <cell r="AG106" t="str">
            <v>Clearing</v>
          </cell>
          <cell r="AH106" t="str">
            <v>3363 Other Gen Tool Costs Cleared</v>
          </cell>
          <cell r="AI106" t="str">
            <v>Oper_and_Maint_Exp_Ext</v>
          </cell>
        </row>
        <row r="107">
          <cell r="K107" t="str">
            <v>0055500</v>
          </cell>
          <cell r="L107" t="str">
            <v>FP&amp;A Transformation</v>
          </cell>
          <cell r="M107" t="str">
            <v>Co 12</v>
          </cell>
          <cell r="N107" t="str">
            <v>Corporate</v>
          </cell>
          <cell r="O107" t="str">
            <v>Finance</v>
          </cell>
          <cell r="P107" t="str">
            <v>Financial Planning Analysis</v>
          </cell>
          <cell r="Q107" t="str">
            <v>FP&amp;A Transformation</v>
          </cell>
          <cell r="R107" t="str">
            <v>Budget Services</v>
          </cell>
          <cell r="S107" t="str">
            <v>Budget Services</v>
          </cell>
          <cell r="T107" t="str">
            <v>I</v>
          </cell>
          <cell r="U107" t="str">
            <v>0055500 FP&amp;A Transformation</v>
          </cell>
          <cell r="X107" t="str">
            <v>3500</v>
          </cell>
          <cell r="Y107" t="str">
            <v>Charitable Contributions</v>
          </cell>
          <cell r="Z107" t="str">
            <v>D</v>
          </cell>
          <cell r="AA107" t="str">
            <v>Co 12</v>
          </cell>
          <cell r="AB107" t="str">
            <v>Other</v>
          </cell>
          <cell r="AC107" t="str">
            <v>Other - Non-Labor</v>
          </cell>
          <cell r="AD107" t="str">
            <v>DuesDonatn</v>
          </cell>
          <cell r="AE107" t="str">
            <v>350x Dues &amp; Donations</v>
          </cell>
          <cell r="AF107" t="str">
            <v>350x</v>
          </cell>
          <cell r="AG107" t="str">
            <v>Dues &amp; Donations</v>
          </cell>
          <cell r="AH107" t="str">
            <v>3500 Charitable Contributions</v>
          </cell>
          <cell r="AI107" t="str">
            <v>Oper_and_Maint_Exp_Ext</v>
          </cell>
        </row>
        <row r="108">
          <cell r="K108" t="str">
            <v>0055600</v>
          </cell>
          <cell r="L108" t="str">
            <v>Corporate Financial &amp; Strategic Planning</v>
          </cell>
          <cell r="M108" t="str">
            <v>Co 12</v>
          </cell>
          <cell r="N108" t="str">
            <v>Corporate</v>
          </cell>
          <cell r="O108" t="str">
            <v>Finance</v>
          </cell>
          <cell r="P108" t="str">
            <v>Financial Planning Analysis</v>
          </cell>
          <cell r="Q108" t="str">
            <v>Corporate Financial &amp; Strategic Planning</v>
          </cell>
          <cell r="R108" t="str">
            <v>Budget Services</v>
          </cell>
          <cell r="S108" t="str">
            <v>Budget Services</v>
          </cell>
          <cell r="T108" t="str">
            <v>A</v>
          </cell>
          <cell r="U108" t="str">
            <v>0055600 Corporate Financial &amp; Strategic Planning</v>
          </cell>
          <cell r="X108" t="str">
            <v>3501</v>
          </cell>
          <cell r="Y108" t="str">
            <v>Company Dues &amp; Membership Dues</v>
          </cell>
          <cell r="Z108" t="str">
            <v>D</v>
          </cell>
          <cell r="AA108" t="str">
            <v>Co 12</v>
          </cell>
          <cell r="AB108" t="str">
            <v>Other</v>
          </cell>
          <cell r="AC108" t="str">
            <v>Other - Non-Labor</v>
          </cell>
          <cell r="AD108" t="str">
            <v>DuesDonatn</v>
          </cell>
          <cell r="AE108" t="str">
            <v>350x Dues &amp; Donations</v>
          </cell>
          <cell r="AF108" t="str">
            <v>350x</v>
          </cell>
          <cell r="AG108" t="str">
            <v>Dues &amp; Donations</v>
          </cell>
          <cell r="AH108" t="str">
            <v>3501 Company Dues &amp; Membership Dues</v>
          </cell>
          <cell r="AI108" t="str">
            <v>Oper_and_Maint_Exp_Ext</v>
          </cell>
        </row>
        <row r="109">
          <cell r="K109" t="str">
            <v>0055700</v>
          </cell>
          <cell r="L109" t="str">
            <v>Corporate Budgeting - Capital &amp; O&amp;M</v>
          </cell>
          <cell r="M109" t="str">
            <v>Co 12</v>
          </cell>
          <cell r="N109" t="str">
            <v>Corporate</v>
          </cell>
          <cell r="O109" t="str">
            <v>Finance</v>
          </cell>
          <cell r="P109" t="str">
            <v>Financial Planning Analysis</v>
          </cell>
          <cell r="Q109" t="str">
            <v>Corporate Budgeting - Capital &amp; O&amp;M</v>
          </cell>
          <cell r="R109" t="str">
            <v>Budget Services</v>
          </cell>
          <cell r="S109" t="str">
            <v>Budget Services</v>
          </cell>
          <cell r="T109" t="str">
            <v>A</v>
          </cell>
          <cell r="U109" t="str">
            <v>0055700 Corporate Budgeting - Capital &amp; O&amp;M</v>
          </cell>
          <cell r="X109" t="str">
            <v>3502</v>
          </cell>
          <cell r="Y109" t="str">
            <v>Employee Dues &amp; Memberships</v>
          </cell>
          <cell r="Z109" t="str">
            <v>D</v>
          </cell>
          <cell r="AA109" t="str">
            <v>Co 12</v>
          </cell>
          <cell r="AB109" t="str">
            <v>Employee Expenses</v>
          </cell>
          <cell r="AC109" t="str">
            <v>Employee Expenses</v>
          </cell>
          <cell r="AD109" t="str">
            <v>DuesDonatn</v>
          </cell>
          <cell r="AE109" t="str">
            <v>350x Dues &amp; Donations</v>
          </cell>
          <cell r="AF109" t="str">
            <v>350x</v>
          </cell>
          <cell r="AG109" t="str">
            <v>Dues &amp; Donations</v>
          </cell>
          <cell r="AH109" t="str">
            <v>3502 Employee Dues &amp; Memberships</v>
          </cell>
          <cell r="AI109" t="str">
            <v>Employee_Expenses</v>
          </cell>
        </row>
        <row r="110">
          <cell r="K110" t="str">
            <v>0055800</v>
          </cell>
          <cell r="L110" t="str">
            <v>Corporate Development and Reporting</v>
          </cell>
          <cell r="M110" t="str">
            <v>Co 12</v>
          </cell>
          <cell r="N110" t="str">
            <v>Corporate</v>
          </cell>
          <cell r="O110" t="str">
            <v>Finance</v>
          </cell>
          <cell r="P110" t="str">
            <v>Financial Planning Analysis</v>
          </cell>
          <cell r="Q110" t="str">
            <v>Corporate Development and Reporting</v>
          </cell>
          <cell r="R110" t="str">
            <v>Budget Services</v>
          </cell>
          <cell r="S110" t="str">
            <v>Budget Services</v>
          </cell>
          <cell r="T110" t="str">
            <v>A</v>
          </cell>
          <cell r="U110" t="str">
            <v>0055800 Corporate Development and Reporting</v>
          </cell>
          <cell r="X110" t="str">
            <v>3503</v>
          </cell>
          <cell r="Y110" t="str">
            <v>PAC/Lobbying</v>
          </cell>
          <cell r="Z110" t="str">
            <v>D</v>
          </cell>
          <cell r="AA110" t="str">
            <v>Co 12</v>
          </cell>
          <cell r="AB110" t="str">
            <v>Other</v>
          </cell>
          <cell r="AC110" t="str">
            <v>Other - Non-Labor</v>
          </cell>
          <cell r="AD110" t="str">
            <v>DuesDonatn</v>
          </cell>
          <cell r="AE110" t="str">
            <v>350x Dues &amp; Donations</v>
          </cell>
          <cell r="AF110" t="str">
            <v>350x</v>
          </cell>
          <cell r="AG110" t="str">
            <v>Dues &amp; Donations</v>
          </cell>
          <cell r="AH110" t="str">
            <v>3503 PAC/Lobbying</v>
          </cell>
          <cell r="AI110" t="str">
            <v>Oper_and_Maint_Exp_Ext</v>
          </cell>
        </row>
        <row r="111">
          <cell r="K111" t="str">
            <v>0055900</v>
          </cell>
          <cell r="L111" t="str">
            <v>FP&amp;A Admin Services</v>
          </cell>
          <cell r="M111" t="str">
            <v>Co 12</v>
          </cell>
          <cell r="N111" t="str">
            <v>Corporate</v>
          </cell>
          <cell r="O111" t="str">
            <v>Finance</v>
          </cell>
          <cell r="P111" t="str">
            <v>Financial Planning Analysis</v>
          </cell>
          <cell r="Q111" t="str">
            <v>FP&amp;A Admin Services</v>
          </cell>
          <cell r="R111" t="str">
            <v>Budget Services</v>
          </cell>
          <cell r="S111" t="str">
            <v>Budget Services</v>
          </cell>
          <cell r="T111" t="str">
            <v>A</v>
          </cell>
          <cell r="U111" t="str">
            <v>0055900 FP&amp;A Admin Services</v>
          </cell>
          <cell r="X111" t="str">
            <v>3600</v>
          </cell>
          <cell r="Y111" t="str">
            <v>Fees, Licenses and Permits</v>
          </cell>
          <cell r="Z111" t="str">
            <v>D</v>
          </cell>
          <cell r="AA111" t="str">
            <v>Co 12</v>
          </cell>
          <cell r="AB111" t="str">
            <v>Other</v>
          </cell>
          <cell r="AC111" t="str">
            <v>Other - Non-Labor</v>
          </cell>
          <cell r="AD111" t="str">
            <v>Other</v>
          </cell>
          <cell r="AE111" t="str">
            <v>36xx Other</v>
          </cell>
          <cell r="AF111" t="str">
            <v>36xx</v>
          </cell>
          <cell r="AG111" t="str">
            <v>Other</v>
          </cell>
          <cell r="AH111" t="str">
            <v>3600 Fees, Licenses and Permits</v>
          </cell>
          <cell r="AI111" t="str">
            <v>Oper_and_Maint_Exp_Ext</v>
          </cell>
        </row>
        <row r="112">
          <cell r="K112" t="str">
            <v>0056100</v>
          </cell>
          <cell r="L112" t="str">
            <v>Cash Operations</v>
          </cell>
          <cell r="M112" t="str">
            <v>Co 12</v>
          </cell>
          <cell r="N112" t="str">
            <v>NGD</v>
          </cell>
          <cell r="O112" t="str">
            <v>NiSource Gas Distribution</v>
          </cell>
          <cell r="P112" t="str">
            <v>Customer Operations</v>
          </cell>
          <cell r="Q112" t="str">
            <v>Revenue Transactions</v>
          </cell>
          <cell r="R112" t="str">
            <v>Customer Billing, Collection, and Contact Services</v>
          </cell>
          <cell r="S112" t="str">
            <v>Customer Billing, Collection, and Contact Services</v>
          </cell>
          <cell r="T112" t="str">
            <v>A</v>
          </cell>
          <cell r="U112" t="str">
            <v>0056100 Cash Operations</v>
          </cell>
          <cell r="X112" t="str">
            <v>3601</v>
          </cell>
          <cell r="Y112" t="str">
            <v>Postal and Postage Fees</v>
          </cell>
          <cell r="Z112" t="str">
            <v>D</v>
          </cell>
          <cell r="AA112" t="str">
            <v>Co 12</v>
          </cell>
          <cell r="AB112" t="str">
            <v>Other</v>
          </cell>
          <cell r="AC112" t="str">
            <v>Other - Non-Labor</v>
          </cell>
          <cell r="AD112" t="str">
            <v>Other</v>
          </cell>
          <cell r="AE112" t="str">
            <v>36xx Other</v>
          </cell>
          <cell r="AF112" t="str">
            <v>36xx</v>
          </cell>
          <cell r="AG112" t="str">
            <v>Other</v>
          </cell>
          <cell r="AH112" t="str">
            <v>3601 Postal and Postage Fees</v>
          </cell>
          <cell r="AI112" t="str">
            <v>Oper_and_Maint_Exp_Ext</v>
          </cell>
        </row>
        <row r="113">
          <cell r="K113" t="str">
            <v>0056200</v>
          </cell>
          <cell r="L113" t="str">
            <v>DIS Billing Exceptions</v>
          </cell>
          <cell r="M113" t="str">
            <v>Co 12</v>
          </cell>
          <cell r="N113" t="str">
            <v>NGD</v>
          </cell>
          <cell r="O113" t="str">
            <v>NiSource Gas Distribution</v>
          </cell>
          <cell r="P113" t="str">
            <v>Customer Operations</v>
          </cell>
          <cell r="Q113" t="str">
            <v>Revenue Transactions</v>
          </cell>
          <cell r="R113" t="str">
            <v>Customer Billing, Collection, and Contact Services</v>
          </cell>
          <cell r="S113" t="str">
            <v>Customer Billing, Collection, and Contact Services</v>
          </cell>
          <cell r="T113" t="str">
            <v>A</v>
          </cell>
          <cell r="U113" t="str">
            <v>0056200 DIS Billing Exceptions</v>
          </cell>
          <cell r="X113" t="str">
            <v>3602</v>
          </cell>
          <cell r="Y113" t="str">
            <v>Trustee Fees</v>
          </cell>
          <cell r="Z113" t="str">
            <v>D</v>
          </cell>
          <cell r="AA113" t="str">
            <v>Co 12</v>
          </cell>
          <cell r="AB113" t="str">
            <v>Other</v>
          </cell>
          <cell r="AC113" t="str">
            <v>Other - Non-Labor</v>
          </cell>
          <cell r="AD113" t="str">
            <v>Other</v>
          </cell>
          <cell r="AE113" t="str">
            <v>36xx Other</v>
          </cell>
          <cell r="AF113" t="str">
            <v>36xx</v>
          </cell>
          <cell r="AG113" t="str">
            <v>Other</v>
          </cell>
          <cell r="AH113" t="str">
            <v>3602 Trustee Fees</v>
          </cell>
          <cell r="AI113" t="str">
            <v>Oper_and_Maint_Exp_Ext</v>
          </cell>
        </row>
        <row r="114">
          <cell r="K114" t="str">
            <v>0056300</v>
          </cell>
          <cell r="L114" t="str">
            <v>Revenue Recovery</v>
          </cell>
          <cell r="M114" t="str">
            <v>Co 12</v>
          </cell>
          <cell r="N114" t="str">
            <v>NGD</v>
          </cell>
          <cell r="O114" t="str">
            <v>NiSource Gas Distribution</v>
          </cell>
          <cell r="P114" t="str">
            <v>Customer Operations</v>
          </cell>
          <cell r="Q114" t="str">
            <v>Revenue Transactions</v>
          </cell>
          <cell r="R114" t="str">
            <v>Customer Billing, Collection, and Contact Services</v>
          </cell>
          <cell r="S114" t="str">
            <v>Customer Billing, Collection, and Contact Services</v>
          </cell>
          <cell r="T114" t="str">
            <v>A</v>
          </cell>
          <cell r="U114" t="str">
            <v>0056300 Revenue Recovery</v>
          </cell>
          <cell r="X114" t="str">
            <v>3603</v>
          </cell>
          <cell r="Y114" t="str">
            <v>Credit Facility Fees</v>
          </cell>
          <cell r="Z114" t="str">
            <v>D</v>
          </cell>
          <cell r="AA114" t="str">
            <v>Co 12</v>
          </cell>
          <cell r="AB114" t="str">
            <v>Other</v>
          </cell>
          <cell r="AC114" t="str">
            <v>Other - Non-Labor</v>
          </cell>
          <cell r="AD114" t="str">
            <v>Other</v>
          </cell>
          <cell r="AE114" t="str">
            <v>36xx Other</v>
          </cell>
          <cell r="AF114" t="str">
            <v>36xx</v>
          </cell>
          <cell r="AG114" t="str">
            <v>Other</v>
          </cell>
          <cell r="AH114" t="str">
            <v>3603 Credit Facility Fees</v>
          </cell>
          <cell r="AI114" t="str">
            <v>Oper_and_Maint_Exp_Ext</v>
          </cell>
        </row>
        <row r="115">
          <cell r="K115" t="str">
            <v>0057000</v>
          </cell>
          <cell r="L115" t="str">
            <v>Governmental Affairs</v>
          </cell>
          <cell r="M115" t="str">
            <v>Co 12</v>
          </cell>
          <cell r="N115" t="str">
            <v>Corporate</v>
          </cell>
          <cell r="O115" t="str">
            <v>Corporate Affairs</v>
          </cell>
          <cell r="P115" t="str">
            <v>Governmental Affairs</v>
          </cell>
          <cell r="Q115" t="str">
            <v>Governmental Affairs</v>
          </cell>
          <cell r="R115" t="str">
            <v>Corporate Services</v>
          </cell>
          <cell r="S115" t="str">
            <v>Corporate Services</v>
          </cell>
          <cell r="T115" t="str">
            <v>A</v>
          </cell>
          <cell r="U115" t="str">
            <v>0057000 Governmental Affairs</v>
          </cell>
          <cell r="X115" t="str">
            <v>3604</v>
          </cell>
          <cell r="Y115" t="str">
            <v>Bank Fees</v>
          </cell>
          <cell r="Z115" t="str">
            <v>D</v>
          </cell>
          <cell r="AA115" t="str">
            <v>Co 12</v>
          </cell>
          <cell r="AB115" t="str">
            <v>Other</v>
          </cell>
          <cell r="AC115" t="str">
            <v>Other - Non-Labor</v>
          </cell>
          <cell r="AD115" t="str">
            <v>Other</v>
          </cell>
          <cell r="AE115" t="str">
            <v>36xx Other</v>
          </cell>
          <cell r="AF115" t="str">
            <v>36xx</v>
          </cell>
          <cell r="AG115" t="str">
            <v>Other</v>
          </cell>
          <cell r="AH115" t="str">
            <v>3604 Bank Fees</v>
          </cell>
          <cell r="AI115" t="str">
            <v>Oper_and_Maint_Exp_Ext</v>
          </cell>
        </row>
        <row r="116">
          <cell r="K116" t="str">
            <v>0057400</v>
          </cell>
          <cell r="L116" t="str">
            <v>NGD Integr Center - Assigners</v>
          </cell>
          <cell r="M116" t="str">
            <v>Co 12</v>
          </cell>
          <cell r="N116" t="str">
            <v>NGD</v>
          </cell>
          <cell r="O116" t="str">
            <v>NiSource Gas Distribution</v>
          </cell>
          <cell r="P116" t="str">
            <v>Customer Operations</v>
          </cell>
          <cell r="Q116" t="str">
            <v>Logistics</v>
          </cell>
          <cell r="R116" t="str">
            <v>Operations Support and Planning Services</v>
          </cell>
          <cell r="S116" t="str">
            <v>Operations Support and Planning Services</v>
          </cell>
          <cell r="T116" t="str">
            <v>A</v>
          </cell>
          <cell r="U116" t="str">
            <v>0057400 NGD Integr Center - Assigners</v>
          </cell>
          <cell r="X116" t="str">
            <v>3605</v>
          </cell>
          <cell r="Y116" t="str">
            <v>Utilization Fees</v>
          </cell>
          <cell r="Z116" t="str">
            <v>D</v>
          </cell>
          <cell r="AA116" t="str">
            <v>Co 12</v>
          </cell>
          <cell r="AB116" t="str">
            <v>Other</v>
          </cell>
          <cell r="AC116" t="str">
            <v>Other - Non-Labor</v>
          </cell>
          <cell r="AD116" t="str">
            <v>Other</v>
          </cell>
          <cell r="AE116" t="str">
            <v>36xx Other</v>
          </cell>
          <cell r="AF116" t="str">
            <v>36xx</v>
          </cell>
          <cell r="AG116" t="str">
            <v>Other</v>
          </cell>
          <cell r="AH116" t="str">
            <v>3605 Utilization Fees</v>
          </cell>
          <cell r="AI116" t="str">
            <v>Oper_and_Maint_Exp_Ext</v>
          </cell>
        </row>
        <row r="117">
          <cell r="K117" t="str">
            <v>0057500</v>
          </cell>
          <cell r="L117" t="str">
            <v>NGD Integr Center - Ldrs &amp; Admin</v>
          </cell>
          <cell r="M117" t="str">
            <v>Co 12</v>
          </cell>
          <cell r="N117" t="str">
            <v>NGD</v>
          </cell>
          <cell r="O117" t="str">
            <v>NiSource Gas Distribution</v>
          </cell>
          <cell r="P117" t="str">
            <v>Customer Operations</v>
          </cell>
          <cell r="Q117" t="str">
            <v>Logistics</v>
          </cell>
          <cell r="R117" t="str">
            <v>Operations Support and Planning Services</v>
          </cell>
          <cell r="S117" t="str">
            <v>Operations Support and Planning Services</v>
          </cell>
          <cell r="T117" t="str">
            <v>A</v>
          </cell>
          <cell r="U117" t="str">
            <v>0057500 NGD Integr Center - Ldrs &amp; Admin</v>
          </cell>
          <cell r="X117" t="str">
            <v>3606</v>
          </cell>
          <cell r="Y117" t="str">
            <v>Setup Maintenance Fee</v>
          </cell>
          <cell r="Z117" t="str">
            <v>D</v>
          </cell>
          <cell r="AA117" t="str">
            <v>Co 12</v>
          </cell>
          <cell r="AB117" t="str">
            <v>Other</v>
          </cell>
          <cell r="AC117" t="str">
            <v>Other - Non-Labor</v>
          </cell>
          <cell r="AD117" t="str">
            <v>Other</v>
          </cell>
          <cell r="AE117" t="str">
            <v>36xx Other</v>
          </cell>
          <cell r="AF117" t="str">
            <v>36xx</v>
          </cell>
          <cell r="AG117" t="str">
            <v>Other</v>
          </cell>
          <cell r="AH117" t="str">
            <v>3606 Setup Maintenance Fee</v>
          </cell>
          <cell r="AI117" t="str">
            <v>Oper_and_Maint_Exp_Ext</v>
          </cell>
        </row>
        <row r="118">
          <cell r="K118" t="str">
            <v>0058000</v>
          </cell>
          <cell r="L118" t="str">
            <v>Pipeline Accounting</v>
          </cell>
          <cell r="M118" t="str">
            <v>Co 12</v>
          </cell>
          <cell r="N118" t="str">
            <v>Corporate</v>
          </cell>
          <cell r="O118" t="str">
            <v>Finance</v>
          </cell>
          <cell r="P118" t="str">
            <v>GTS Finance and Accounting</v>
          </cell>
          <cell r="Q118" t="str">
            <v>Pipeline Accounting</v>
          </cell>
          <cell r="R118" t="str">
            <v>Accounting and Statistical Services</v>
          </cell>
          <cell r="S118" t="str">
            <v>Accounting and Statistical Services</v>
          </cell>
          <cell r="T118" t="str">
            <v>A</v>
          </cell>
          <cell r="U118" t="str">
            <v>0058000 Pipeline Accounting</v>
          </cell>
          <cell r="X118" t="str">
            <v>3607</v>
          </cell>
          <cell r="Y118" t="str">
            <v>Late Fees</v>
          </cell>
          <cell r="Z118" t="str">
            <v>D</v>
          </cell>
          <cell r="AA118" t="str">
            <v>Co 12</v>
          </cell>
          <cell r="AB118" t="str">
            <v>Other</v>
          </cell>
          <cell r="AC118" t="str">
            <v>Other - Non-Labor</v>
          </cell>
          <cell r="AD118" t="str">
            <v>Other</v>
          </cell>
          <cell r="AE118" t="str">
            <v>36xx Other</v>
          </cell>
          <cell r="AF118" t="str">
            <v>36xx</v>
          </cell>
          <cell r="AG118" t="str">
            <v>Other</v>
          </cell>
          <cell r="AH118" t="str">
            <v>3607 Late Fees</v>
          </cell>
          <cell r="AI118" t="str">
            <v>Oper_and_Maint_Exp_Ext</v>
          </cell>
        </row>
        <row r="119">
          <cell r="K119" t="str">
            <v>0059000</v>
          </cell>
          <cell r="L119" t="str">
            <v>EDE Accounting</v>
          </cell>
          <cell r="M119" t="str">
            <v>Co 12</v>
          </cell>
          <cell r="N119" t="str">
            <v>Corporate</v>
          </cell>
          <cell r="O119" t="str">
            <v>Finance</v>
          </cell>
          <cell r="P119" t="str">
            <v>EDE Finance and Accounting</v>
          </cell>
          <cell r="Q119" t="str">
            <v>EDE Accounting</v>
          </cell>
          <cell r="R119" t="str">
            <v>Accounting and Statistical Services</v>
          </cell>
          <cell r="S119" t="str">
            <v>Accounting and Statistical Services</v>
          </cell>
          <cell r="T119" t="str">
            <v>A</v>
          </cell>
          <cell r="U119" t="str">
            <v>0059000 EDE Accounting</v>
          </cell>
          <cell r="X119" t="str">
            <v>3619</v>
          </cell>
          <cell r="Y119" t="str">
            <v>AR Customer Refunds</v>
          </cell>
          <cell r="Z119" t="str">
            <v>D</v>
          </cell>
          <cell r="AA119" t="str">
            <v>Co 12</v>
          </cell>
          <cell r="AB119" t="str">
            <v>Other</v>
          </cell>
          <cell r="AC119" t="str">
            <v>Other - Non-Labor</v>
          </cell>
          <cell r="AD119" t="str">
            <v>Other</v>
          </cell>
          <cell r="AE119" t="str">
            <v>36xx Other</v>
          </cell>
          <cell r="AF119" t="str">
            <v>36xx</v>
          </cell>
          <cell r="AG119" t="str">
            <v>Other</v>
          </cell>
          <cell r="AH119" t="str">
            <v>3619 AR Customer Refunds</v>
          </cell>
          <cell r="AI119" t="str">
            <v>Oper_and_Maint_Exp_Ext</v>
          </cell>
        </row>
        <row r="120">
          <cell r="K120" t="str">
            <v>0059100</v>
          </cell>
          <cell r="L120" t="str">
            <v>EDE Financial Planning</v>
          </cell>
          <cell r="M120" t="str">
            <v>Co 12</v>
          </cell>
          <cell r="N120" t="str">
            <v>Corporate</v>
          </cell>
          <cell r="O120" t="str">
            <v>Finance</v>
          </cell>
          <cell r="P120" t="str">
            <v>EDE Finance and Accounting</v>
          </cell>
          <cell r="Q120" t="str">
            <v>EDE Fin Plan</v>
          </cell>
          <cell r="R120" t="str">
            <v>Budget Services</v>
          </cell>
          <cell r="S120" t="str">
            <v>Budget Services</v>
          </cell>
          <cell r="T120" t="str">
            <v>A</v>
          </cell>
          <cell r="U120" t="str">
            <v>0059100 EDE Financial Planning</v>
          </cell>
          <cell r="X120" t="str">
            <v>3620</v>
          </cell>
          <cell r="Y120" t="str">
            <v>Restructuring</v>
          </cell>
          <cell r="Z120" t="str">
            <v>D</v>
          </cell>
          <cell r="AA120" t="str">
            <v>Co 12</v>
          </cell>
          <cell r="AB120" t="str">
            <v>Other</v>
          </cell>
          <cell r="AC120" t="str">
            <v>Other - Non-Labor</v>
          </cell>
          <cell r="AD120" t="str">
            <v>Other</v>
          </cell>
          <cell r="AE120" t="str">
            <v>36xx Other</v>
          </cell>
          <cell r="AF120" t="str">
            <v>36xx</v>
          </cell>
          <cell r="AG120" t="str">
            <v>Other</v>
          </cell>
          <cell r="AH120" t="str">
            <v>3620 Restructuring</v>
          </cell>
          <cell r="AI120" t="str">
            <v>Oper_and_Maint_Exp_Ext</v>
          </cell>
        </row>
        <row r="121">
          <cell r="K121" t="str">
            <v>0061000</v>
          </cell>
          <cell r="L121" t="str">
            <v>Corporate Services Accounting</v>
          </cell>
          <cell r="M121" t="str">
            <v>Co 12</v>
          </cell>
          <cell r="N121" t="str">
            <v>Corporate</v>
          </cell>
          <cell r="O121" t="str">
            <v>Finance</v>
          </cell>
          <cell r="P121" t="str">
            <v>Accounting</v>
          </cell>
          <cell r="Q121" t="str">
            <v>Corp Services Acctng</v>
          </cell>
          <cell r="R121" t="str">
            <v>Accounting and Statistical Services</v>
          </cell>
          <cell r="S121" t="str">
            <v>Accounting and Statistical Services</v>
          </cell>
          <cell r="T121" t="str">
            <v>A</v>
          </cell>
          <cell r="U121" t="str">
            <v>0061000 Corporate Services Accounting</v>
          </cell>
          <cell r="X121" t="str">
            <v>3621</v>
          </cell>
          <cell r="Y121" t="str">
            <v>Miscellaneous Revenue Billings</v>
          </cell>
          <cell r="Z121" t="str">
            <v>D</v>
          </cell>
          <cell r="AA121" t="str">
            <v>Co 12</v>
          </cell>
          <cell r="AB121" t="str">
            <v>Other</v>
          </cell>
          <cell r="AC121" t="str">
            <v>Other - Non-Labor</v>
          </cell>
          <cell r="AD121" t="str">
            <v>Other</v>
          </cell>
          <cell r="AE121" t="str">
            <v>36xx Other</v>
          </cell>
          <cell r="AF121" t="str">
            <v>36xx</v>
          </cell>
          <cell r="AG121" t="str">
            <v>Other</v>
          </cell>
          <cell r="AH121" t="str">
            <v>3621 Miscellaneous Revenue Billings</v>
          </cell>
          <cell r="AI121" t="str">
            <v>Oper_and_Maint_Exp_Ext</v>
          </cell>
        </row>
        <row r="122">
          <cell r="K122" t="str">
            <v>0063900</v>
          </cell>
          <cell r="L122" t="str">
            <v>Finance Transformation</v>
          </cell>
          <cell r="M122" t="str">
            <v>Co 12</v>
          </cell>
          <cell r="N122" t="str">
            <v>Corporate</v>
          </cell>
          <cell r="O122" t="str">
            <v>Finance</v>
          </cell>
          <cell r="P122" t="str">
            <v>Office of the CFO</v>
          </cell>
          <cell r="Q122" t="str">
            <v>Executive</v>
          </cell>
          <cell r="R122" t="str">
            <v>Accounting and Statistical Services</v>
          </cell>
          <cell r="S122" t="str">
            <v>Accounting and Statistical Services</v>
          </cell>
          <cell r="T122" t="str">
            <v>A</v>
          </cell>
          <cell r="U122" t="str">
            <v xml:space="preserve">0063900 Finance Transformation </v>
          </cell>
          <cell r="X122" t="str">
            <v>3622</v>
          </cell>
          <cell r="Y122" t="str">
            <v>Contract Retainage</v>
          </cell>
          <cell r="Z122" t="str">
            <v>D</v>
          </cell>
          <cell r="AA122" t="str">
            <v>Co 12</v>
          </cell>
          <cell r="AB122" t="str">
            <v>Other</v>
          </cell>
          <cell r="AC122" t="str">
            <v>Other - Non-Labor</v>
          </cell>
          <cell r="AD122" t="str">
            <v>Other</v>
          </cell>
          <cell r="AE122" t="str">
            <v>36xx Other</v>
          </cell>
          <cell r="AF122" t="str">
            <v>36xx</v>
          </cell>
          <cell r="AG122" t="str">
            <v>Other</v>
          </cell>
          <cell r="AH122" t="str">
            <v>3622 Contract Retainage</v>
          </cell>
          <cell r="AI122" t="str">
            <v>Oper_and_Maint_Exp_Ext</v>
          </cell>
        </row>
        <row r="123">
          <cell r="K123" t="str">
            <v>0064300</v>
          </cell>
          <cell r="L123" t="str">
            <v>Office of the CFO</v>
          </cell>
          <cell r="M123" t="str">
            <v>Co 12</v>
          </cell>
          <cell r="N123" t="str">
            <v>Corporate</v>
          </cell>
          <cell r="O123" t="str">
            <v>Finance</v>
          </cell>
          <cell r="P123" t="str">
            <v>Office of the CFO</v>
          </cell>
          <cell r="Q123" t="str">
            <v>Executive</v>
          </cell>
          <cell r="R123" t="str">
            <v>Accounting and Statistical Services</v>
          </cell>
          <cell r="S123" t="str">
            <v>Accounting and Statistical Services</v>
          </cell>
          <cell r="T123" t="str">
            <v>A</v>
          </cell>
          <cell r="U123" t="str">
            <v>0064300 Office of the CFO</v>
          </cell>
          <cell r="X123" t="str">
            <v>3623</v>
          </cell>
          <cell r="Y123" t="str">
            <v>Cons - Lnd, L Rght_Rght of Wys</v>
          </cell>
          <cell r="Z123" t="str">
            <v>D</v>
          </cell>
          <cell r="AA123" t="str">
            <v>Co 12</v>
          </cell>
          <cell r="AB123" t="str">
            <v>Other</v>
          </cell>
          <cell r="AC123" t="str">
            <v>Other - Non-Labor</v>
          </cell>
          <cell r="AD123" t="str">
            <v>Other</v>
          </cell>
          <cell r="AE123" t="str">
            <v>36xx Other</v>
          </cell>
          <cell r="AF123" t="str">
            <v>36xx</v>
          </cell>
          <cell r="AG123" t="str">
            <v>Other</v>
          </cell>
          <cell r="AH123" t="str">
            <v>3623 Cons - Lnd, L Rght_Rght of Wys</v>
          </cell>
          <cell r="AI123" t="str">
            <v>Oper_and_Maint_Exp_Ext</v>
          </cell>
        </row>
        <row r="124">
          <cell r="K124" t="str">
            <v>0064400</v>
          </cell>
          <cell r="L124" t="str">
            <v>Finance Organization Development</v>
          </cell>
          <cell r="M124" t="str">
            <v>Co 12</v>
          </cell>
          <cell r="N124" t="str">
            <v>Corporate</v>
          </cell>
          <cell r="O124" t="str">
            <v>Finance</v>
          </cell>
          <cell r="P124" t="str">
            <v>Office of the CFO</v>
          </cell>
          <cell r="Q124" t="str">
            <v>Executive</v>
          </cell>
          <cell r="R124" t="str">
            <v>Accounting and Statistical Services</v>
          </cell>
          <cell r="S124" t="str">
            <v>Accounting and Statistical Services</v>
          </cell>
          <cell r="T124" t="str">
            <v>A</v>
          </cell>
          <cell r="U124" t="str">
            <v>0064400 Finance Organization Development</v>
          </cell>
          <cell r="X124" t="str">
            <v>3624</v>
          </cell>
          <cell r="Y124" t="str">
            <v>Salvage - Sales</v>
          </cell>
          <cell r="Z124" t="str">
            <v>D</v>
          </cell>
          <cell r="AA124" t="str">
            <v>Co 12</v>
          </cell>
          <cell r="AB124" t="str">
            <v>Other</v>
          </cell>
          <cell r="AC124" t="str">
            <v>Other - Non-Labor</v>
          </cell>
          <cell r="AD124" t="str">
            <v>Other</v>
          </cell>
          <cell r="AE124" t="str">
            <v>36xx Other</v>
          </cell>
          <cell r="AF124" t="str">
            <v>36xx</v>
          </cell>
          <cell r="AG124" t="str">
            <v>Other</v>
          </cell>
          <cell r="AH124" t="str">
            <v>3624 Salvage - Sales</v>
          </cell>
          <cell r="AI124" t="str">
            <v>Oper_and_Maint_Exp_Ext</v>
          </cell>
        </row>
        <row r="125">
          <cell r="K125" t="str">
            <v>0064500</v>
          </cell>
          <cell r="L125" t="str">
            <v>Technology and Applications Support</v>
          </cell>
          <cell r="M125" t="str">
            <v>Co 12</v>
          </cell>
          <cell r="N125" t="str">
            <v>NGD</v>
          </cell>
          <cell r="O125" t="str">
            <v>NiSource Gas Distribution</v>
          </cell>
          <cell r="P125" t="str">
            <v>Customer Operations</v>
          </cell>
          <cell r="Q125" t="str">
            <v>COH/CKY Operations</v>
          </cell>
          <cell r="R125" t="str">
            <v>Operations Support and Planning Services</v>
          </cell>
          <cell r="S125" t="str">
            <v>Operations Support and Planning Services</v>
          </cell>
          <cell r="T125" t="str">
            <v>A</v>
          </cell>
          <cell r="U125" t="str">
            <v>0064500 Technology and Applications Support</v>
          </cell>
          <cell r="X125" t="str">
            <v>3625</v>
          </cell>
          <cell r="Y125" t="str">
            <v>Salvage - Reusable Materials</v>
          </cell>
          <cell r="Z125" t="str">
            <v>D</v>
          </cell>
          <cell r="AA125" t="str">
            <v>Co 12</v>
          </cell>
          <cell r="AB125" t="str">
            <v>Other</v>
          </cell>
          <cell r="AC125" t="str">
            <v>Other - Non-Labor</v>
          </cell>
          <cell r="AD125" t="str">
            <v>Other</v>
          </cell>
          <cell r="AE125" t="str">
            <v>36xx Other</v>
          </cell>
          <cell r="AF125" t="str">
            <v>36xx</v>
          </cell>
          <cell r="AG125" t="str">
            <v>Other</v>
          </cell>
          <cell r="AH125" t="str">
            <v>3625 Salvage - Reusable Materials</v>
          </cell>
          <cell r="AI125" t="str">
            <v>Oper_and_Maint_Exp_Ext</v>
          </cell>
        </row>
        <row r="126">
          <cell r="K126" t="str">
            <v>0066000</v>
          </cell>
          <cell r="L126" t="str">
            <v>Treasury</v>
          </cell>
          <cell r="M126" t="str">
            <v>Co 12</v>
          </cell>
          <cell r="N126" t="str">
            <v>Corporate</v>
          </cell>
          <cell r="O126" t="str">
            <v>Finance</v>
          </cell>
          <cell r="P126" t="str">
            <v>Treasury &amp; Corporate Finance</v>
          </cell>
          <cell r="Q126" t="str">
            <v>Treasury</v>
          </cell>
          <cell r="R126" t="str">
            <v>Treasury Services</v>
          </cell>
          <cell r="S126" t="str">
            <v>Treasury Services</v>
          </cell>
          <cell r="T126" t="str">
            <v>A</v>
          </cell>
          <cell r="U126" t="str">
            <v>0066000 Treasury</v>
          </cell>
          <cell r="X126" t="str">
            <v>3626</v>
          </cell>
          <cell r="Y126" t="str">
            <v>Salvage - Reimbursements</v>
          </cell>
          <cell r="Z126" t="str">
            <v>D</v>
          </cell>
          <cell r="AA126" t="str">
            <v>Co 12</v>
          </cell>
          <cell r="AB126" t="str">
            <v>Other</v>
          </cell>
          <cell r="AC126" t="str">
            <v>Other - Non-Labor</v>
          </cell>
          <cell r="AD126" t="str">
            <v>Other</v>
          </cell>
          <cell r="AE126" t="str">
            <v>36xx Other</v>
          </cell>
          <cell r="AF126" t="str">
            <v>36xx</v>
          </cell>
          <cell r="AG126" t="str">
            <v>Other</v>
          </cell>
          <cell r="AH126" t="str">
            <v>3626 Salvage - Reimbursements</v>
          </cell>
          <cell r="AI126" t="str">
            <v>Oper_and_Maint_Exp_Ext</v>
          </cell>
        </row>
        <row r="127">
          <cell r="K127" t="str">
            <v>0067000</v>
          </cell>
          <cell r="L127" t="str">
            <v>Accounts Payable</v>
          </cell>
          <cell r="M127" t="str">
            <v>Co 12</v>
          </cell>
          <cell r="N127" t="str">
            <v>Corporate</v>
          </cell>
          <cell r="O127" t="str">
            <v>Finance</v>
          </cell>
          <cell r="P127" t="str">
            <v>Accounting</v>
          </cell>
          <cell r="Q127" t="str">
            <v>Payroll &amp; AP</v>
          </cell>
          <cell r="R127" t="str">
            <v>Accounting and Statistical Services</v>
          </cell>
          <cell r="S127" t="str">
            <v>Accounting and Statistical Services</v>
          </cell>
          <cell r="T127" t="str">
            <v>A</v>
          </cell>
          <cell r="U127" t="str">
            <v>0067000 Accounts Payable</v>
          </cell>
          <cell r="X127" t="str">
            <v>3627</v>
          </cell>
          <cell r="Y127" t="str">
            <v>Salvage - Other</v>
          </cell>
          <cell r="Z127" t="str">
            <v>D</v>
          </cell>
          <cell r="AA127" t="str">
            <v>Co 12</v>
          </cell>
          <cell r="AB127" t="str">
            <v>Other</v>
          </cell>
          <cell r="AC127" t="str">
            <v>Other - Non-Labor</v>
          </cell>
          <cell r="AD127" t="str">
            <v>Other</v>
          </cell>
          <cell r="AE127" t="str">
            <v>36xx Other</v>
          </cell>
          <cell r="AF127" t="str">
            <v>36xx</v>
          </cell>
          <cell r="AG127" t="str">
            <v>Other</v>
          </cell>
          <cell r="AH127" t="str">
            <v>3627 Salvage - Other</v>
          </cell>
          <cell r="AI127" t="str">
            <v>Oper_and_Maint_Exp_Ext</v>
          </cell>
        </row>
        <row r="128">
          <cell r="K128" t="str">
            <v>0068000</v>
          </cell>
          <cell r="L128" t="str">
            <v>Corporate Development</v>
          </cell>
          <cell r="M128" t="str">
            <v>Co 12</v>
          </cell>
          <cell r="N128" t="str">
            <v>Corporate</v>
          </cell>
          <cell r="O128" t="str">
            <v>Finance</v>
          </cell>
          <cell r="P128" t="str">
            <v>Financial Planning Analysis</v>
          </cell>
          <cell r="Q128" t="str">
            <v>Corp Development</v>
          </cell>
          <cell r="R128" t="str">
            <v>Corporate Services</v>
          </cell>
          <cell r="S128" t="str">
            <v>Corporate Services</v>
          </cell>
          <cell r="T128" t="str">
            <v>I</v>
          </cell>
          <cell r="U128" t="str">
            <v>0068000 Corporate Development</v>
          </cell>
          <cell r="X128" t="str">
            <v>3628</v>
          </cell>
          <cell r="Y128" t="str">
            <v>Salvage - Insurance Recoveries</v>
          </cell>
          <cell r="Z128" t="str">
            <v>D</v>
          </cell>
          <cell r="AA128" t="str">
            <v>Co 12</v>
          </cell>
          <cell r="AB128" t="str">
            <v>Other</v>
          </cell>
          <cell r="AC128" t="str">
            <v>Other - Non-Labor</v>
          </cell>
          <cell r="AD128" t="str">
            <v>Other</v>
          </cell>
          <cell r="AE128" t="str">
            <v>36xx Other</v>
          </cell>
          <cell r="AF128" t="str">
            <v>36xx</v>
          </cell>
          <cell r="AG128" t="str">
            <v>Other</v>
          </cell>
          <cell r="AH128" t="str">
            <v>3628 Salvage - Insurance Recoveries</v>
          </cell>
          <cell r="AI128" t="str">
            <v>Oper_and_Maint_Exp_Ext</v>
          </cell>
        </row>
        <row r="129">
          <cell r="K129" t="str">
            <v>0068100</v>
          </cell>
          <cell r="L129" t="str">
            <v>Strategic Analysis</v>
          </cell>
          <cell r="M129" t="str">
            <v>Co 12</v>
          </cell>
          <cell r="N129" t="str">
            <v>Corporate</v>
          </cell>
          <cell r="O129" t="str">
            <v>Finance</v>
          </cell>
          <cell r="P129" t="str">
            <v>Financial Planning Analysis</v>
          </cell>
          <cell r="Q129" t="str">
            <v>Corp Develepment</v>
          </cell>
          <cell r="R129" t="str">
            <v>Corporate Services</v>
          </cell>
          <cell r="S129" t="str">
            <v>Corporate Services</v>
          </cell>
          <cell r="T129" t="str">
            <v>I</v>
          </cell>
          <cell r="U129" t="str">
            <v>0068100 Strategic Analysis</v>
          </cell>
          <cell r="X129" t="str">
            <v>3629</v>
          </cell>
          <cell r="Y129" t="str">
            <v>Damages</v>
          </cell>
          <cell r="Z129" t="str">
            <v>D</v>
          </cell>
          <cell r="AA129" t="str">
            <v>Co 12</v>
          </cell>
          <cell r="AB129" t="str">
            <v>Other</v>
          </cell>
          <cell r="AC129" t="str">
            <v>Other - Non-Labor</v>
          </cell>
          <cell r="AD129" t="str">
            <v>Other</v>
          </cell>
          <cell r="AE129" t="str">
            <v>36xx Other</v>
          </cell>
          <cell r="AF129" t="str">
            <v>36xx</v>
          </cell>
          <cell r="AG129" t="str">
            <v>Other</v>
          </cell>
          <cell r="AH129" t="str">
            <v>3629 Damages</v>
          </cell>
          <cell r="AI129" t="str">
            <v>Oper_and_Maint_Exp_Ext</v>
          </cell>
        </row>
        <row r="130">
          <cell r="K130" t="str">
            <v>0069000</v>
          </cell>
          <cell r="L130" t="str">
            <v>NIE - Regulatory and Corporate Affairs</v>
          </cell>
          <cell r="M130" t="str">
            <v>Co 12</v>
          </cell>
          <cell r="N130" t="str">
            <v>NIE</v>
          </cell>
          <cell r="O130" t="str">
            <v xml:space="preserve">Northern Indiana Energy </v>
          </cell>
          <cell r="P130" t="str">
            <v>Rates and Regulatory</v>
          </cell>
          <cell r="Q130" t="str">
            <v>Indiana - Executive</v>
          </cell>
          <cell r="R130" t="str">
            <v>Rate Services</v>
          </cell>
          <cell r="S130" t="str">
            <v>Rate Services</v>
          </cell>
          <cell r="T130" t="str">
            <v>I</v>
          </cell>
          <cell r="U130" t="str">
            <v>0069000 NIE - Regulatory and Corporate Affairs</v>
          </cell>
          <cell r="X130" t="str">
            <v>3630</v>
          </cell>
          <cell r="Y130" t="str">
            <v>Customer Adv for Construction</v>
          </cell>
          <cell r="Z130" t="str">
            <v>D</v>
          </cell>
          <cell r="AA130" t="str">
            <v>Co 12</v>
          </cell>
          <cell r="AB130" t="str">
            <v>Other</v>
          </cell>
          <cell r="AC130" t="str">
            <v>Other - Non-Labor</v>
          </cell>
          <cell r="AD130" t="str">
            <v>Other</v>
          </cell>
          <cell r="AE130" t="str">
            <v>36xx Other</v>
          </cell>
          <cell r="AF130" t="str">
            <v>36xx</v>
          </cell>
          <cell r="AG130" t="str">
            <v>Other</v>
          </cell>
          <cell r="AH130" t="str">
            <v>3630 Customer Adv for Construction</v>
          </cell>
          <cell r="AI130" t="str">
            <v>Oper_and_Maint_Exp_Ext</v>
          </cell>
        </row>
        <row r="131">
          <cell r="K131" t="str">
            <v>0069100</v>
          </cell>
          <cell r="L131" t="str">
            <v>Communications - Indiana</v>
          </cell>
          <cell r="M131" t="str">
            <v>Co 12</v>
          </cell>
          <cell r="N131" t="str">
            <v>NIE</v>
          </cell>
          <cell r="O131" t="str">
            <v xml:space="preserve">Northern Indiana Energy </v>
          </cell>
          <cell r="P131" t="str">
            <v>Communications</v>
          </cell>
          <cell r="Q131" t="str">
            <v>Indiana - Common</v>
          </cell>
          <cell r="R131" t="str">
            <v>Information Services</v>
          </cell>
          <cell r="S131" t="str">
            <v>Information Services</v>
          </cell>
          <cell r="T131" t="str">
            <v>I</v>
          </cell>
          <cell r="U131" t="str">
            <v>0069100 Communications - Indiana</v>
          </cell>
          <cell r="X131" t="str">
            <v>3631</v>
          </cell>
          <cell r="Y131" t="str">
            <v>Contrib. in Aid Paid to Others</v>
          </cell>
          <cell r="Z131" t="str">
            <v>D</v>
          </cell>
          <cell r="AA131" t="str">
            <v>Co 12</v>
          </cell>
          <cell r="AB131" t="str">
            <v>Other</v>
          </cell>
          <cell r="AC131" t="str">
            <v>Other - Non-Labor</v>
          </cell>
          <cell r="AD131" t="str">
            <v>Other</v>
          </cell>
          <cell r="AE131" t="str">
            <v>36xx Other</v>
          </cell>
          <cell r="AF131" t="str">
            <v>36xx</v>
          </cell>
          <cell r="AG131" t="str">
            <v>Other</v>
          </cell>
          <cell r="AH131" t="str">
            <v>3631 Contrib. in Aid Paid to Others</v>
          </cell>
          <cell r="AI131" t="str">
            <v>Oper_and_Maint_Exp_Ext</v>
          </cell>
        </row>
        <row r="132">
          <cell r="K132" t="str">
            <v>0070100</v>
          </cell>
          <cell r="L132" t="str">
            <v>CIO</v>
          </cell>
          <cell r="M132" t="str">
            <v>Co 12</v>
          </cell>
          <cell r="N132" t="str">
            <v>Corporate</v>
          </cell>
          <cell r="O132" t="str">
            <v>Administrative Services</v>
          </cell>
          <cell r="P132" t="str">
            <v>Information Technology</v>
          </cell>
          <cell r="Q132" t="str">
            <v>CIO</v>
          </cell>
          <cell r="R132" t="str">
            <v>Information Technology Services</v>
          </cell>
          <cell r="S132" t="str">
            <v>Information Technology Services</v>
          </cell>
          <cell r="T132" t="str">
            <v>I</v>
          </cell>
          <cell r="U132" t="str">
            <v>0070100 CIO</v>
          </cell>
          <cell r="X132" t="str">
            <v>3632</v>
          </cell>
          <cell r="Y132" t="str">
            <v>Contrib.in Aid of Construction</v>
          </cell>
          <cell r="Z132" t="str">
            <v>D</v>
          </cell>
          <cell r="AA132" t="str">
            <v>Co 12</v>
          </cell>
          <cell r="AB132" t="str">
            <v>Other</v>
          </cell>
          <cell r="AC132" t="str">
            <v>Other - Non-Labor</v>
          </cell>
          <cell r="AD132" t="str">
            <v>Other</v>
          </cell>
          <cell r="AE132" t="str">
            <v>36xx Other</v>
          </cell>
          <cell r="AF132" t="str">
            <v>36xx</v>
          </cell>
          <cell r="AG132" t="str">
            <v>Other</v>
          </cell>
          <cell r="AH132" t="str">
            <v>3632 Contrib.in Aid of Construction</v>
          </cell>
          <cell r="AI132" t="str">
            <v>Oper_and_Maint_Exp_Ext</v>
          </cell>
        </row>
        <row r="133">
          <cell r="K133" t="str">
            <v>0070200</v>
          </cell>
          <cell r="L133" t="str">
            <v>IT Planning &amp; Operations</v>
          </cell>
          <cell r="M133" t="str">
            <v>Co 12</v>
          </cell>
          <cell r="N133" t="str">
            <v>Corporate</v>
          </cell>
          <cell r="O133" t="str">
            <v>Administrative Services</v>
          </cell>
          <cell r="P133" t="str">
            <v>Information Technology</v>
          </cell>
          <cell r="Q133" t="str">
            <v>CIO</v>
          </cell>
          <cell r="R133" t="str">
            <v>Information Technology Services</v>
          </cell>
          <cell r="S133" t="str">
            <v>Information Technology Services</v>
          </cell>
          <cell r="T133" t="str">
            <v>A</v>
          </cell>
          <cell r="U133" t="str">
            <v>0070200 IT Planning &amp; Operations</v>
          </cell>
          <cell r="X133" t="str">
            <v>3633</v>
          </cell>
          <cell r="Y133" t="str">
            <v>Relocation Reimbursements</v>
          </cell>
          <cell r="Z133" t="str">
            <v>D</v>
          </cell>
          <cell r="AA133" t="str">
            <v>Co 12</v>
          </cell>
          <cell r="AB133" t="str">
            <v>Other</v>
          </cell>
          <cell r="AC133" t="str">
            <v>Other - Non-Labor</v>
          </cell>
          <cell r="AD133" t="str">
            <v>Other</v>
          </cell>
          <cell r="AE133" t="str">
            <v>36xx Other</v>
          </cell>
          <cell r="AF133" t="str">
            <v>36xx</v>
          </cell>
          <cell r="AG133" t="str">
            <v>Other</v>
          </cell>
          <cell r="AH133" t="str">
            <v>3633 Relocation Reimbursements</v>
          </cell>
          <cell r="AI133" t="str">
            <v>Oper_and_Maint_Exp_Ext</v>
          </cell>
        </row>
        <row r="134">
          <cell r="K134" t="str">
            <v>0070300</v>
          </cell>
          <cell r="L134" t="str">
            <v>IT Service Delivery NGD</v>
          </cell>
          <cell r="M134" t="str">
            <v>Co 12</v>
          </cell>
          <cell r="N134" t="str">
            <v>Corporate</v>
          </cell>
          <cell r="O134" t="str">
            <v>Administrative Services</v>
          </cell>
          <cell r="P134" t="str">
            <v>Information Technology</v>
          </cell>
          <cell r="Q134" t="str">
            <v>IT Service Delivery</v>
          </cell>
          <cell r="R134" t="str">
            <v>Corporate Services</v>
          </cell>
          <cell r="S134" t="str">
            <v>Information Technology Services</v>
          </cell>
          <cell r="T134" t="str">
            <v>A</v>
          </cell>
          <cell r="U134" t="str">
            <v xml:space="preserve">0070300 IT Service Delivery NGD </v>
          </cell>
          <cell r="X134" t="str">
            <v>3634</v>
          </cell>
          <cell r="Y134" t="str">
            <v>Purchase of Property</v>
          </cell>
          <cell r="Z134" t="str">
            <v>D</v>
          </cell>
          <cell r="AA134" t="str">
            <v>Co 12</v>
          </cell>
          <cell r="AB134" t="str">
            <v>Other</v>
          </cell>
          <cell r="AC134" t="str">
            <v>Other - Non-Labor</v>
          </cell>
          <cell r="AD134" t="str">
            <v>Other</v>
          </cell>
          <cell r="AE134" t="str">
            <v>36xx Other</v>
          </cell>
          <cell r="AF134" t="str">
            <v>36xx</v>
          </cell>
          <cell r="AG134" t="str">
            <v>Other</v>
          </cell>
          <cell r="AH134" t="str">
            <v>3634 Purchase of Property</v>
          </cell>
          <cell r="AI134" t="str">
            <v>Oper_and_Maint_Exp_Ext</v>
          </cell>
        </row>
        <row r="135">
          <cell r="K135" t="str">
            <v>0070400</v>
          </cell>
          <cell r="L135" t="str">
            <v>IT Projects</v>
          </cell>
          <cell r="M135" t="str">
            <v>Co 12</v>
          </cell>
          <cell r="N135" t="str">
            <v>Corporate</v>
          </cell>
          <cell r="O135" t="str">
            <v>Administrative Services</v>
          </cell>
          <cell r="P135" t="str">
            <v>Information Technology</v>
          </cell>
          <cell r="Q135" t="str">
            <v>Transformation</v>
          </cell>
          <cell r="R135" t="str">
            <v>Corporate Services</v>
          </cell>
          <cell r="S135" t="str">
            <v>Corporate Services</v>
          </cell>
          <cell r="T135" t="str">
            <v>A</v>
          </cell>
          <cell r="U135" t="str">
            <v>0070400 IT Projects</v>
          </cell>
          <cell r="X135" t="str">
            <v>3635</v>
          </cell>
          <cell r="Y135" t="str">
            <v>Severance</v>
          </cell>
          <cell r="Z135" t="str">
            <v>I</v>
          </cell>
          <cell r="AA135" t="str">
            <v>Co 12</v>
          </cell>
          <cell r="AB135" t="str">
            <v>Severance</v>
          </cell>
          <cell r="AC135" t="str">
            <v>Other</v>
          </cell>
          <cell r="AD135" t="str">
            <v>Other</v>
          </cell>
          <cell r="AE135" t="str">
            <v>3635/1012 Severance</v>
          </cell>
          <cell r="AF135" t="str">
            <v>3635/1012</v>
          </cell>
          <cell r="AG135" t="str">
            <v>Severance</v>
          </cell>
          <cell r="AH135" t="str">
            <v>3635 Severance</v>
          </cell>
          <cell r="AI135" t="str">
            <v>Restructuring Expense</v>
          </cell>
        </row>
        <row r="136">
          <cell r="K136" t="str">
            <v>0070500</v>
          </cell>
          <cell r="L136" t="str">
            <v>IT Real Time Systems</v>
          </cell>
          <cell r="M136" t="str">
            <v>Co 12</v>
          </cell>
          <cell r="N136" t="str">
            <v>Corporate</v>
          </cell>
          <cell r="O136" t="str">
            <v>Administrative Services</v>
          </cell>
          <cell r="P136" t="str">
            <v>Information Technology</v>
          </cell>
          <cell r="Q136" t="str">
            <v>IT Real Time Systems</v>
          </cell>
          <cell r="R136" t="str">
            <v>Corporate Services</v>
          </cell>
          <cell r="S136" t="str">
            <v>Information Technology Services</v>
          </cell>
          <cell r="T136" t="str">
            <v>A</v>
          </cell>
          <cell r="U136" t="str">
            <v>0070500 IT Real Time Systems</v>
          </cell>
          <cell r="X136" t="str">
            <v>3636</v>
          </cell>
          <cell r="Y136" t="str">
            <v>Board of Directors Expenses</v>
          </cell>
          <cell r="Z136" t="str">
            <v>D</v>
          </cell>
          <cell r="AA136" t="str">
            <v>Co 12</v>
          </cell>
          <cell r="AB136" t="str">
            <v>Other</v>
          </cell>
          <cell r="AC136" t="str">
            <v>Other - Non-Labor</v>
          </cell>
          <cell r="AD136" t="str">
            <v>Other</v>
          </cell>
          <cell r="AE136" t="str">
            <v>36xx Other</v>
          </cell>
          <cell r="AF136" t="str">
            <v>36xx</v>
          </cell>
          <cell r="AG136" t="str">
            <v>Other</v>
          </cell>
          <cell r="AH136" t="str">
            <v>3636 Board of Directors Expenses</v>
          </cell>
          <cell r="AI136" t="str">
            <v>Oper_and_Maint_Exp_Ext</v>
          </cell>
        </row>
        <row r="137">
          <cell r="K137" t="str">
            <v>0070600</v>
          </cell>
          <cell r="L137" t="str">
            <v>IT Navigates</v>
          </cell>
          <cell r="M137" t="str">
            <v>Co 12</v>
          </cell>
          <cell r="N137" t="str">
            <v>Corporate</v>
          </cell>
          <cell r="O137" t="str">
            <v>Administrative Services</v>
          </cell>
          <cell r="P137" t="str">
            <v>Information Technology</v>
          </cell>
          <cell r="Q137" t="str">
            <v>IT Real Time Systems</v>
          </cell>
          <cell r="R137" t="str">
            <v>Corporate Services</v>
          </cell>
          <cell r="S137" t="str">
            <v>Information Technology Services</v>
          </cell>
          <cell r="T137" t="str">
            <v>A</v>
          </cell>
          <cell r="U137" t="str">
            <v>0070600 IT Navigates</v>
          </cell>
          <cell r="X137" t="str">
            <v>3637</v>
          </cell>
          <cell r="Y137" t="str">
            <v>Training</v>
          </cell>
          <cell r="Z137" t="str">
            <v>D</v>
          </cell>
          <cell r="AA137" t="str">
            <v>Co 12</v>
          </cell>
          <cell r="AB137" t="str">
            <v>Other</v>
          </cell>
          <cell r="AC137" t="str">
            <v>Other - Non-Labor</v>
          </cell>
          <cell r="AD137" t="str">
            <v>Other</v>
          </cell>
          <cell r="AE137" t="str">
            <v>36xx Other</v>
          </cell>
          <cell r="AF137" t="str">
            <v>36xx</v>
          </cell>
          <cell r="AG137" t="str">
            <v>Other</v>
          </cell>
          <cell r="AH137" t="str">
            <v>3637 Training</v>
          </cell>
          <cell r="AI137" t="str">
            <v>Oper_and_Maint_Exp_Ext</v>
          </cell>
        </row>
        <row r="138">
          <cell r="K138" t="str">
            <v>0070700</v>
          </cell>
          <cell r="L138" t="str">
            <v>IT Service Delivery - CPG</v>
          </cell>
          <cell r="M138" t="str">
            <v>Co 12</v>
          </cell>
          <cell r="N138" t="str">
            <v>Corporate</v>
          </cell>
          <cell r="O138" t="str">
            <v>Administrative Services</v>
          </cell>
          <cell r="P138" t="str">
            <v>Information Technology</v>
          </cell>
          <cell r="Q138" t="str">
            <v>IT Service Delivery</v>
          </cell>
          <cell r="R138" t="str">
            <v>Corporate Services</v>
          </cell>
          <cell r="S138" t="str">
            <v>Information Technology Services</v>
          </cell>
          <cell r="T138" t="str">
            <v>A</v>
          </cell>
          <cell r="U138" t="str">
            <v>0070700 IT Service Delivery - CPG</v>
          </cell>
          <cell r="X138" t="str">
            <v>3638</v>
          </cell>
          <cell r="Y138" t="str">
            <v>Miscellaneous</v>
          </cell>
          <cell r="Z138" t="str">
            <v>D</v>
          </cell>
          <cell r="AA138" t="str">
            <v>Co 12</v>
          </cell>
          <cell r="AB138" t="str">
            <v>Other</v>
          </cell>
          <cell r="AC138" t="str">
            <v>Other - Non-Labor</v>
          </cell>
          <cell r="AD138" t="str">
            <v>Other</v>
          </cell>
          <cell r="AE138" t="str">
            <v>36xx Other</v>
          </cell>
          <cell r="AF138" t="str">
            <v>36xx</v>
          </cell>
          <cell r="AG138" t="str">
            <v>Other</v>
          </cell>
          <cell r="AH138" t="str">
            <v>3638 Miscellaneous</v>
          </cell>
          <cell r="AI138" t="str">
            <v>Oper_and_Maint_Exp_Ext</v>
          </cell>
        </row>
        <row r="139">
          <cell r="K139" t="str">
            <v>0080100</v>
          </cell>
          <cell r="L139" t="str">
            <v>Regulatory Accounting</v>
          </cell>
          <cell r="M139" t="str">
            <v>Co 12</v>
          </cell>
          <cell r="N139" t="str">
            <v>NGD</v>
          </cell>
          <cell r="O139" t="str">
            <v>NiSource Gas Distribution</v>
          </cell>
          <cell r="P139" t="str">
            <v>Rates and Regulatory</v>
          </cell>
          <cell r="Q139" t="str">
            <v>EDE Regulatory</v>
          </cell>
          <cell r="R139" t="str">
            <v>Accounting and Statistical Services</v>
          </cell>
          <cell r="S139" t="str">
            <v>Accounting and Statistical Services</v>
          </cell>
          <cell r="T139" t="str">
            <v>A</v>
          </cell>
          <cell r="U139" t="str">
            <v>0080100 Regulatory Accounting</v>
          </cell>
          <cell r="X139" t="str">
            <v>3639</v>
          </cell>
          <cell r="Y139" t="str">
            <v>Regulatory Expense</v>
          </cell>
          <cell r="Z139" t="str">
            <v>D</v>
          </cell>
          <cell r="AA139" t="str">
            <v>Co 12</v>
          </cell>
          <cell r="AB139" t="str">
            <v>Other</v>
          </cell>
          <cell r="AC139" t="str">
            <v>Other - Non-Labor</v>
          </cell>
          <cell r="AD139" t="str">
            <v>Other</v>
          </cell>
          <cell r="AE139" t="str">
            <v>36xx Other</v>
          </cell>
          <cell r="AF139" t="str">
            <v>36xx</v>
          </cell>
          <cell r="AG139" t="str">
            <v>Other</v>
          </cell>
          <cell r="AH139" t="str">
            <v>3639 Regulatory Expense</v>
          </cell>
          <cell r="AI139" t="str">
            <v>Oper_and_Maint_Exp_Ext</v>
          </cell>
        </row>
        <row r="140">
          <cell r="K140" t="str">
            <v>0080200</v>
          </cell>
          <cell r="L140" t="str">
            <v>NIE - Rates and Regulatory Finance</v>
          </cell>
          <cell r="M140" t="str">
            <v>Co 12</v>
          </cell>
          <cell r="N140" t="str">
            <v>NIE</v>
          </cell>
          <cell r="O140" t="str">
            <v xml:space="preserve">Northern Indiana Energy </v>
          </cell>
          <cell r="P140" t="str">
            <v>Rates and Regulatory</v>
          </cell>
          <cell r="Q140" t="str">
            <v>Indiana - Executive</v>
          </cell>
          <cell r="R140" t="str">
            <v>Rate Services</v>
          </cell>
          <cell r="S140" t="str">
            <v>Rate Services</v>
          </cell>
          <cell r="T140" t="str">
            <v>I</v>
          </cell>
          <cell r="U140" t="str">
            <v>0080200 NIE - Rates and Regulatory Finance</v>
          </cell>
          <cell r="X140" t="str">
            <v>3644</v>
          </cell>
          <cell r="Y140" t="str">
            <v>Building Reconfiguration</v>
          </cell>
          <cell r="Z140" t="str">
            <v>D</v>
          </cell>
          <cell r="AA140" t="str">
            <v>Co 12</v>
          </cell>
          <cell r="AB140" t="str">
            <v>Other</v>
          </cell>
          <cell r="AC140" t="str">
            <v>Other - Non-Labor</v>
          </cell>
          <cell r="AD140" t="str">
            <v>Other</v>
          </cell>
          <cell r="AE140" t="str">
            <v>36xx Other</v>
          </cell>
          <cell r="AF140" t="str">
            <v>36xx</v>
          </cell>
          <cell r="AG140" t="str">
            <v>Other</v>
          </cell>
          <cell r="AH140" t="str">
            <v>3644 Building Reconfiguration</v>
          </cell>
          <cell r="AI140" t="str">
            <v>Oper_and_Maint_Exp_Ext</v>
          </cell>
        </row>
        <row r="141">
          <cell r="K141" t="str">
            <v>0080300</v>
          </cell>
          <cell r="L141" t="str">
            <v>ES&amp;S Remediation</v>
          </cell>
          <cell r="M141" t="str">
            <v>Co 12</v>
          </cell>
          <cell r="N141" t="str">
            <v>Corporate</v>
          </cell>
          <cell r="O141" t="str">
            <v>Legal</v>
          </cell>
          <cell r="P141" t="str">
            <v>ES&amp;S</v>
          </cell>
          <cell r="Q141" t="str">
            <v>ES&amp;S Remediation</v>
          </cell>
          <cell r="R141" t="str">
            <v>Operations Support and Planning Services</v>
          </cell>
          <cell r="S141" t="str">
            <v>Operations Support and Planning Services</v>
          </cell>
          <cell r="T141" t="str">
            <v>A</v>
          </cell>
          <cell r="U141" t="str">
            <v>0080300 ES&amp;S Remediation</v>
          </cell>
          <cell r="X141" t="str">
            <v>3645</v>
          </cell>
          <cell r="Y141" t="str">
            <v>Sale of Property</v>
          </cell>
          <cell r="Z141" t="str">
            <v>I</v>
          </cell>
          <cell r="AA141" t="str">
            <v>Co 12</v>
          </cell>
          <cell r="AB141" t="str">
            <v>Other</v>
          </cell>
          <cell r="AC141" t="str">
            <v>Other</v>
          </cell>
          <cell r="AD141" t="str">
            <v>Other</v>
          </cell>
          <cell r="AE141" t="str">
            <v>364x Sale/Impairment of Asset</v>
          </cell>
          <cell r="AF141" t="str">
            <v>364x</v>
          </cell>
          <cell r="AG141" t="str">
            <v>Sale/Impairment of Asset</v>
          </cell>
          <cell r="AH141" t="str">
            <v>3645 Sale of Property</v>
          </cell>
          <cell r="AI141" t="str">
            <v>Oper_and_Maint_Exp_Ext</v>
          </cell>
        </row>
        <row r="142">
          <cell r="K142" t="str">
            <v>0080400</v>
          </cell>
          <cell r="L142" t="str">
            <v>Environmental Permitting</v>
          </cell>
          <cell r="M142" t="str">
            <v>Co 12</v>
          </cell>
          <cell r="N142" t="str">
            <v>Corporate</v>
          </cell>
          <cell r="O142" t="str">
            <v>Legal</v>
          </cell>
          <cell r="P142" t="str">
            <v>ES&amp;S</v>
          </cell>
          <cell r="Q142" t="str">
            <v>Environmental</v>
          </cell>
          <cell r="R142" t="str">
            <v>Operations Support and Planning Services</v>
          </cell>
          <cell r="S142" t="str">
            <v>Operations Support and Planning Services</v>
          </cell>
          <cell r="T142" t="str">
            <v>A</v>
          </cell>
          <cell r="U142" t="str">
            <v>0080400 Environmental Permitting</v>
          </cell>
          <cell r="X142" t="str">
            <v>3646</v>
          </cell>
          <cell r="Y142" t="str">
            <v>Non-Consolidated  Equity Inc</v>
          </cell>
          <cell r="Z142" t="str">
            <v>D</v>
          </cell>
          <cell r="AA142" t="str">
            <v>Co 12</v>
          </cell>
          <cell r="AB142" t="str">
            <v>Other</v>
          </cell>
          <cell r="AC142" t="str">
            <v>Other - Non-Labor</v>
          </cell>
          <cell r="AD142" t="str">
            <v>Other</v>
          </cell>
          <cell r="AE142" t="str">
            <v>36xx Other</v>
          </cell>
          <cell r="AF142" t="str">
            <v>36xx</v>
          </cell>
          <cell r="AG142" t="str">
            <v>Other</v>
          </cell>
          <cell r="AH142" t="str">
            <v>3646 Non-Consolidated  Equity Inc</v>
          </cell>
          <cell r="AI142" t="str">
            <v>Oper_and_Maint_Exp_Ext</v>
          </cell>
        </row>
        <row r="143">
          <cell r="K143" t="str">
            <v>0082000</v>
          </cell>
          <cell r="L143" t="str">
            <v>NIPSCO Accounting</v>
          </cell>
          <cell r="M143" t="str">
            <v>Co 12</v>
          </cell>
          <cell r="N143" t="str">
            <v>Corporate</v>
          </cell>
          <cell r="O143" t="str">
            <v>Finance</v>
          </cell>
          <cell r="P143" t="str">
            <v>NIPSCO Finance and Accounting</v>
          </cell>
          <cell r="Q143" t="str">
            <v>NIPSCO Accounting</v>
          </cell>
          <cell r="R143" t="str">
            <v>Accounting and Statistical Services</v>
          </cell>
          <cell r="S143" t="str">
            <v>Accounting and Statistical Services</v>
          </cell>
          <cell r="T143" t="str">
            <v>A</v>
          </cell>
          <cell r="U143" t="str">
            <v>0082000 NIPSCO Accounting</v>
          </cell>
          <cell r="X143" t="str">
            <v>3647</v>
          </cell>
          <cell r="Y143" t="str">
            <v>Impairment of Asset</v>
          </cell>
          <cell r="Z143" t="str">
            <v>I</v>
          </cell>
          <cell r="AA143" t="str">
            <v>Co 12</v>
          </cell>
          <cell r="AB143" t="str">
            <v>Other</v>
          </cell>
          <cell r="AC143" t="str">
            <v>Other</v>
          </cell>
          <cell r="AD143" t="str">
            <v>Other</v>
          </cell>
          <cell r="AE143" t="str">
            <v>364x Sale/Impairment of Asset</v>
          </cell>
          <cell r="AF143" t="str">
            <v>364x</v>
          </cell>
          <cell r="AG143" t="str">
            <v>Sale/Impairment of Asset</v>
          </cell>
          <cell r="AH143" t="str">
            <v>3647 Impairment of Asset</v>
          </cell>
          <cell r="AI143" t="str">
            <v>Oper_and_Maint_Exp_Ext</v>
          </cell>
        </row>
        <row r="144">
          <cell r="K144" t="str">
            <v>0083000</v>
          </cell>
          <cell r="L144" t="str">
            <v>Investor Relations</v>
          </cell>
          <cell r="M144" t="str">
            <v>Co 12</v>
          </cell>
          <cell r="N144" t="str">
            <v>Corporate</v>
          </cell>
          <cell r="O144" t="str">
            <v>Corporate Affairs</v>
          </cell>
          <cell r="P144" t="str">
            <v>Investor Relations</v>
          </cell>
          <cell r="Q144" t="str">
            <v>Investor Relations</v>
          </cell>
          <cell r="R144" t="str">
            <v>Information Services</v>
          </cell>
          <cell r="S144" t="str">
            <v>Information Services</v>
          </cell>
          <cell r="T144" t="str">
            <v>A</v>
          </cell>
          <cell r="U144" t="str">
            <v>0083000 Investor Relations</v>
          </cell>
          <cell r="X144" t="str">
            <v>3800</v>
          </cell>
          <cell r="Y144" t="str">
            <v>Actual Fuel Costs</v>
          </cell>
          <cell r="Z144" t="str">
            <v>D</v>
          </cell>
          <cell r="AA144" t="str">
            <v>Co 12</v>
          </cell>
          <cell r="AB144" t="str">
            <v>Other</v>
          </cell>
          <cell r="AC144" t="str">
            <v>Other - Non-Labor</v>
          </cell>
          <cell r="AD144" t="str">
            <v>PwrGasFuel</v>
          </cell>
          <cell r="AE144" t="str">
            <v>38xx PwrGasFuel</v>
          </cell>
          <cell r="AF144" t="str">
            <v>38xx</v>
          </cell>
          <cell r="AG144" t="str">
            <v>PwrGasFuel</v>
          </cell>
          <cell r="AH144" t="str">
            <v>3800 Actual Fuel Costs</v>
          </cell>
          <cell r="AI144" t="str">
            <v>Oper_and_Maint_Exp_Ext</v>
          </cell>
        </row>
        <row r="145">
          <cell r="K145" t="str">
            <v>0085100</v>
          </cell>
          <cell r="L145" t="str">
            <v xml:space="preserve">New Business Team </v>
          </cell>
          <cell r="M145" t="str">
            <v>Co 12</v>
          </cell>
          <cell r="N145" t="str">
            <v>NGD</v>
          </cell>
          <cell r="O145" t="str">
            <v>NiSource Gas Distribution</v>
          </cell>
          <cell r="P145" t="str">
            <v>Sales and Marketing</v>
          </cell>
          <cell r="Q145" t="str">
            <v>Operations</v>
          </cell>
          <cell r="R145" t="str">
            <v>Business Promotion Services</v>
          </cell>
          <cell r="S145" t="str">
            <v>Business Promotion Services</v>
          </cell>
          <cell r="T145" t="str">
            <v>A</v>
          </cell>
          <cell r="U145" t="str">
            <v xml:space="preserve">0085100 New Business Team </v>
          </cell>
          <cell r="X145" t="str">
            <v>3801</v>
          </cell>
          <cell r="Y145" t="str">
            <v>Agency/End-User (Credits)</v>
          </cell>
          <cell r="Z145" t="str">
            <v>D</v>
          </cell>
          <cell r="AA145" t="str">
            <v>Co 12</v>
          </cell>
          <cell r="AB145" t="str">
            <v>Other</v>
          </cell>
          <cell r="AC145" t="str">
            <v>Other - Non-Labor</v>
          </cell>
          <cell r="AD145" t="str">
            <v>PwrGasFuel</v>
          </cell>
          <cell r="AE145" t="str">
            <v>38xx PwrGasFuel</v>
          </cell>
          <cell r="AF145" t="str">
            <v>38xx</v>
          </cell>
          <cell r="AG145" t="str">
            <v>PwrGasFuel</v>
          </cell>
          <cell r="AH145" t="str">
            <v>3801 Agency/End-User (Credits)</v>
          </cell>
          <cell r="AI145" t="str">
            <v>Oper_and_Maint_Exp_Ext</v>
          </cell>
        </row>
        <row r="146">
          <cell r="K146" t="str">
            <v>0085200</v>
          </cell>
          <cell r="L146" t="str">
            <v>Sales &amp; Marketing</v>
          </cell>
          <cell r="M146" t="str">
            <v>Co 12</v>
          </cell>
          <cell r="N146" t="str">
            <v>NGD</v>
          </cell>
          <cell r="O146" t="str">
            <v>NiSource Gas Distribution</v>
          </cell>
          <cell r="P146" t="str">
            <v>Sales and Marketing</v>
          </cell>
          <cell r="Q146" t="str">
            <v>Operations</v>
          </cell>
          <cell r="R146" t="str">
            <v>Business Promotion Services</v>
          </cell>
          <cell r="S146" t="str">
            <v>Business Promotion Services</v>
          </cell>
          <cell r="T146" t="str">
            <v>A</v>
          </cell>
          <cell r="U146" t="str">
            <v>0085200 Sales &amp; Marketing</v>
          </cell>
          <cell r="X146" t="str">
            <v>3803</v>
          </cell>
          <cell r="Y146" t="str">
            <v>Cash In/Cash Out</v>
          </cell>
          <cell r="Z146" t="str">
            <v>D</v>
          </cell>
          <cell r="AA146" t="str">
            <v>Co 12</v>
          </cell>
          <cell r="AB146" t="str">
            <v>Other</v>
          </cell>
          <cell r="AC146" t="str">
            <v>Other - Non-Labor</v>
          </cell>
          <cell r="AD146" t="str">
            <v>PwrGasFuel</v>
          </cell>
          <cell r="AE146" t="str">
            <v>38xx PwrGasFuel</v>
          </cell>
          <cell r="AF146" t="str">
            <v>38xx</v>
          </cell>
          <cell r="AG146" t="str">
            <v>PwrGasFuel</v>
          </cell>
          <cell r="AH146" t="str">
            <v>3803 Cash In/Cash Out</v>
          </cell>
          <cell r="AI146" t="str">
            <v>Oper_and_Maint_Exp_Ext</v>
          </cell>
        </row>
        <row r="147">
          <cell r="K147" t="str">
            <v>0085300</v>
          </cell>
          <cell r="L147" t="str">
            <v>Large Customer Relations</v>
          </cell>
          <cell r="M147" t="str">
            <v>Co 12</v>
          </cell>
          <cell r="N147" t="str">
            <v>NGD</v>
          </cell>
          <cell r="O147" t="str">
            <v>NiSource Gas Distribution</v>
          </cell>
          <cell r="P147" t="str">
            <v>Sales and Marketing</v>
          </cell>
          <cell r="Q147" t="str">
            <v>Sales and Marketing</v>
          </cell>
          <cell r="R147" t="str">
            <v>Business Promotion Services</v>
          </cell>
          <cell r="S147" t="str">
            <v>Business Promotion Services</v>
          </cell>
          <cell r="T147" t="str">
            <v>A</v>
          </cell>
          <cell r="U147" t="str">
            <v>0085300 Large Customer Relations</v>
          </cell>
          <cell r="X147" t="str">
            <v>3804</v>
          </cell>
          <cell r="Y147" t="str">
            <v>Choice Mrkt Under-Deliv Penlty</v>
          </cell>
          <cell r="Z147" t="str">
            <v>D</v>
          </cell>
          <cell r="AA147" t="str">
            <v>Co 12</v>
          </cell>
          <cell r="AB147" t="str">
            <v>Other</v>
          </cell>
          <cell r="AC147" t="str">
            <v>Other - Non-Labor</v>
          </cell>
          <cell r="AD147" t="str">
            <v>PwrGasFuel</v>
          </cell>
          <cell r="AE147" t="str">
            <v>38xx PwrGasFuel</v>
          </cell>
          <cell r="AF147" t="str">
            <v>38xx</v>
          </cell>
          <cell r="AG147" t="str">
            <v>PwrGasFuel</v>
          </cell>
          <cell r="AH147" t="str">
            <v>3804 Choice Mrkt Under-Deliv Penlty</v>
          </cell>
          <cell r="AI147" t="str">
            <v>Oper_and_Maint_Exp_Ext</v>
          </cell>
        </row>
        <row r="148">
          <cell r="K148" t="str">
            <v>0085400</v>
          </cell>
          <cell r="L148" t="str">
            <v>New Business Marketing</v>
          </cell>
          <cell r="M148" t="str">
            <v>Co 12</v>
          </cell>
          <cell r="N148" t="str">
            <v>NGD</v>
          </cell>
          <cell r="O148" t="str">
            <v>NiSource Gas Distribution</v>
          </cell>
          <cell r="P148" t="str">
            <v>Sales and Marketing</v>
          </cell>
          <cell r="Q148" t="str">
            <v>Operations</v>
          </cell>
          <cell r="R148" t="str">
            <v>Business Promotion Services</v>
          </cell>
          <cell r="S148" t="str">
            <v>Business Promotion Services</v>
          </cell>
          <cell r="T148" t="str">
            <v>A</v>
          </cell>
          <cell r="U148" t="str">
            <v>0085400 New Business Marketing</v>
          </cell>
          <cell r="X148" t="str">
            <v>3805</v>
          </cell>
          <cell r="Y148" t="str">
            <v>Compressor Station Power</v>
          </cell>
          <cell r="Z148" t="str">
            <v>D</v>
          </cell>
          <cell r="AA148" t="str">
            <v>Co 12</v>
          </cell>
          <cell r="AB148" t="str">
            <v>Other</v>
          </cell>
          <cell r="AC148" t="str">
            <v>Other - Non-Labor</v>
          </cell>
          <cell r="AD148" t="str">
            <v>PwrGasFuel</v>
          </cell>
          <cell r="AE148" t="str">
            <v>38xx PwrGasFuel</v>
          </cell>
          <cell r="AF148" t="str">
            <v>38xx</v>
          </cell>
          <cell r="AG148" t="str">
            <v>PwrGasFuel</v>
          </cell>
          <cell r="AH148" t="str">
            <v>3805 Compressor Station Power</v>
          </cell>
          <cell r="AI148" t="str">
            <v>Oper_and_Maint_Exp_Ext</v>
          </cell>
        </row>
        <row r="149">
          <cell r="K149" t="str">
            <v>0086100</v>
          </cell>
          <cell r="L149" t="str">
            <v>Supply Chain - Administration</v>
          </cell>
          <cell r="M149" t="str">
            <v>Co 12</v>
          </cell>
          <cell r="N149" t="str">
            <v>Corporate</v>
          </cell>
          <cell r="O149" t="str">
            <v>Administrative Services</v>
          </cell>
          <cell r="P149" t="str">
            <v>Supply Chain</v>
          </cell>
          <cell r="Q149" t="str">
            <v>Supply Chain</v>
          </cell>
          <cell r="R149" t="str">
            <v>Purchasing, Storage and Disposition Services</v>
          </cell>
          <cell r="S149" t="str">
            <v>Purchasing, Storage and Disposition Services</v>
          </cell>
          <cell r="T149" t="str">
            <v>A</v>
          </cell>
          <cell r="U149" t="str">
            <v>0086100 Supply Chain - Administration</v>
          </cell>
          <cell r="X149" t="str">
            <v>3806</v>
          </cell>
          <cell r="Y149" t="str">
            <v>Contract Cost Reduction Arngmt</v>
          </cell>
          <cell r="Z149" t="str">
            <v>D</v>
          </cell>
          <cell r="AA149" t="str">
            <v>Co 12</v>
          </cell>
          <cell r="AB149" t="str">
            <v>Other</v>
          </cell>
          <cell r="AC149" t="str">
            <v>Other - Non-Labor</v>
          </cell>
          <cell r="AD149" t="str">
            <v>PwrGasFuel</v>
          </cell>
          <cell r="AE149" t="str">
            <v>38xx PwrGasFuel</v>
          </cell>
          <cell r="AF149" t="str">
            <v>38xx</v>
          </cell>
          <cell r="AG149" t="str">
            <v>PwrGasFuel</v>
          </cell>
          <cell r="AH149" t="str">
            <v>3806 Contract Cost Reduction Arngmt</v>
          </cell>
          <cell r="AI149" t="str">
            <v>Oper_and_Maint_Exp_Ext</v>
          </cell>
        </row>
        <row r="150">
          <cell r="K150" t="str">
            <v>0086200</v>
          </cell>
          <cell r="L150" t="str">
            <v>Supply Chain Services</v>
          </cell>
          <cell r="M150" t="str">
            <v>Co 12</v>
          </cell>
          <cell r="N150" t="str">
            <v>Corporate</v>
          </cell>
          <cell r="O150" t="str">
            <v>Administrative Services</v>
          </cell>
          <cell r="P150" t="str">
            <v>Supply Chain</v>
          </cell>
          <cell r="Q150" t="str">
            <v>Supply Chain</v>
          </cell>
          <cell r="R150" t="str">
            <v>Purchasing, Storage and Disposition Services</v>
          </cell>
          <cell r="S150" t="str">
            <v>Purchasing, Storage and Disposition Services</v>
          </cell>
          <cell r="T150" t="str">
            <v>A</v>
          </cell>
          <cell r="U150" t="str">
            <v>0086200 Supply Chain Services</v>
          </cell>
          <cell r="X150" t="str">
            <v>3807</v>
          </cell>
          <cell r="Y150" t="str">
            <v>Deferred Imbalances</v>
          </cell>
          <cell r="Z150" t="str">
            <v>D</v>
          </cell>
          <cell r="AA150" t="str">
            <v>Co 12</v>
          </cell>
          <cell r="AB150" t="str">
            <v>Other</v>
          </cell>
          <cell r="AC150" t="str">
            <v>Other - Non-Labor</v>
          </cell>
          <cell r="AD150" t="str">
            <v>PwrGasFuel</v>
          </cell>
          <cell r="AE150" t="str">
            <v>38xx PwrGasFuel</v>
          </cell>
          <cell r="AF150" t="str">
            <v>38xx</v>
          </cell>
          <cell r="AG150" t="str">
            <v>PwrGasFuel</v>
          </cell>
          <cell r="AH150" t="str">
            <v>3807 Deferred Imbalances</v>
          </cell>
          <cell r="AI150" t="str">
            <v>Oper_and_Maint_Exp_Ext</v>
          </cell>
        </row>
        <row r="151">
          <cell r="K151" t="str">
            <v>0086300</v>
          </cell>
          <cell r="L151" t="str">
            <v>Category Management</v>
          </cell>
          <cell r="M151" t="str">
            <v>Co 12</v>
          </cell>
          <cell r="N151" t="str">
            <v>Corporate</v>
          </cell>
          <cell r="O151" t="str">
            <v>Administrative Services</v>
          </cell>
          <cell r="P151" t="str">
            <v>Supply Chain</v>
          </cell>
          <cell r="Q151" t="str">
            <v>Supply Chain</v>
          </cell>
          <cell r="R151" t="str">
            <v>Purchasing, Storage and Disposition Services</v>
          </cell>
          <cell r="S151" t="str">
            <v>Purchasing, Storage and Disposition Services</v>
          </cell>
          <cell r="T151" t="str">
            <v>A</v>
          </cell>
          <cell r="U151" t="str">
            <v>0086300 Category Management</v>
          </cell>
          <cell r="X151" t="str">
            <v>3808</v>
          </cell>
          <cell r="Y151" t="str">
            <v>Deferred Purchased Gas Adjstmt</v>
          </cell>
          <cell r="Z151" t="str">
            <v>D</v>
          </cell>
          <cell r="AA151" t="str">
            <v>Co 12</v>
          </cell>
          <cell r="AB151" t="str">
            <v>Other</v>
          </cell>
          <cell r="AC151" t="str">
            <v>Other - Non-Labor</v>
          </cell>
          <cell r="AD151" t="str">
            <v>PwrGasFuel</v>
          </cell>
          <cell r="AE151" t="str">
            <v>38xx PwrGasFuel</v>
          </cell>
          <cell r="AF151" t="str">
            <v>38xx</v>
          </cell>
          <cell r="AG151" t="str">
            <v>PwrGasFuel</v>
          </cell>
          <cell r="AH151" t="str">
            <v>3808 Deferred Purchased Gas Adjstmt</v>
          </cell>
          <cell r="AI151" t="str">
            <v>Oper_and_Maint_Exp_Ext</v>
          </cell>
        </row>
        <row r="152">
          <cell r="K152" t="str">
            <v>0086400</v>
          </cell>
          <cell r="L152" t="str">
            <v>Procurement Ops - Distribution</v>
          </cell>
          <cell r="M152" t="str">
            <v>Co 12</v>
          </cell>
          <cell r="N152" t="str">
            <v>Corporate</v>
          </cell>
          <cell r="O152" t="str">
            <v>Administrative Services</v>
          </cell>
          <cell r="P152" t="str">
            <v>Supply Chain</v>
          </cell>
          <cell r="Q152" t="str">
            <v>Supply Chain</v>
          </cell>
          <cell r="R152" t="str">
            <v>Purchasing, Storage and Disposition Services</v>
          </cell>
          <cell r="S152" t="str">
            <v>Purchasing, Storage and Disposition Services</v>
          </cell>
          <cell r="T152" t="str">
            <v>A</v>
          </cell>
          <cell r="U152" t="str">
            <v>0086400 Procurement Ops - Distribution</v>
          </cell>
          <cell r="X152" t="str">
            <v>3809</v>
          </cell>
          <cell r="Y152" t="str">
            <v>Deferred Unbilled</v>
          </cell>
          <cell r="Z152" t="str">
            <v>D</v>
          </cell>
          <cell r="AA152" t="str">
            <v>Co 12</v>
          </cell>
          <cell r="AB152" t="str">
            <v>Other</v>
          </cell>
          <cell r="AC152" t="str">
            <v>Other - Non-Labor</v>
          </cell>
          <cell r="AD152" t="str">
            <v>PwrGasFuel</v>
          </cell>
          <cell r="AE152" t="str">
            <v>38xx PwrGasFuel</v>
          </cell>
          <cell r="AF152" t="str">
            <v>38xx</v>
          </cell>
          <cell r="AG152" t="str">
            <v>PwrGasFuel</v>
          </cell>
          <cell r="AH152" t="str">
            <v>3809 Deferred Unbilled</v>
          </cell>
          <cell r="AI152" t="str">
            <v>Oper_and_Maint_Exp_Ext</v>
          </cell>
        </row>
        <row r="153">
          <cell r="K153" t="str">
            <v>0086500</v>
          </cell>
          <cell r="L153" t="str">
            <v>Procurement Ops T&amp;D and Gas Distribution</v>
          </cell>
          <cell r="M153" t="str">
            <v>Co 12</v>
          </cell>
          <cell r="N153" t="str">
            <v>Corporate</v>
          </cell>
          <cell r="O153" t="str">
            <v>Administrative Services</v>
          </cell>
          <cell r="P153" t="str">
            <v>Supply Chain</v>
          </cell>
          <cell r="Q153" t="str">
            <v>Supply Chain</v>
          </cell>
          <cell r="R153" t="str">
            <v>Purchasing, Storage and Disposition Services</v>
          </cell>
          <cell r="S153" t="str">
            <v>Purchasing, Storage and Disposition Services</v>
          </cell>
          <cell r="T153" t="str">
            <v>A</v>
          </cell>
          <cell r="U153" t="str">
            <v>0086500 Procurement Ops T&amp;D and Gas Distribution</v>
          </cell>
          <cell r="X153" t="str">
            <v>3810</v>
          </cell>
          <cell r="Y153" t="str">
            <v>Exch Gas GTS Monthly Net (986)</v>
          </cell>
          <cell r="Z153" t="str">
            <v>D</v>
          </cell>
          <cell r="AA153" t="str">
            <v>Co 12</v>
          </cell>
          <cell r="AB153" t="str">
            <v>Other</v>
          </cell>
          <cell r="AC153" t="str">
            <v>Other - Non-Labor</v>
          </cell>
          <cell r="AD153" t="str">
            <v>PwrGasFuel</v>
          </cell>
          <cell r="AE153" t="str">
            <v>38xx PwrGasFuel</v>
          </cell>
          <cell r="AF153" t="str">
            <v>38xx</v>
          </cell>
          <cell r="AG153" t="str">
            <v>PwrGasFuel</v>
          </cell>
          <cell r="AH153" t="str">
            <v>3810 Exch Gas GTS Monthly Net (986)</v>
          </cell>
          <cell r="AI153" t="str">
            <v>Oper_and_Maint_Exp_Ext</v>
          </cell>
        </row>
        <row r="154">
          <cell r="K154" t="str">
            <v>0086600</v>
          </cell>
          <cell r="L154" t="str">
            <v>Procurement Ops - Services</v>
          </cell>
          <cell r="M154" t="str">
            <v>Co 12</v>
          </cell>
          <cell r="N154" t="str">
            <v>Corporate</v>
          </cell>
          <cell r="O154" t="str">
            <v>Administrative Services</v>
          </cell>
          <cell r="P154" t="str">
            <v>Supply Chain</v>
          </cell>
          <cell r="Q154" t="str">
            <v>Supply Chain</v>
          </cell>
          <cell r="R154" t="str">
            <v>Purchasing, Storage and Disposition Services</v>
          </cell>
          <cell r="S154" t="str">
            <v>Purchasing, Storage and Disposition Services</v>
          </cell>
          <cell r="T154" t="str">
            <v>A</v>
          </cell>
          <cell r="U154" t="str">
            <v>0086600 Procurement Ops - Services</v>
          </cell>
          <cell r="X154" t="str">
            <v>3811</v>
          </cell>
          <cell r="Y154" t="str">
            <v>Exchange Imbalances</v>
          </cell>
          <cell r="Z154" t="str">
            <v>D</v>
          </cell>
          <cell r="AA154" t="str">
            <v>Co 12</v>
          </cell>
          <cell r="AB154" t="str">
            <v>Other</v>
          </cell>
          <cell r="AC154" t="str">
            <v>Other - Non-Labor</v>
          </cell>
          <cell r="AD154" t="str">
            <v>PwrGasFuel</v>
          </cell>
          <cell r="AE154" t="str">
            <v>38xx PwrGasFuel</v>
          </cell>
          <cell r="AF154" t="str">
            <v>38xx</v>
          </cell>
          <cell r="AG154" t="str">
            <v>PwrGasFuel</v>
          </cell>
          <cell r="AH154" t="str">
            <v>3811 Exchange Imbalances</v>
          </cell>
          <cell r="AI154" t="str">
            <v>Oper_and_Maint_Exp_Ext</v>
          </cell>
        </row>
        <row r="155">
          <cell r="K155" t="str">
            <v>0086700</v>
          </cell>
          <cell r="L155" t="str">
            <v>Procurement Ops - NGT&amp;S</v>
          </cell>
          <cell r="M155" t="str">
            <v>Co 12</v>
          </cell>
          <cell r="N155" t="str">
            <v>Corporate</v>
          </cell>
          <cell r="O155" t="str">
            <v>Administrative Services</v>
          </cell>
          <cell r="P155" t="str">
            <v>Supply Chain</v>
          </cell>
          <cell r="Q155" t="str">
            <v>Supply Chain</v>
          </cell>
          <cell r="R155" t="str">
            <v>Purchasing, Storage and Disposition Services</v>
          </cell>
          <cell r="S155" t="str">
            <v>Purchasing, Storage and Disposition Services</v>
          </cell>
          <cell r="T155" t="str">
            <v>A</v>
          </cell>
          <cell r="U155" t="str">
            <v>0086700 Procurement Ops - NGT&amp;S</v>
          </cell>
          <cell r="X155" t="str">
            <v>3812</v>
          </cell>
          <cell r="Y155" t="str">
            <v>Gas Lost/Storage</v>
          </cell>
          <cell r="Z155" t="str">
            <v>D</v>
          </cell>
          <cell r="AA155" t="str">
            <v>Co 12</v>
          </cell>
          <cell r="AB155" t="str">
            <v>Other</v>
          </cell>
          <cell r="AC155" t="str">
            <v>Other - Non-Labor</v>
          </cell>
          <cell r="AD155" t="str">
            <v>PwrGasFuel</v>
          </cell>
          <cell r="AE155" t="str">
            <v>38xx PwrGasFuel</v>
          </cell>
          <cell r="AF155" t="str">
            <v>38xx</v>
          </cell>
          <cell r="AG155" t="str">
            <v>PwrGasFuel</v>
          </cell>
          <cell r="AH155" t="str">
            <v>3812 Gas Lost/Storage</v>
          </cell>
          <cell r="AI155" t="str">
            <v>Oper_and_Maint_Exp_Ext</v>
          </cell>
        </row>
        <row r="156">
          <cell r="K156" t="str">
            <v>0086800</v>
          </cell>
          <cell r="L156" t="str">
            <v>Procurement Ops Generation and Major Projects</v>
          </cell>
          <cell r="M156" t="str">
            <v>Co 12</v>
          </cell>
          <cell r="N156" t="str">
            <v>Corporate</v>
          </cell>
          <cell r="O156" t="str">
            <v>Administrative Services</v>
          </cell>
          <cell r="P156" t="str">
            <v>Supply Chain</v>
          </cell>
          <cell r="Q156" t="str">
            <v>Supply Chain</v>
          </cell>
          <cell r="R156" t="str">
            <v>Purchasing, Storage and Disposition Services</v>
          </cell>
          <cell r="S156" t="str">
            <v>Purchasing, Storage and Disposition Services</v>
          </cell>
          <cell r="T156" t="str">
            <v>A</v>
          </cell>
          <cell r="U156" t="str">
            <v>0086800 Procurement Ops - Generation and Major Projects</v>
          </cell>
          <cell r="X156" t="str">
            <v>3813</v>
          </cell>
          <cell r="Y156" t="str">
            <v>Gas Used in Company Operations</v>
          </cell>
          <cell r="Z156" t="str">
            <v>D</v>
          </cell>
          <cell r="AA156" t="str">
            <v>Co 12</v>
          </cell>
          <cell r="AB156" t="str">
            <v>Other</v>
          </cell>
          <cell r="AC156" t="str">
            <v>Other - Non-Labor</v>
          </cell>
          <cell r="AD156" t="str">
            <v>PwrGasFuel</v>
          </cell>
          <cell r="AE156" t="str">
            <v>38xx PwrGasFuel</v>
          </cell>
          <cell r="AF156" t="str">
            <v>38xx</v>
          </cell>
          <cell r="AG156" t="str">
            <v>PwrGasFuel</v>
          </cell>
          <cell r="AH156" t="str">
            <v>3813 Gas Used in Company Operations</v>
          </cell>
          <cell r="AI156" t="str">
            <v>Oper_and_Maint_Exp_Ext</v>
          </cell>
        </row>
        <row r="157">
          <cell r="K157" t="str">
            <v>0087400</v>
          </cell>
          <cell r="L157" t="str">
            <v>Supply Chain - Warehouse Operations</v>
          </cell>
          <cell r="M157" t="str">
            <v>Co 12</v>
          </cell>
          <cell r="N157" t="str">
            <v>Corporate</v>
          </cell>
          <cell r="O157" t="str">
            <v>Administrative Services</v>
          </cell>
          <cell r="P157" t="str">
            <v>Supply Chain</v>
          </cell>
          <cell r="Q157" t="str">
            <v>Supply Chain</v>
          </cell>
          <cell r="R157" t="str">
            <v>Purchasing, Storage and Disposition Services</v>
          </cell>
          <cell r="S157" t="str">
            <v>Purchasing, Storage and Disposition Services</v>
          </cell>
          <cell r="T157" t="str">
            <v>A</v>
          </cell>
          <cell r="U157" t="str">
            <v>0087400 Supply Chain - Warehouse Operations</v>
          </cell>
          <cell r="X157" t="str">
            <v>3814</v>
          </cell>
          <cell r="Y157" t="str">
            <v>Keep Whole Charges</v>
          </cell>
          <cell r="Z157" t="str">
            <v>D</v>
          </cell>
          <cell r="AA157" t="str">
            <v>Co 12</v>
          </cell>
          <cell r="AB157" t="str">
            <v>Other</v>
          </cell>
          <cell r="AC157" t="str">
            <v>Other - Non-Labor</v>
          </cell>
          <cell r="AD157" t="str">
            <v>PwrGasFuel</v>
          </cell>
          <cell r="AE157" t="str">
            <v>38xx PwrGasFuel</v>
          </cell>
          <cell r="AF157" t="str">
            <v>38xx</v>
          </cell>
          <cell r="AG157" t="str">
            <v>PwrGasFuel</v>
          </cell>
          <cell r="AH157" t="str">
            <v>3814 Keep Whole Charges</v>
          </cell>
          <cell r="AI157" t="str">
            <v>Oper_and_Maint_Exp_Ext</v>
          </cell>
        </row>
        <row r="158">
          <cell r="K158" t="str">
            <v>0088000</v>
          </cell>
          <cell r="L158" t="str">
            <v>Supply Chain - Fleet Management</v>
          </cell>
          <cell r="M158" t="str">
            <v>Co 12</v>
          </cell>
          <cell r="N158" t="str">
            <v>Corporate</v>
          </cell>
          <cell r="O158" t="str">
            <v>Administrative Services</v>
          </cell>
          <cell r="P158" t="str">
            <v>Supply Chain</v>
          </cell>
          <cell r="Q158" t="str">
            <v>Supply Chain</v>
          </cell>
          <cell r="R158" t="str">
            <v>Transportation Services</v>
          </cell>
          <cell r="S158" t="str">
            <v>Transportation Services</v>
          </cell>
          <cell r="T158" t="str">
            <v>A</v>
          </cell>
          <cell r="U158" t="str">
            <v>0088000 Supply Chain - Fleet Management</v>
          </cell>
          <cell r="X158" t="str">
            <v>3815</v>
          </cell>
          <cell r="Y158" t="str">
            <v>Liquified Natural Gas</v>
          </cell>
          <cell r="Z158" t="str">
            <v>D</v>
          </cell>
          <cell r="AA158" t="str">
            <v>Co 12</v>
          </cell>
          <cell r="AB158" t="str">
            <v>Other</v>
          </cell>
          <cell r="AC158" t="str">
            <v>Other - Non-Labor</v>
          </cell>
          <cell r="AD158" t="str">
            <v>PwrGasFuel</v>
          </cell>
          <cell r="AE158" t="str">
            <v>38xx PwrGasFuel</v>
          </cell>
          <cell r="AF158" t="str">
            <v>38xx</v>
          </cell>
          <cell r="AG158" t="str">
            <v>PwrGasFuel</v>
          </cell>
          <cell r="AH158" t="str">
            <v>3815 Liquified Natural Gas</v>
          </cell>
          <cell r="AI158" t="str">
            <v>Oper_and_Maint_Exp_Ext</v>
          </cell>
        </row>
        <row r="159">
          <cell r="K159" t="str">
            <v>0089000</v>
          </cell>
          <cell r="L159" t="str">
            <v>Corporate Security - Capital Projects</v>
          </cell>
          <cell r="M159" t="str">
            <v>Co 12</v>
          </cell>
          <cell r="N159" t="str">
            <v>Corporate</v>
          </cell>
          <cell r="O159" t="str">
            <v>Legal</v>
          </cell>
          <cell r="P159" t="str">
            <v>Compliance and Security</v>
          </cell>
          <cell r="Q159" t="str">
            <v>Corporate Security</v>
          </cell>
          <cell r="R159" t="str">
            <v>Operations Support and Planning Services</v>
          </cell>
          <cell r="S159" t="str">
            <v>Operations Support and Planning Services</v>
          </cell>
          <cell r="T159" t="str">
            <v>A</v>
          </cell>
          <cell r="U159" t="str">
            <v>0089000 Corporate Security - Capital Projects</v>
          </cell>
          <cell r="X159" t="str">
            <v>3816</v>
          </cell>
          <cell r="Y159" t="str">
            <v>Liquified Petroleum for LPG</v>
          </cell>
          <cell r="Z159" t="str">
            <v>D</v>
          </cell>
          <cell r="AA159" t="str">
            <v>Co 12</v>
          </cell>
          <cell r="AB159" t="str">
            <v>Other</v>
          </cell>
          <cell r="AC159" t="str">
            <v>Other - Non-Labor</v>
          </cell>
          <cell r="AD159" t="str">
            <v>PwrGasFuel</v>
          </cell>
          <cell r="AE159" t="str">
            <v>38xx PwrGasFuel</v>
          </cell>
          <cell r="AF159" t="str">
            <v>38xx</v>
          </cell>
          <cell r="AG159" t="str">
            <v>PwrGasFuel</v>
          </cell>
          <cell r="AH159" t="str">
            <v>3816 Liquified Petroleum for LPG</v>
          </cell>
          <cell r="AI159" t="str">
            <v>Oper_and_Maint_Exp_Ext</v>
          </cell>
        </row>
        <row r="160">
          <cell r="K160" t="str">
            <v>0089100</v>
          </cell>
          <cell r="L160" t="str">
            <v>Security Operations</v>
          </cell>
          <cell r="M160" t="str">
            <v>Co 12</v>
          </cell>
          <cell r="N160" t="str">
            <v>Corporate</v>
          </cell>
          <cell r="O160" t="str">
            <v>Legal</v>
          </cell>
          <cell r="P160" t="str">
            <v>Compliance and Security</v>
          </cell>
          <cell r="Q160" t="str">
            <v>Corporate Security</v>
          </cell>
          <cell r="R160" t="str">
            <v>Operations Support and Planning Services</v>
          </cell>
          <cell r="S160" t="str">
            <v>Operations Support and Planning Services</v>
          </cell>
          <cell r="T160" t="str">
            <v>A</v>
          </cell>
          <cell r="U160" t="str">
            <v>0089100 Security Operations</v>
          </cell>
          <cell r="X160" t="str">
            <v>3817</v>
          </cell>
          <cell r="Y160" t="str">
            <v>Natural Gas LT Contract Demand</v>
          </cell>
          <cell r="Z160" t="str">
            <v>D</v>
          </cell>
          <cell r="AA160" t="str">
            <v>Co 12</v>
          </cell>
          <cell r="AB160" t="str">
            <v>Other</v>
          </cell>
          <cell r="AC160" t="str">
            <v>Other - Non-Labor</v>
          </cell>
          <cell r="AD160" t="str">
            <v>PwrGasFuel</v>
          </cell>
          <cell r="AE160" t="str">
            <v>38xx PwrGasFuel</v>
          </cell>
          <cell r="AF160" t="str">
            <v>38xx</v>
          </cell>
          <cell r="AG160" t="str">
            <v>PwrGasFuel</v>
          </cell>
          <cell r="AH160" t="str">
            <v>3817 Natural Gas LT Contract Demand</v>
          </cell>
          <cell r="AI160" t="str">
            <v>Oper_and_Maint_Exp_Ext</v>
          </cell>
        </row>
        <row r="161">
          <cell r="K161" t="str">
            <v>0090000</v>
          </cell>
          <cell r="L161" t="str">
            <v>Gas Transmission and Storage Group</v>
          </cell>
          <cell r="M161" t="str">
            <v>Co 12</v>
          </cell>
          <cell r="N161" t="str">
            <v>CPG</v>
          </cell>
          <cell r="O161" t="str">
            <v>Gas Transmission and Storage</v>
          </cell>
          <cell r="P161" t="str">
            <v>Gas Transmission and Storage</v>
          </cell>
          <cell r="Q161" t="str">
            <v>GT &amp; S  Exec</v>
          </cell>
          <cell r="R161" t="str">
            <v>Operations Support and Planning Services</v>
          </cell>
          <cell r="S161" t="str">
            <v>Operations Support and Planning Services</v>
          </cell>
          <cell r="T161" t="str">
            <v>I</v>
          </cell>
          <cell r="U161" t="str">
            <v>0090000 Gas Transmission and Storage Group</v>
          </cell>
          <cell r="X161" t="str">
            <v>3818</v>
          </cell>
          <cell r="Y161" t="str">
            <v>Natural Gas ST Contract Demand</v>
          </cell>
          <cell r="Z161" t="str">
            <v>D</v>
          </cell>
          <cell r="AA161" t="str">
            <v>Co 12</v>
          </cell>
          <cell r="AB161" t="str">
            <v>Other</v>
          </cell>
          <cell r="AC161" t="str">
            <v>Other - Non-Labor</v>
          </cell>
          <cell r="AD161" t="str">
            <v>PwrGasFuel</v>
          </cell>
          <cell r="AE161" t="str">
            <v>38xx PwrGasFuel</v>
          </cell>
          <cell r="AF161" t="str">
            <v>38xx</v>
          </cell>
          <cell r="AG161" t="str">
            <v>PwrGasFuel</v>
          </cell>
          <cell r="AH161" t="str">
            <v>3818 Natural Gas ST Contract Demand</v>
          </cell>
          <cell r="AI161" t="str">
            <v>Oper_and_Maint_Exp_Ext</v>
          </cell>
        </row>
        <row r="162">
          <cell r="K162" t="str">
            <v>0090200</v>
          </cell>
          <cell r="L162" t="str">
            <v>GT&amp;S CFO</v>
          </cell>
          <cell r="M162" t="str">
            <v>Co 12</v>
          </cell>
          <cell r="N162" t="str">
            <v>Corporate</v>
          </cell>
          <cell r="O162" t="str">
            <v>Finance</v>
          </cell>
          <cell r="P162" t="str">
            <v>GTS Finance and Accounting</v>
          </cell>
          <cell r="Q162" t="str">
            <v>Consolidated Rprtng</v>
          </cell>
          <cell r="R162" t="str">
            <v>Budget Services</v>
          </cell>
          <cell r="S162" t="str">
            <v>Budget Services</v>
          </cell>
          <cell r="T162" t="str">
            <v>A</v>
          </cell>
          <cell r="U162" t="str">
            <v>0090200 GT&amp;S CFO</v>
          </cell>
          <cell r="X162" t="str">
            <v>3819</v>
          </cell>
          <cell r="Y162" t="str">
            <v>Natural Gas Long Term Contract</v>
          </cell>
          <cell r="Z162" t="str">
            <v>D</v>
          </cell>
          <cell r="AA162" t="str">
            <v>Co 12</v>
          </cell>
          <cell r="AB162" t="str">
            <v>Other</v>
          </cell>
          <cell r="AC162" t="str">
            <v>Other - Non-Labor</v>
          </cell>
          <cell r="AD162" t="str">
            <v>PwrGasFuel</v>
          </cell>
          <cell r="AE162" t="str">
            <v>38xx PwrGasFuel</v>
          </cell>
          <cell r="AF162" t="str">
            <v>38xx</v>
          </cell>
          <cell r="AG162" t="str">
            <v>PwrGasFuel</v>
          </cell>
          <cell r="AH162" t="str">
            <v>3819 Natural Gas Long Term Contract</v>
          </cell>
          <cell r="AI162" t="str">
            <v>Oper_and_Maint_Exp_Ext</v>
          </cell>
        </row>
        <row r="163">
          <cell r="K163" t="str">
            <v>0090300</v>
          </cell>
          <cell r="L163" t="str">
            <v>Project Evaluation</v>
          </cell>
          <cell r="M163" t="str">
            <v>Co 12</v>
          </cell>
          <cell r="N163" t="str">
            <v>Corporate</v>
          </cell>
          <cell r="O163" t="str">
            <v>Finance</v>
          </cell>
          <cell r="P163" t="str">
            <v>GTS Finance and Accounting</v>
          </cell>
          <cell r="Q163" t="str">
            <v>Consolidated Rprtng</v>
          </cell>
          <cell r="R163" t="str">
            <v>Budget Services</v>
          </cell>
          <cell r="S163" t="str">
            <v>Budget Services</v>
          </cell>
          <cell r="T163" t="str">
            <v>A</v>
          </cell>
          <cell r="U163" t="str">
            <v>0090300 Project Evaluation</v>
          </cell>
          <cell r="X163" t="str">
            <v>3820</v>
          </cell>
          <cell r="Y163" t="str">
            <v>Natural Gas Short Term Contrct</v>
          </cell>
          <cell r="Z163" t="str">
            <v>D</v>
          </cell>
          <cell r="AA163" t="str">
            <v>Co 12</v>
          </cell>
          <cell r="AB163" t="str">
            <v>Other</v>
          </cell>
          <cell r="AC163" t="str">
            <v>Other - Non-Labor</v>
          </cell>
          <cell r="AD163" t="str">
            <v>PwrGasFuel</v>
          </cell>
          <cell r="AE163" t="str">
            <v>38xx PwrGasFuel</v>
          </cell>
          <cell r="AF163" t="str">
            <v>38xx</v>
          </cell>
          <cell r="AG163" t="str">
            <v>PwrGasFuel</v>
          </cell>
          <cell r="AH163" t="str">
            <v>3820 Natural Gas Short Term Contrct</v>
          </cell>
          <cell r="AI163" t="str">
            <v>Oper_and_Maint_Exp_Ext</v>
          </cell>
        </row>
        <row r="164">
          <cell r="K164" t="str">
            <v>0091100</v>
          </cell>
          <cell r="L164" t="str">
            <v>HR NGD</v>
          </cell>
          <cell r="M164" t="str">
            <v>Co 12</v>
          </cell>
          <cell r="N164" t="str">
            <v>Corporate</v>
          </cell>
          <cell r="O164" t="str">
            <v>Human Resources</v>
          </cell>
          <cell r="P164" t="str">
            <v>HR Operations &amp; Revenue</v>
          </cell>
          <cell r="Q164" t="str">
            <v>HR Staff</v>
          </cell>
          <cell r="R164" t="str">
            <v>Employee Services</v>
          </cell>
          <cell r="S164" t="str">
            <v>Employee Services</v>
          </cell>
          <cell r="T164" t="str">
            <v>A</v>
          </cell>
          <cell r="U164" t="str">
            <v>0091100 HR NGD</v>
          </cell>
          <cell r="X164" t="str">
            <v>3821</v>
          </cell>
          <cell r="Y164" t="str">
            <v>Natural Gas Spot Mrkt Contract</v>
          </cell>
          <cell r="Z164" t="str">
            <v>D</v>
          </cell>
          <cell r="AA164" t="str">
            <v>Co 12</v>
          </cell>
          <cell r="AB164" t="str">
            <v>Other</v>
          </cell>
          <cell r="AC164" t="str">
            <v>Other - Non-Labor</v>
          </cell>
          <cell r="AD164" t="str">
            <v>PwrGasFuel</v>
          </cell>
          <cell r="AE164" t="str">
            <v>38xx PwrGasFuel</v>
          </cell>
          <cell r="AF164" t="str">
            <v>38xx</v>
          </cell>
          <cell r="AG164" t="str">
            <v>PwrGasFuel</v>
          </cell>
          <cell r="AH164" t="str">
            <v>3821 Natural Gas Spot Mrkt Contract</v>
          </cell>
          <cell r="AI164" t="str">
            <v>Oper_and_Maint_Exp_Ext</v>
          </cell>
        </row>
        <row r="165">
          <cell r="K165" t="str">
            <v>0091600</v>
          </cell>
          <cell r="L165" t="str">
            <v>HR CPG</v>
          </cell>
          <cell r="M165" t="str">
            <v>Co 12</v>
          </cell>
          <cell r="N165" t="str">
            <v>Corporate</v>
          </cell>
          <cell r="O165" t="str">
            <v>Human Resources</v>
          </cell>
          <cell r="P165" t="str">
            <v>HR Operations &amp; Revenue</v>
          </cell>
          <cell r="Q165" t="str">
            <v>HR Staff</v>
          </cell>
          <cell r="R165" t="str">
            <v>Employee Services</v>
          </cell>
          <cell r="S165" t="str">
            <v>Employee Services</v>
          </cell>
          <cell r="T165" t="str">
            <v>A</v>
          </cell>
          <cell r="U165" t="str">
            <v>0091600 HR CPG</v>
          </cell>
          <cell r="X165" t="str">
            <v>3822</v>
          </cell>
          <cell r="Y165" t="str">
            <v>OFO Penalties</v>
          </cell>
          <cell r="Z165" t="str">
            <v>D</v>
          </cell>
          <cell r="AA165" t="str">
            <v>Co 12</v>
          </cell>
          <cell r="AB165" t="str">
            <v>Other</v>
          </cell>
          <cell r="AC165" t="str">
            <v>Other - Non-Labor</v>
          </cell>
          <cell r="AD165" t="str">
            <v>PwrGasFuel</v>
          </cell>
          <cell r="AE165" t="str">
            <v>38xx PwrGasFuel</v>
          </cell>
          <cell r="AF165" t="str">
            <v>38xx</v>
          </cell>
          <cell r="AG165" t="str">
            <v>PwrGasFuel</v>
          </cell>
          <cell r="AH165" t="str">
            <v>3822 OFO Penalties</v>
          </cell>
          <cell r="AI165" t="str">
            <v>Oper_and_Maint_Exp_Ext</v>
          </cell>
        </row>
        <row r="166">
          <cell r="K166" t="str">
            <v>0091700</v>
          </cell>
          <cell r="L166" t="str">
            <v>HR NIPSCO</v>
          </cell>
          <cell r="M166" t="str">
            <v>Co 12</v>
          </cell>
          <cell r="N166" t="str">
            <v>Corporate</v>
          </cell>
          <cell r="O166" t="str">
            <v>Human Resources</v>
          </cell>
          <cell r="P166" t="str">
            <v>HR Operations &amp; Revenue</v>
          </cell>
          <cell r="Q166" t="str">
            <v>HR Staff</v>
          </cell>
          <cell r="R166" t="str">
            <v>Employee Services</v>
          </cell>
          <cell r="S166" t="str">
            <v>Employee Services</v>
          </cell>
          <cell r="T166" t="str">
            <v>A</v>
          </cell>
          <cell r="U166" t="str">
            <v>0091700 HR NIPSCO</v>
          </cell>
          <cell r="X166" t="str">
            <v>3823</v>
          </cell>
          <cell r="Y166" t="str">
            <v>Operational Balanc &lt; Tolerance</v>
          </cell>
          <cell r="Z166" t="str">
            <v>D</v>
          </cell>
          <cell r="AA166" t="str">
            <v>Co 12</v>
          </cell>
          <cell r="AB166" t="str">
            <v>Other</v>
          </cell>
          <cell r="AC166" t="str">
            <v>Other - Non-Labor</v>
          </cell>
          <cell r="AD166" t="str">
            <v>PwrGasFuel</v>
          </cell>
          <cell r="AE166" t="str">
            <v>38xx PwrGasFuel</v>
          </cell>
          <cell r="AF166" t="str">
            <v>38xx</v>
          </cell>
          <cell r="AG166" t="str">
            <v>PwrGasFuel</v>
          </cell>
          <cell r="AH166" t="str">
            <v>3823 Operational Balanc &lt; Tolerance</v>
          </cell>
          <cell r="AI166" t="str">
            <v>Oper_and_Maint_Exp_Ext</v>
          </cell>
        </row>
        <row r="167">
          <cell r="K167" t="str">
            <v>0092000</v>
          </cell>
          <cell r="L167" t="str">
            <v>Administrative Services</v>
          </cell>
          <cell r="M167" t="str">
            <v>Co 12</v>
          </cell>
          <cell r="N167" t="str">
            <v>Corporate</v>
          </cell>
          <cell r="O167" t="str">
            <v>Administrative Services</v>
          </cell>
          <cell r="P167" t="str">
            <v>Information Technology</v>
          </cell>
          <cell r="Q167" t="str">
            <v>Admin Svcs</v>
          </cell>
          <cell r="R167" t="str">
            <v>Corporate Services</v>
          </cell>
          <cell r="S167" t="str">
            <v>Corporate Services</v>
          </cell>
          <cell r="T167" t="str">
            <v>A</v>
          </cell>
          <cell r="U167" t="str">
            <v>0092000 Administrative Services</v>
          </cell>
          <cell r="X167" t="str">
            <v>3824</v>
          </cell>
          <cell r="Y167" t="str">
            <v>Operational Balance &gt;Tolerance</v>
          </cell>
          <cell r="Z167" t="str">
            <v>D</v>
          </cell>
          <cell r="AA167" t="str">
            <v>Co 12</v>
          </cell>
          <cell r="AB167" t="str">
            <v>Other</v>
          </cell>
          <cell r="AC167" t="str">
            <v>Other - Non-Labor</v>
          </cell>
          <cell r="AD167" t="str">
            <v>PwrGasFuel</v>
          </cell>
          <cell r="AE167" t="str">
            <v>38xx PwrGasFuel</v>
          </cell>
          <cell r="AF167" t="str">
            <v>38xx</v>
          </cell>
          <cell r="AG167" t="str">
            <v>PwrGasFuel</v>
          </cell>
          <cell r="AH167" t="str">
            <v>3824 Operational Balance &gt;Tolerance</v>
          </cell>
          <cell r="AI167" t="str">
            <v>Oper_and_Maint_Exp_Ext</v>
          </cell>
        </row>
        <row r="168">
          <cell r="K168" t="str">
            <v>0092100</v>
          </cell>
          <cell r="L168" t="str">
            <v>Business Continuity</v>
          </cell>
          <cell r="M168" t="str">
            <v>Co 12</v>
          </cell>
          <cell r="N168" t="str">
            <v>Corporate</v>
          </cell>
          <cell r="O168" t="str">
            <v>Legal</v>
          </cell>
          <cell r="P168" t="str">
            <v>Compliance and Security</v>
          </cell>
          <cell r="Q168" t="str">
            <v>Business Continuity</v>
          </cell>
          <cell r="R168" t="str">
            <v>Corporate Services</v>
          </cell>
          <cell r="S168" t="str">
            <v>Corporate Services</v>
          </cell>
          <cell r="T168" t="str">
            <v>A</v>
          </cell>
          <cell r="U168" t="str">
            <v>0092100 Business Continuity</v>
          </cell>
          <cell r="X168" t="str">
            <v>3825</v>
          </cell>
          <cell r="Y168" t="str">
            <v>Other (Compliance, etc.)</v>
          </cell>
          <cell r="Z168" t="str">
            <v>D</v>
          </cell>
          <cell r="AA168" t="str">
            <v>Co 12</v>
          </cell>
          <cell r="AB168" t="str">
            <v>Other</v>
          </cell>
          <cell r="AC168" t="str">
            <v>Other - Non-Labor</v>
          </cell>
          <cell r="AD168" t="str">
            <v>PwrGasFuel</v>
          </cell>
          <cell r="AE168" t="str">
            <v>38xx PwrGasFuel</v>
          </cell>
          <cell r="AF168" t="str">
            <v>38xx</v>
          </cell>
          <cell r="AG168" t="str">
            <v>PwrGasFuel</v>
          </cell>
          <cell r="AH168" t="str">
            <v>3825 Other (Compliance, etc.)</v>
          </cell>
          <cell r="AI168" t="str">
            <v>Oper_and_Maint_Exp_Ext</v>
          </cell>
        </row>
        <row r="169">
          <cell r="K169" t="str">
            <v>0092200</v>
          </cell>
          <cell r="L169" t="str">
            <v>Governance, COE</v>
          </cell>
          <cell r="M169" t="str">
            <v>Co 12</v>
          </cell>
          <cell r="N169" t="str">
            <v>Corporate</v>
          </cell>
          <cell r="O169" t="str">
            <v>Administrative Services</v>
          </cell>
          <cell r="P169" t="str">
            <v>IT Service Performance</v>
          </cell>
          <cell r="Q169" t="str">
            <v>Governance, COE</v>
          </cell>
          <cell r="R169" t="str">
            <v>Corporate Services</v>
          </cell>
          <cell r="S169" t="str">
            <v>Corporate Services</v>
          </cell>
          <cell r="T169" t="str">
            <v>I</v>
          </cell>
          <cell r="U169" t="str">
            <v>0092200 Governance, COE</v>
          </cell>
          <cell r="X169" t="str">
            <v>3826</v>
          </cell>
          <cell r="Y169" t="str">
            <v>Peaking Demand</v>
          </cell>
          <cell r="Z169" t="str">
            <v>D</v>
          </cell>
          <cell r="AA169" t="str">
            <v>Co 12</v>
          </cell>
          <cell r="AB169" t="str">
            <v>Other</v>
          </cell>
          <cell r="AC169" t="str">
            <v>Other - Non-Labor</v>
          </cell>
          <cell r="AD169" t="str">
            <v>PwrGasFuel</v>
          </cell>
          <cell r="AE169" t="str">
            <v>38xx PwrGasFuel</v>
          </cell>
          <cell r="AF169" t="str">
            <v>38xx</v>
          </cell>
          <cell r="AG169" t="str">
            <v>PwrGasFuel</v>
          </cell>
          <cell r="AH169" t="str">
            <v>3826 Peaking Demand</v>
          </cell>
          <cell r="AI169" t="str">
            <v>Oper_and_Maint_Exp_Ext</v>
          </cell>
        </row>
        <row r="170">
          <cell r="K170" t="str">
            <v>0092300</v>
          </cell>
          <cell r="L170" t="str">
            <v>IT Support Services</v>
          </cell>
          <cell r="M170" t="str">
            <v>Co 12</v>
          </cell>
          <cell r="N170" t="str">
            <v>Corporate</v>
          </cell>
          <cell r="O170" t="str">
            <v>Administrative Services</v>
          </cell>
          <cell r="P170" t="str">
            <v>Information Technology</v>
          </cell>
          <cell r="Q170" t="str">
            <v>Enterprise Transform</v>
          </cell>
          <cell r="R170" t="str">
            <v>Corporate Services</v>
          </cell>
          <cell r="S170" t="str">
            <v>Corporate Services</v>
          </cell>
          <cell r="T170" t="str">
            <v>A</v>
          </cell>
          <cell r="U170" t="str">
            <v>0092300 IT Support Services</v>
          </cell>
          <cell r="X170" t="str">
            <v>3827</v>
          </cell>
          <cell r="Y170" t="str">
            <v>Peaking Gas Cost</v>
          </cell>
          <cell r="Z170" t="str">
            <v>D</v>
          </cell>
          <cell r="AA170" t="str">
            <v>Co 12</v>
          </cell>
          <cell r="AB170" t="str">
            <v>Other</v>
          </cell>
          <cell r="AC170" t="str">
            <v>Other - Non-Labor</v>
          </cell>
          <cell r="AD170" t="str">
            <v>PwrGasFuel</v>
          </cell>
          <cell r="AE170" t="str">
            <v>38xx PwrGasFuel</v>
          </cell>
          <cell r="AF170" t="str">
            <v>38xx</v>
          </cell>
          <cell r="AG170" t="str">
            <v>PwrGasFuel</v>
          </cell>
          <cell r="AH170" t="str">
            <v>3827 Peaking Gas Cost</v>
          </cell>
          <cell r="AI170" t="str">
            <v>Oper_and_Maint_Exp_Ext</v>
          </cell>
        </row>
        <row r="171">
          <cell r="K171" t="str">
            <v>0092400</v>
          </cell>
          <cell r="L171" t="str">
            <v>IT Service Delivery NIPSCO &amp; Corporate</v>
          </cell>
          <cell r="M171" t="str">
            <v>Co 12</v>
          </cell>
          <cell r="N171" t="str">
            <v>Corporate</v>
          </cell>
          <cell r="O171" t="str">
            <v>Administrative Services</v>
          </cell>
          <cell r="P171" t="str">
            <v>Information Technology</v>
          </cell>
          <cell r="Q171" t="str">
            <v>Transformation</v>
          </cell>
          <cell r="R171" t="str">
            <v>Corporate Services</v>
          </cell>
          <cell r="S171" t="str">
            <v>Corporate Services</v>
          </cell>
          <cell r="T171" t="str">
            <v>A</v>
          </cell>
          <cell r="U171" t="str">
            <v>0092400 IT Service Delivery NIPSCO &amp; Corporate</v>
          </cell>
          <cell r="X171" t="str">
            <v>3828</v>
          </cell>
          <cell r="Y171" t="str">
            <v>Propane</v>
          </cell>
          <cell r="Z171" t="str">
            <v>D</v>
          </cell>
          <cell r="AA171" t="str">
            <v>Co 12</v>
          </cell>
          <cell r="AB171" t="str">
            <v>Other</v>
          </cell>
          <cell r="AC171" t="str">
            <v>Other - Non-Labor</v>
          </cell>
          <cell r="AD171" t="str">
            <v>PwrGasFuel</v>
          </cell>
          <cell r="AE171" t="str">
            <v>38xx PwrGasFuel</v>
          </cell>
          <cell r="AF171" t="str">
            <v>38xx</v>
          </cell>
          <cell r="AG171" t="str">
            <v>PwrGasFuel</v>
          </cell>
          <cell r="AH171" t="str">
            <v>3828 Propane</v>
          </cell>
          <cell r="AI171" t="str">
            <v>Oper_and_Maint_Exp_Ext</v>
          </cell>
        </row>
        <row r="172">
          <cell r="K172" t="str">
            <v>0092500</v>
          </cell>
          <cell r="L172" t="str">
            <v>IT Strategic Projects</v>
          </cell>
          <cell r="M172" t="str">
            <v>Co 12</v>
          </cell>
          <cell r="N172" t="str">
            <v>Corporate</v>
          </cell>
          <cell r="O172" t="str">
            <v>Administrative Services</v>
          </cell>
          <cell r="P172" t="str">
            <v>Information Technology</v>
          </cell>
          <cell r="Q172" t="str">
            <v>Service Performance</v>
          </cell>
          <cell r="R172" t="str">
            <v>Corporate Services</v>
          </cell>
          <cell r="S172" t="str">
            <v>Corporate Services</v>
          </cell>
          <cell r="T172" t="str">
            <v>A</v>
          </cell>
          <cell r="U172" t="str">
            <v>0092500 IT Strategic Projects</v>
          </cell>
          <cell r="X172" t="str">
            <v>3829</v>
          </cell>
          <cell r="Y172" t="str">
            <v>Purchased Gas</v>
          </cell>
          <cell r="Z172" t="str">
            <v>D</v>
          </cell>
          <cell r="AA172" t="str">
            <v>Co 12</v>
          </cell>
          <cell r="AB172" t="str">
            <v>Other</v>
          </cell>
          <cell r="AC172" t="str">
            <v>Other - Non-Labor</v>
          </cell>
          <cell r="AD172" t="str">
            <v>PwrGasFuel</v>
          </cell>
          <cell r="AE172" t="str">
            <v>38xx PwrGasFuel</v>
          </cell>
          <cell r="AF172" t="str">
            <v>38xx</v>
          </cell>
          <cell r="AG172" t="str">
            <v>PwrGasFuel</v>
          </cell>
          <cell r="AH172" t="str">
            <v>3829 Purchased Gas</v>
          </cell>
          <cell r="AI172" t="str">
            <v>Oper_and_Maint_Exp_Ext</v>
          </cell>
        </row>
        <row r="173">
          <cell r="K173" t="str">
            <v>0092600</v>
          </cell>
          <cell r="L173" t="str">
            <v>Transformation</v>
          </cell>
          <cell r="M173" t="str">
            <v>Co 12</v>
          </cell>
          <cell r="N173" t="str">
            <v>Corporate</v>
          </cell>
          <cell r="O173" t="str">
            <v>Finance</v>
          </cell>
          <cell r="P173" t="str">
            <v>Office of the CFO</v>
          </cell>
          <cell r="Q173" t="str">
            <v>Finance Transformation</v>
          </cell>
          <cell r="R173" t="str">
            <v>Corporate Services</v>
          </cell>
          <cell r="S173" t="str">
            <v>Corporate Services</v>
          </cell>
          <cell r="T173" t="str">
            <v>I</v>
          </cell>
          <cell r="U173" t="str">
            <v>0092600 Transformation</v>
          </cell>
          <cell r="X173" t="str">
            <v>3830</v>
          </cell>
          <cell r="Y173" t="str">
            <v>Purchased Power</v>
          </cell>
          <cell r="Z173" t="str">
            <v>D</v>
          </cell>
          <cell r="AA173" t="str">
            <v>Co 12</v>
          </cell>
          <cell r="AB173" t="str">
            <v>Other</v>
          </cell>
          <cell r="AC173" t="str">
            <v>Other - Non-Labor</v>
          </cell>
          <cell r="AD173" t="str">
            <v>PwrGasFuel</v>
          </cell>
          <cell r="AE173" t="str">
            <v>38xx PwrGasFuel</v>
          </cell>
          <cell r="AF173" t="str">
            <v>38xx</v>
          </cell>
          <cell r="AG173" t="str">
            <v>PwrGasFuel</v>
          </cell>
          <cell r="AH173" t="str">
            <v>3830 Purchased Power</v>
          </cell>
          <cell r="AI173" t="str">
            <v>Oper_and_Maint_Exp_Ext</v>
          </cell>
        </row>
        <row r="174">
          <cell r="K174" t="str">
            <v>0096100</v>
          </cell>
          <cell r="L174" t="str">
            <v>EP&amp;S Executive &amp; Administration</v>
          </cell>
          <cell r="M174" t="str">
            <v>Co 12</v>
          </cell>
          <cell r="N174" t="str">
            <v>NGD</v>
          </cell>
          <cell r="O174" t="str">
            <v>Other Corporate</v>
          </cell>
          <cell r="P174" t="str">
            <v>General</v>
          </cell>
          <cell r="Q174" t="str">
            <v>EP&amp;S Exec &amp; Admin</v>
          </cell>
          <cell r="R174" t="str">
            <v>Customer Billing, Collection, and Contact Services</v>
          </cell>
          <cell r="S174" t="str">
            <v>Customer Billing, Collection, and Contact Services</v>
          </cell>
          <cell r="T174" t="str">
            <v>A</v>
          </cell>
          <cell r="U174" t="str">
            <v>0096100 EP&amp;S Executive &amp; Administration</v>
          </cell>
          <cell r="X174" t="str">
            <v>3831</v>
          </cell>
          <cell r="Y174" t="str">
            <v>Storage - Capacity Acq Demand</v>
          </cell>
          <cell r="Z174" t="str">
            <v>D</v>
          </cell>
          <cell r="AA174" t="str">
            <v>Co 12</v>
          </cell>
          <cell r="AB174" t="str">
            <v>Other</v>
          </cell>
          <cell r="AC174" t="str">
            <v>Other - Non-Labor</v>
          </cell>
          <cell r="AD174" t="str">
            <v>PwrGasFuel</v>
          </cell>
          <cell r="AE174" t="str">
            <v>38xx PwrGasFuel</v>
          </cell>
          <cell r="AF174" t="str">
            <v>38xx</v>
          </cell>
          <cell r="AG174" t="str">
            <v>PwrGasFuel</v>
          </cell>
          <cell r="AH174" t="str">
            <v>3831 Storage - Capacity Acq Demand</v>
          </cell>
          <cell r="AI174" t="str">
            <v>Oper_and_Maint_Exp_Ext</v>
          </cell>
        </row>
        <row r="175">
          <cell r="K175" t="str">
            <v>0096200</v>
          </cell>
          <cell r="L175" t="str">
            <v>Market Research</v>
          </cell>
          <cell r="M175" t="str">
            <v>Co 12</v>
          </cell>
          <cell r="N175" t="str">
            <v>NGD</v>
          </cell>
          <cell r="O175" t="str">
            <v>NiSource Gas Distribution</v>
          </cell>
          <cell r="P175" t="str">
            <v>Communications</v>
          </cell>
          <cell r="Q175" t="str">
            <v>Communications</v>
          </cell>
          <cell r="R175" t="str">
            <v>Customer Billing, Collection, and Contact Services</v>
          </cell>
          <cell r="S175" t="str">
            <v>Customer Billing, Collection, and Contact Services</v>
          </cell>
          <cell r="T175" t="str">
            <v>A</v>
          </cell>
          <cell r="U175" t="str">
            <v>0096200 Market Research</v>
          </cell>
          <cell r="X175" t="str">
            <v>3832</v>
          </cell>
          <cell r="Y175" t="str">
            <v>Storage - Capacity Release</v>
          </cell>
          <cell r="Z175" t="str">
            <v>D</v>
          </cell>
          <cell r="AA175" t="str">
            <v>Co 12</v>
          </cell>
          <cell r="AB175" t="str">
            <v>Other</v>
          </cell>
          <cell r="AC175" t="str">
            <v>Other - Non-Labor</v>
          </cell>
          <cell r="AD175" t="str">
            <v>PwrGasFuel</v>
          </cell>
          <cell r="AE175" t="str">
            <v>38xx PwrGasFuel</v>
          </cell>
          <cell r="AF175" t="str">
            <v>38xx</v>
          </cell>
          <cell r="AG175" t="str">
            <v>PwrGasFuel</v>
          </cell>
          <cell r="AH175" t="str">
            <v>3832 Storage - Capacity Release</v>
          </cell>
          <cell r="AI175" t="str">
            <v>Oper_and_Maint_Exp_Ext</v>
          </cell>
        </row>
        <row r="176">
          <cell r="K176" t="str">
            <v>0096300</v>
          </cell>
          <cell r="L176" t="str">
            <v>Retail Services Operations</v>
          </cell>
          <cell r="M176" t="str">
            <v>Co 12</v>
          </cell>
          <cell r="N176" t="str">
            <v>NGD</v>
          </cell>
          <cell r="O176" t="str">
            <v>NiSource Gas Distribution</v>
          </cell>
          <cell r="P176" t="str">
            <v>Retail Services</v>
          </cell>
          <cell r="Q176" t="str">
            <v>EP&amp;S Marketing</v>
          </cell>
          <cell r="R176" t="str">
            <v>Customer Billing, Collection, and Contact Services</v>
          </cell>
          <cell r="S176" t="str">
            <v>Customer Billing, Collection, and Contact Services</v>
          </cell>
          <cell r="T176" t="str">
            <v>I</v>
          </cell>
          <cell r="U176" t="str">
            <v>0096300 Retail Services Operations</v>
          </cell>
          <cell r="X176" t="str">
            <v>3833</v>
          </cell>
          <cell r="Y176" t="str">
            <v>Storage -End User Balancing Cr</v>
          </cell>
          <cell r="Z176" t="str">
            <v>D</v>
          </cell>
          <cell r="AA176" t="str">
            <v>Co 12</v>
          </cell>
          <cell r="AB176" t="str">
            <v>Other</v>
          </cell>
          <cell r="AC176" t="str">
            <v>Other - Non-Labor</v>
          </cell>
          <cell r="AD176" t="str">
            <v>PwrGasFuel</v>
          </cell>
          <cell r="AE176" t="str">
            <v>38xx PwrGasFuel</v>
          </cell>
          <cell r="AF176" t="str">
            <v>38xx</v>
          </cell>
          <cell r="AG176" t="str">
            <v>PwrGasFuel</v>
          </cell>
          <cell r="AH176" t="str">
            <v>3833 Storage -End User Balancing Cr</v>
          </cell>
          <cell r="AI176" t="str">
            <v>Oper_and_Maint_Exp_Ext</v>
          </cell>
        </row>
        <row r="177">
          <cell r="K177" t="str">
            <v>0096400</v>
          </cell>
          <cell r="L177" t="str">
            <v>Alternative Pricing Services</v>
          </cell>
          <cell r="M177" t="str">
            <v>Co 12</v>
          </cell>
          <cell r="N177" t="str">
            <v>NGD</v>
          </cell>
          <cell r="O177" t="str">
            <v>Other Corporate</v>
          </cell>
          <cell r="P177" t="str">
            <v>General</v>
          </cell>
          <cell r="Q177" t="str">
            <v>EP&amp;S Fixed Bill Prod</v>
          </cell>
          <cell r="R177" t="str">
            <v>Customer Billing, Collection, and Contact Services</v>
          </cell>
          <cell r="S177" t="str">
            <v>Customer Billing, Collection, and Contact Services</v>
          </cell>
          <cell r="T177" t="str">
            <v>A</v>
          </cell>
          <cell r="U177" t="str">
            <v>0096400 Alternative Pricing Services</v>
          </cell>
          <cell r="X177" t="str">
            <v>3834</v>
          </cell>
          <cell r="Y177" t="str">
            <v>Storage - Injections (808)</v>
          </cell>
          <cell r="Z177" t="str">
            <v>D</v>
          </cell>
          <cell r="AA177" t="str">
            <v>Co 12</v>
          </cell>
          <cell r="AB177" t="str">
            <v>Other</v>
          </cell>
          <cell r="AC177" t="str">
            <v>Other - Non-Labor</v>
          </cell>
          <cell r="AD177" t="str">
            <v>PwrGasFuel</v>
          </cell>
          <cell r="AE177" t="str">
            <v>38xx PwrGasFuel</v>
          </cell>
          <cell r="AF177" t="str">
            <v>38xx</v>
          </cell>
          <cell r="AG177" t="str">
            <v>PwrGasFuel</v>
          </cell>
          <cell r="AH177" t="str">
            <v>3834 Storage - Injections (808)</v>
          </cell>
          <cell r="AI177" t="str">
            <v>Oper_and_Maint_Exp_Ext</v>
          </cell>
        </row>
        <row r="178">
          <cell r="K178" t="str">
            <v>0096500</v>
          </cell>
          <cell r="L178" t="str">
            <v>Retail Services Business Center</v>
          </cell>
          <cell r="M178" t="str">
            <v>Co 12</v>
          </cell>
          <cell r="N178" t="str">
            <v>NGD</v>
          </cell>
          <cell r="O178" t="str">
            <v>NiSource Gas Distribution</v>
          </cell>
          <cell r="P178" t="str">
            <v>Retail Services</v>
          </cell>
          <cell r="Q178" t="str">
            <v>Business Center</v>
          </cell>
          <cell r="R178" t="str">
            <v>Customer Billing, Collection, and Contact Services</v>
          </cell>
          <cell r="S178" t="str">
            <v>Customer Billing, Collection, and Contact Services</v>
          </cell>
          <cell r="T178" t="str">
            <v>I</v>
          </cell>
          <cell r="U178" t="str">
            <v>0096500 Retail Services Business Center</v>
          </cell>
          <cell r="X178" t="str">
            <v>3835</v>
          </cell>
          <cell r="Y178" t="str">
            <v>Storage - Retainage (VolsOnly)</v>
          </cell>
          <cell r="Z178" t="str">
            <v>D</v>
          </cell>
          <cell r="AA178" t="str">
            <v>Co 12</v>
          </cell>
          <cell r="AB178" t="str">
            <v>Other</v>
          </cell>
          <cell r="AC178" t="str">
            <v>Other - Non-Labor</v>
          </cell>
          <cell r="AD178" t="str">
            <v>PwrGasFuel</v>
          </cell>
          <cell r="AE178" t="str">
            <v>38xx PwrGasFuel</v>
          </cell>
          <cell r="AF178" t="str">
            <v>38xx</v>
          </cell>
          <cell r="AG178" t="str">
            <v>PwrGasFuel</v>
          </cell>
          <cell r="AH178" t="str">
            <v>3835 Storage - Retainage (VolsOnly)</v>
          </cell>
          <cell r="AI178" t="str">
            <v>Oper_and_Maint_Exp_Ext</v>
          </cell>
        </row>
        <row r="179">
          <cell r="K179" t="str">
            <v>0096600</v>
          </cell>
          <cell r="L179" t="str">
            <v>Retail Services Sales Center</v>
          </cell>
          <cell r="M179" t="str">
            <v>Co 12</v>
          </cell>
          <cell r="N179" t="str">
            <v>NGD</v>
          </cell>
          <cell r="O179" t="str">
            <v>NiSource Gas Distribution</v>
          </cell>
          <cell r="P179" t="str">
            <v>Retail Services</v>
          </cell>
          <cell r="Q179" t="str">
            <v>Business Center</v>
          </cell>
          <cell r="R179" t="str">
            <v>Customer Billing, Collection, and Contact Services</v>
          </cell>
          <cell r="S179" t="str">
            <v>Customer Billing, Collection, and Contact Services</v>
          </cell>
          <cell r="T179" t="str">
            <v>I</v>
          </cell>
          <cell r="U179" t="str">
            <v>0096600 Retail Services Sales Center</v>
          </cell>
          <cell r="X179" t="str">
            <v>3836</v>
          </cell>
          <cell r="Y179" t="str">
            <v>Storage - Withdrawal Charge</v>
          </cell>
          <cell r="Z179" t="str">
            <v>D</v>
          </cell>
          <cell r="AA179" t="str">
            <v>Co 12</v>
          </cell>
          <cell r="AB179" t="str">
            <v>Other</v>
          </cell>
          <cell r="AC179" t="str">
            <v>Other - Non-Labor</v>
          </cell>
          <cell r="AD179" t="str">
            <v>PwrGasFuel</v>
          </cell>
          <cell r="AE179" t="str">
            <v>38xx PwrGasFuel</v>
          </cell>
          <cell r="AF179" t="str">
            <v>38xx</v>
          </cell>
          <cell r="AG179" t="str">
            <v>PwrGasFuel</v>
          </cell>
          <cell r="AH179" t="str">
            <v>3836 Storage - Withdrawal Charge</v>
          </cell>
          <cell r="AI179" t="str">
            <v>Oper_and_Maint_Exp_Ext</v>
          </cell>
        </row>
        <row r="180">
          <cell r="K180" t="str">
            <v>0096700</v>
          </cell>
          <cell r="L180" t="str">
            <v>Retail Services Sales Center</v>
          </cell>
          <cell r="M180" t="str">
            <v>Co 12</v>
          </cell>
          <cell r="N180" t="str">
            <v>NGD</v>
          </cell>
          <cell r="O180" t="str">
            <v>NiSource Gas Distribution</v>
          </cell>
          <cell r="P180" t="str">
            <v>Retail Services</v>
          </cell>
          <cell r="Q180" t="str">
            <v>Business Center</v>
          </cell>
          <cell r="R180" t="str">
            <v>Customer Billing, Collection, and Contact Services</v>
          </cell>
          <cell r="S180" t="str">
            <v>Customer Billing, Collection, and Contact Services</v>
          </cell>
          <cell r="T180" t="str">
            <v>I</v>
          </cell>
          <cell r="U180" t="str">
            <v>0096700 Finance/Processing</v>
          </cell>
          <cell r="X180" t="str">
            <v>3837</v>
          </cell>
          <cell r="Y180" t="str">
            <v>Storage - Withdrawals (808)</v>
          </cell>
          <cell r="Z180" t="str">
            <v>D</v>
          </cell>
          <cell r="AA180" t="str">
            <v>Co 12</v>
          </cell>
          <cell r="AB180" t="str">
            <v>Other</v>
          </cell>
          <cell r="AC180" t="str">
            <v>Other - Non-Labor</v>
          </cell>
          <cell r="AD180" t="str">
            <v>PwrGasFuel</v>
          </cell>
          <cell r="AE180" t="str">
            <v>38xx PwrGasFuel</v>
          </cell>
          <cell r="AF180" t="str">
            <v>38xx</v>
          </cell>
          <cell r="AG180" t="str">
            <v>PwrGasFuel</v>
          </cell>
          <cell r="AH180" t="str">
            <v>3837 Storage - Withdrawals (808)</v>
          </cell>
          <cell r="AI180" t="str">
            <v>Oper_and_Maint_Exp_Ext</v>
          </cell>
        </row>
        <row r="181">
          <cell r="K181" t="str">
            <v>0096800</v>
          </cell>
          <cell r="L181" t="str">
            <v>Service Performance</v>
          </cell>
          <cell r="M181" t="str">
            <v>Co 12</v>
          </cell>
          <cell r="N181" t="str">
            <v>NGD</v>
          </cell>
          <cell r="O181" t="str">
            <v>NiSource Gas Distribution</v>
          </cell>
          <cell r="P181" t="str">
            <v>Retail Services</v>
          </cell>
          <cell r="Q181" t="str">
            <v>Business Center</v>
          </cell>
          <cell r="R181" t="str">
            <v>Customer Billing, Collection, and Contact Services</v>
          </cell>
          <cell r="S181" t="str">
            <v>Customer Billing, Collection, and Contact Services</v>
          </cell>
          <cell r="T181" t="str">
            <v>I</v>
          </cell>
          <cell r="U181" t="str">
            <v>0096800 Service Performance</v>
          </cell>
          <cell r="X181" t="str">
            <v>3838</v>
          </cell>
          <cell r="Y181" t="str">
            <v>Storage Demand MDSQ</v>
          </cell>
          <cell r="Z181" t="str">
            <v>D</v>
          </cell>
          <cell r="AA181" t="str">
            <v>Co 12</v>
          </cell>
          <cell r="AB181" t="str">
            <v>Other</v>
          </cell>
          <cell r="AC181" t="str">
            <v>Other - Non-Labor</v>
          </cell>
          <cell r="AD181" t="str">
            <v>PwrGasFuel</v>
          </cell>
          <cell r="AE181" t="str">
            <v>38xx PwrGasFuel</v>
          </cell>
          <cell r="AF181" t="str">
            <v>38xx</v>
          </cell>
          <cell r="AG181" t="str">
            <v>PwrGasFuel</v>
          </cell>
          <cell r="AH181" t="str">
            <v>3838 Storage Demand MDSQ</v>
          </cell>
          <cell r="AI181" t="str">
            <v>Oper_and_Maint_Exp_Ext</v>
          </cell>
        </row>
        <row r="182">
          <cell r="K182" t="str">
            <v>0096900</v>
          </cell>
          <cell r="L182" t="str">
            <v>Marketing</v>
          </cell>
          <cell r="M182" t="str">
            <v>Co 12</v>
          </cell>
          <cell r="N182" t="str">
            <v>NGD</v>
          </cell>
          <cell r="O182" t="str">
            <v>NiSource Gas Distribution</v>
          </cell>
          <cell r="P182" t="str">
            <v>Retail Services</v>
          </cell>
          <cell r="Q182" t="str">
            <v>Business Center</v>
          </cell>
          <cell r="R182" t="str">
            <v>Customer Billing, Collection, and Contact Services</v>
          </cell>
          <cell r="S182" t="str">
            <v>Customer Billing, Collection, and Contact Services</v>
          </cell>
          <cell r="T182" t="str">
            <v>I</v>
          </cell>
          <cell r="U182" t="str">
            <v>0096900 Marketing</v>
          </cell>
          <cell r="X182" t="str">
            <v>3839</v>
          </cell>
          <cell r="Y182" t="str">
            <v>Storage Demand SCQ</v>
          </cell>
          <cell r="Z182" t="str">
            <v>D</v>
          </cell>
          <cell r="AA182" t="str">
            <v>Co 12</v>
          </cell>
          <cell r="AB182" t="str">
            <v>Other</v>
          </cell>
          <cell r="AC182" t="str">
            <v>Other - Non-Labor</v>
          </cell>
          <cell r="AD182" t="str">
            <v>PwrGasFuel</v>
          </cell>
          <cell r="AE182" t="str">
            <v>38xx PwrGasFuel</v>
          </cell>
          <cell r="AF182" t="str">
            <v>38xx</v>
          </cell>
          <cell r="AG182" t="str">
            <v>PwrGasFuel</v>
          </cell>
          <cell r="AH182" t="str">
            <v>3839 Storage Demand SCQ</v>
          </cell>
          <cell r="AI182" t="str">
            <v>Oper_and_Maint_Exp_Ext</v>
          </cell>
        </row>
        <row r="183">
          <cell r="K183" t="str">
            <v>0098300</v>
          </cell>
          <cell r="L183" t="str">
            <v>F1</v>
          </cell>
          <cell r="M183" t="str">
            <v>IBM</v>
          </cell>
          <cell r="N183" t="str">
            <v>Corporate</v>
          </cell>
          <cell r="O183" t="str">
            <v>Administrative Services</v>
          </cell>
          <cell r="P183" t="str">
            <v>Information Technology</v>
          </cell>
          <cell r="Q183" t="str">
            <v>IBM Billing</v>
          </cell>
          <cell r="R183" t="str">
            <v>Information Technology Services</v>
          </cell>
          <cell r="S183" t="str">
            <v>Information Technology Services</v>
          </cell>
          <cell r="T183" t="str">
            <v>A</v>
          </cell>
          <cell r="U183" t="str">
            <v>0098300 F1</v>
          </cell>
          <cell r="X183" t="str">
            <v>3840</v>
          </cell>
          <cell r="Y183" t="str">
            <v>Storage Injection Charge</v>
          </cell>
          <cell r="Z183" t="str">
            <v>D</v>
          </cell>
          <cell r="AA183" t="str">
            <v>Co 12</v>
          </cell>
          <cell r="AB183" t="str">
            <v>Other</v>
          </cell>
          <cell r="AC183" t="str">
            <v>Other - Non-Labor</v>
          </cell>
          <cell r="AD183" t="str">
            <v>PwrGasFuel</v>
          </cell>
          <cell r="AE183" t="str">
            <v>38xx PwrGasFuel</v>
          </cell>
          <cell r="AF183" t="str">
            <v>38xx</v>
          </cell>
          <cell r="AG183" t="str">
            <v>PwrGasFuel</v>
          </cell>
          <cell r="AH183" t="str">
            <v>3840 Storage Injection Charge</v>
          </cell>
          <cell r="AI183" t="str">
            <v>Oper_and_Maint_Exp_Ext</v>
          </cell>
        </row>
        <row r="184">
          <cell r="K184" t="str">
            <v>0099100</v>
          </cell>
          <cell r="L184" t="str">
            <v>IBM Billing - Call Center</v>
          </cell>
          <cell r="M184" t="str">
            <v>IBM</v>
          </cell>
          <cell r="N184" t="str">
            <v>NGD</v>
          </cell>
          <cell r="O184" t="str">
            <v>NiSource Gas Distribution</v>
          </cell>
          <cell r="P184" t="str">
            <v>Customer Operations</v>
          </cell>
          <cell r="Q184" t="str">
            <v>IBM Billing</v>
          </cell>
          <cell r="R184" t="str">
            <v>Customer Billing, Collection, and Contact Services</v>
          </cell>
          <cell r="S184" t="str">
            <v>Customer Billing, Collection, and Contact Services</v>
          </cell>
          <cell r="T184" t="str">
            <v>A</v>
          </cell>
          <cell r="U184" t="str">
            <v>0099100 IBM Billing - Call Center</v>
          </cell>
          <cell r="X184" t="str">
            <v>3841</v>
          </cell>
          <cell r="Y184" t="str">
            <v>Trans Capacity Acq Throughput</v>
          </cell>
          <cell r="Z184" t="str">
            <v>D</v>
          </cell>
          <cell r="AA184" t="str">
            <v>Co 12</v>
          </cell>
          <cell r="AB184" t="str">
            <v>Other</v>
          </cell>
          <cell r="AC184" t="str">
            <v>Other - Non-Labor</v>
          </cell>
          <cell r="AD184" t="str">
            <v>PwrGasFuel</v>
          </cell>
          <cell r="AE184" t="str">
            <v>38xx PwrGasFuel</v>
          </cell>
          <cell r="AF184" t="str">
            <v>38xx</v>
          </cell>
          <cell r="AG184" t="str">
            <v>PwrGasFuel</v>
          </cell>
          <cell r="AH184" t="str">
            <v>3841 Trans Capacity Acq Throughput</v>
          </cell>
          <cell r="AI184" t="str">
            <v>Oper_and_Maint_Exp_Ext</v>
          </cell>
        </row>
        <row r="185">
          <cell r="K185" t="str">
            <v>0099200</v>
          </cell>
          <cell r="L185" t="str">
            <v>IBM Billing - Fin &amp; Acctg</v>
          </cell>
          <cell r="M185" t="str">
            <v>IBM</v>
          </cell>
          <cell r="N185" t="str">
            <v>Corporate</v>
          </cell>
          <cell r="O185" t="str">
            <v>Finance</v>
          </cell>
          <cell r="P185" t="str">
            <v>F&amp;A - IBM Billing</v>
          </cell>
          <cell r="Q185" t="str">
            <v>IBM Billing</v>
          </cell>
          <cell r="R185" t="str">
            <v>Accounting and Statistical Services</v>
          </cell>
          <cell r="S185" t="str">
            <v>Accounting and Statistical Services</v>
          </cell>
          <cell r="T185" t="str">
            <v>A</v>
          </cell>
          <cell r="U185" t="str">
            <v>0099200 IBM Billing - Fin &amp; Acctg</v>
          </cell>
          <cell r="X185" t="str">
            <v>3842</v>
          </cell>
          <cell r="Y185" t="str">
            <v>Trans Capacity Acq Demand</v>
          </cell>
          <cell r="Z185" t="str">
            <v>D</v>
          </cell>
          <cell r="AA185" t="str">
            <v>Co 12</v>
          </cell>
          <cell r="AB185" t="str">
            <v>Other</v>
          </cell>
          <cell r="AC185" t="str">
            <v>Other - Non-Labor</v>
          </cell>
          <cell r="AD185" t="str">
            <v>PwrGasFuel</v>
          </cell>
          <cell r="AE185" t="str">
            <v>38xx PwrGasFuel</v>
          </cell>
          <cell r="AF185" t="str">
            <v>38xx</v>
          </cell>
          <cell r="AG185" t="str">
            <v>PwrGasFuel</v>
          </cell>
          <cell r="AH185" t="str">
            <v>3842 Trans Capacity Acq Demand</v>
          </cell>
          <cell r="AI185" t="str">
            <v>Oper_and_Maint_Exp_Ext</v>
          </cell>
        </row>
        <row r="186">
          <cell r="K186" t="str">
            <v>0099300</v>
          </cell>
          <cell r="L186" t="str">
            <v>IBM</v>
          </cell>
          <cell r="M186" t="str">
            <v>IBM</v>
          </cell>
          <cell r="N186" t="str">
            <v>Corporate</v>
          </cell>
          <cell r="O186" t="str">
            <v>Administrative Services</v>
          </cell>
          <cell r="P186" t="str">
            <v>Information Technology</v>
          </cell>
          <cell r="Q186" t="str">
            <v>IBM Billing</v>
          </cell>
          <cell r="R186" t="str">
            <v>Information Technology Services</v>
          </cell>
          <cell r="S186" t="str">
            <v>Information Technology Services</v>
          </cell>
          <cell r="T186" t="str">
            <v>A</v>
          </cell>
          <cell r="U186" t="str">
            <v>0099300 IBM</v>
          </cell>
          <cell r="X186" t="str">
            <v>3843</v>
          </cell>
          <cell r="Y186" t="str">
            <v>Trans - Capacity Release Cr</v>
          </cell>
          <cell r="Z186" t="str">
            <v>D</v>
          </cell>
          <cell r="AA186" t="str">
            <v>Co 12</v>
          </cell>
          <cell r="AB186" t="str">
            <v>Other</v>
          </cell>
          <cell r="AC186" t="str">
            <v>Other - Non-Labor</v>
          </cell>
          <cell r="AD186" t="str">
            <v>PwrGasFuel</v>
          </cell>
          <cell r="AE186" t="str">
            <v>38xx PwrGasFuel</v>
          </cell>
          <cell r="AF186" t="str">
            <v>38xx</v>
          </cell>
          <cell r="AG186" t="str">
            <v>PwrGasFuel</v>
          </cell>
          <cell r="AH186" t="str">
            <v>3843 Trans - Capacity Release Cr</v>
          </cell>
          <cell r="AI186" t="str">
            <v>Oper_and_Maint_Exp_Ext</v>
          </cell>
        </row>
        <row r="187">
          <cell r="K187" t="str">
            <v>0099400</v>
          </cell>
          <cell r="L187" t="str">
            <v>IBM Billing - Human Resources</v>
          </cell>
          <cell r="M187" t="str">
            <v>IBM</v>
          </cell>
          <cell r="N187" t="str">
            <v>Corporate</v>
          </cell>
          <cell r="O187" t="str">
            <v>Human Resources</v>
          </cell>
          <cell r="P187" t="str">
            <v>HR - IBM Billing</v>
          </cell>
          <cell r="Q187" t="str">
            <v>IBM Billing</v>
          </cell>
          <cell r="R187" t="str">
            <v>Employee Services</v>
          </cell>
          <cell r="S187" t="str">
            <v>Employee Services</v>
          </cell>
          <cell r="T187" t="str">
            <v>I</v>
          </cell>
          <cell r="U187" t="str">
            <v>0099400 IBM Billing - Human Resources</v>
          </cell>
          <cell r="X187" t="str">
            <v>3844</v>
          </cell>
          <cell r="Y187" t="str">
            <v>Trans - Demand (Contract)</v>
          </cell>
          <cell r="Z187" t="str">
            <v>D</v>
          </cell>
          <cell r="AA187" t="str">
            <v>Co 12</v>
          </cell>
          <cell r="AB187" t="str">
            <v>Other</v>
          </cell>
          <cell r="AC187" t="str">
            <v>Other - Non-Labor</v>
          </cell>
          <cell r="AD187" t="str">
            <v>PwrGasFuel</v>
          </cell>
          <cell r="AE187" t="str">
            <v>38xx PwrGasFuel</v>
          </cell>
          <cell r="AF187" t="str">
            <v>38xx</v>
          </cell>
          <cell r="AG187" t="str">
            <v>PwrGasFuel</v>
          </cell>
          <cell r="AH187" t="str">
            <v>3844 Trans - Demand (Contract)</v>
          </cell>
          <cell r="AI187" t="str">
            <v>Oper_and_Maint_Exp_Ext</v>
          </cell>
        </row>
        <row r="188">
          <cell r="K188" t="str">
            <v>0099500</v>
          </cell>
          <cell r="L188" t="str">
            <v>IBM Billing - Meter to Cash</v>
          </cell>
          <cell r="M188" t="str">
            <v>IBM</v>
          </cell>
          <cell r="N188" t="str">
            <v>NGD</v>
          </cell>
          <cell r="O188" t="str">
            <v>NiSource Gas Distribution</v>
          </cell>
          <cell r="P188" t="str">
            <v>Customer Operations</v>
          </cell>
          <cell r="Q188" t="str">
            <v>IBM Billing</v>
          </cell>
          <cell r="R188" t="str">
            <v>Customer Billing, Collection, and Contact Services</v>
          </cell>
          <cell r="S188" t="str">
            <v>Customer Billing, Collection, and Contact Services</v>
          </cell>
          <cell r="T188" t="str">
            <v>A</v>
          </cell>
          <cell r="U188" t="str">
            <v>0099500 IBM Billing - Meter to Cash</v>
          </cell>
          <cell r="X188" t="str">
            <v>3845</v>
          </cell>
          <cell r="Y188" t="str">
            <v>Trans - Firm Throughput</v>
          </cell>
          <cell r="Z188" t="str">
            <v>D</v>
          </cell>
          <cell r="AA188" t="str">
            <v>Co 12</v>
          </cell>
          <cell r="AB188" t="str">
            <v>Other</v>
          </cell>
          <cell r="AC188" t="str">
            <v>Other - Non-Labor</v>
          </cell>
          <cell r="AD188" t="str">
            <v>PwrGasFuel</v>
          </cell>
          <cell r="AE188" t="str">
            <v>38xx PwrGasFuel</v>
          </cell>
          <cell r="AF188" t="str">
            <v>38xx</v>
          </cell>
          <cell r="AG188" t="str">
            <v>PwrGasFuel</v>
          </cell>
          <cell r="AH188" t="str">
            <v>3845 Trans - Firm Throughput</v>
          </cell>
          <cell r="AI188" t="str">
            <v>Oper_and_Maint_Exp_Ext</v>
          </cell>
        </row>
        <row r="189">
          <cell r="K189" t="str">
            <v>0099600</v>
          </cell>
          <cell r="L189" t="str">
            <v>IBM Billing - Sales Centers</v>
          </cell>
          <cell r="M189" t="str">
            <v>IBM</v>
          </cell>
          <cell r="N189" t="str">
            <v>NGD</v>
          </cell>
          <cell r="O189" t="str">
            <v>NiSource Gas Distribution</v>
          </cell>
          <cell r="P189" t="str">
            <v>Retail Services</v>
          </cell>
          <cell r="Q189" t="str">
            <v>IBM Billing</v>
          </cell>
          <cell r="R189" t="str">
            <v>Customer Billing, Collection, and Contact Services</v>
          </cell>
          <cell r="S189" t="str">
            <v>Customer Billing, Collection, and Contact Services</v>
          </cell>
          <cell r="T189" t="str">
            <v>I</v>
          </cell>
          <cell r="U189" t="str">
            <v>0099600 IBM Billing - Sales Centers</v>
          </cell>
          <cell r="X189" t="str">
            <v>3846</v>
          </cell>
          <cell r="Y189" t="str">
            <v>Trans - Gathering Charges</v>
          </cell>
          <cell r="Z189" t="str">
            <v>D</v>
          </cell>
          <cell r="AA189" t="str">
            <v>Co 12</v>
          </cell>
          <cell r="AB189" t="str">
            <v>Other</v>
          </cell>
          <cell r="AC189" t="str">
            <v>Other - Non-Labor</v>
          </cell>
          <cell r="AD189" t="str">
            <v>PwrGasFuel</v>
          </cell>
          <cell r="AE189" t="str">
            <v>38xx PwrGasFuel</v>
          </cell>
          <cell r="AF189" t="str">
            <v>38xx</v>
          </cell>
          <cell r="AG189" t="str">
            <v>PwrGasFuel</v>
          </cell>
          <cell r="AH189" t="str">
            <v>3846 Trans - Gathering Charges</v>
          </cell>
          <cell r="AI189" t="str">
            <v>Oper_and_Maint_Exp_Ext</v>
          </cell>
        </row>
        <row r="190">
          <cell r="K190" t="str">
            <v>0099700</v>
          </cell>
          <cell r="L190" t="str">
            <v>IBM Billing - Supply Chain</v>
          </cell>
          <cell r="M190" t="str">
            <v>IBM</v>
          </cell>
          <cell r="N190" t="str">
            <v>Corporate</v>
          </cell>
          <cell r="O190" t="str">
            <v>Administrative Services</v>
          </cell>
          <cell r="P190" t="str">
            <v>Supply Chain</v>
          </cell>
          <cell r="Q190" t="str">
            <v>IBM Billing</v>
          </cell>
          <cell r="R190" t="str">
            <v>Purchasing, Storage and Disposition Services</v>
          </cell>
          <cell r="S190" t="str">
            <v>Purchasing, Storage and Disposition Services</v>
          </cell>
          <cell r="T190" t="str">
            <v>I</v>
          </cell>
          <cell r="U190" t="str">
            <v>0099700 IBM Billing - Supply Chain</v>
          </cell>
          <cell r="X190" t="str">
            <v>3847</v>
          </cell>
          <cell r="Y190" t="str">
            <v>Trans - Interruptible Thrghput</v>
          </cell>
          <cell r="Z190" t="str">
            <v>D</v>
          </cell>
          <cell r="AA190" t="str">
            <v>Co 12</v>
          </cell>
          <cell r="AB190" t="str">
            <v>Other</v>
          </cell>
          <cell r="AC190" t="str">
            <v>Other - Non-Labor</v>
          </cell>
          <cell r="AD190" t="str">
            <v>PwrGasFuel</v>
          </cell>
          <cell r="AE190" t="str">
            <v>38xx PwrGasFuel</v>
          </cell>
          <cell r="AF190" t="str">
            <v>38xx</v>
          </cell>
          <cell r="AG190" t="str">
            <v>PwrGasFuel</v>
          </cell>
          <cell r="AH190" t="str">
            <v>3847 Trans - Interruptible Thrghput</v>
          </cell>
          <cell r="AI190" t="str">
            <v>Oper_and_Maint_Exp_Ext</v>
          </cell>
        </row>
        <row r="191">
          <cell r="K191" t="str">
            <v>0099800</v>
          </cell>
          <cell r="L191" t="str">
            <v>WMS</v>
          </cell>
          <cell r="M191" t="str">
            <v>IBM</v>
          </cell>
          <cell r="N191" t="str">
            <v>Corporate</v>
          </cell>
          <cell r="O191" t="str">
            <v>Administrative Services</v>
          </cell>
          <cell r="P191" t="str">
            <v>Information Technology</v>
          </cell>
          <cell r="Q191" t="str">
            <v>IBM Billing</v>
          </cell>
          <cell r="R191" t="str">
            <v>Information Technology Services</v>
          </cell>
          <cell r="S191" t="str">
            <v>Information Technology Services</v>
          </cell>
          <cell r="T191" t="str">
            <v>A</v>
          </cell>
          <cell r="U191" t="str">
            <v>0099800 WMS</v>
          </cell>
          <cell r="X191" t="str">
            <v>3848</v>
          </cell>
          <cell r="Y191" t="str">
            <v>Trans - Retainage (Vols Only)</v>
          </cell>
          <cell r="Z191" t="str">
            <v>D</v>
          </cell>
          <cell r="AA191" t="str">
            <v>Co 12</v>
          </cell>
          <cell r="AB191" t="str">
            <v>Other</v>
          </cell>
          <cell r="AC191" t="str">
            <v>Other - Non-Labor</v>
          </cell>
          <cell r="AD191" t="str">
            <v>PwrGasFuel</v>
          </cell>
          <cell r="AE191" t="str">
            <v>38xx PwrGasFuel</v>
          </cell>
          <cell r="AF191" t="str">
            <v>38xx</v>
          </cell>
          <cell r="AG191" t="str">
            <v>PwrGasFuel</v>
          </cell>
          <cell r="AH191" t="str">
            <v>3848 Trans - Retainage (Vols Only)</v>
          </cell>
          <cell r="AI191" t="str">
            <v>Oper_and_Maint_Exp_Ext</v>
          </cell>
        </row>
        <row r="192">
          <cell r="X192" t="str">
            <v>3849</v>
          </cell>
          <cell r="Y192" t="str">
            <v>Trans - Service Charges, Other</v>
          </cell>
          <cell r="Z192" t="str">
            <v>D</v>
          </cell>
          <cell r="AA192" t="str">
            <v>Co 12</v>
          </cell>
          <cell r="AB192" t="str">
            <v>Other</v>
          </cell>
          <cell r="AC192" t="str">
            <v>Other - Non-Labor</v>
          </cell>
          <cell r="AD192" t="str">
            <v>PwrGasFuel</v>
          </cell>
          <cell r="AE192" t="str">
            <v>38xx PwrGasFuel</v>
          </cell>
          <cell r="AF192" t="str">
            <v>38xx</v>
          </cell>
          <cell r="AG192" t="str">
            <v>PwrGasFuel</v>
          </cell>
          <cell r="AH192" t="str">
            <v>3849 Trans - Service Charges, Other</v>
          </cell>
          <cell r="AI192" t="str">
            <v>Oper_and_Maint_Exp_Ext</v>
          </cell>
        </row>
        <row r="193">
          <cell r="X193" t="str">
            <v>3850</v>
          </cell>
          <cell r="Y193" t="str">
            <v>Transition Capacity Costs</v>
          </cell>
          <cell r="Z193" t="str">
            <v>D</v>
          </cell>
          <cell r="AA193" t="str">
            <v>Co 12</v>
          </cell>
          <cell r="AB193" t="str">
            <v>Other</v>
          </cell>
          <cell r="AC193" t="str">
            <v>Other - Non-Labor</v>
          </cell>
          <cell r="AD193" t="str">
            <v>PwrGasFuel</v>
          </cell>
          <cell r="AE193" t="str">
            <v>38xx PwrGasFuel</v>
          </cell>
          <cell r="AF193" t="str">
            <v>38xx</v>
          </cell>
          <cell r="AG193" t="str">
            <v>PwrGasFuel</v>
          </cell>
          <cell r="AH193" t="str">
            <v>3850 Transition Capacity Costs</v>
          </cell>
          <cell r="AI193" t="str">
            <v>Oper_and_Maint_Exp_Ext</v>
          </cell>
        </row>
        <row r="194">
          <cell r="X194" t="str">
            <v>3851</v>
          </cell>
          <cell r="Y194" t="str">
            <v>Gas Left on for Connection</v>
          </cell>
          <cell r="Z194" t="str">
            <v>D</v>
          </cell>
          <cell r="AA194" t="str">
            <v>Co 12</v>
          </cell>
          <cell r="AB194" t="str">
            <v>Other</v>
          </cell>
          <cell r="AC194" t="str">
            <v>Other - Non-Labor</v>
          </cell>
          <cell r="AD194" t="str">
            <v>PwrGasFuel</v>
          </cell>
          <cell r="AE194" t="str">
            <v>38xx PwrGasFuel</v>
          </cell>
          <cell r="AF194" t="str">
            <v>38xx</v>
          </cell>
          <cell r="AG194" t="str">
            <v>PwrGasFuel</v>
          </cell>
          <cell r="AH194" t="str">
            <v>3851 Gas Left on for Connection</v>
          </cell>
          <cell r="AI194" t="str">
            <v>Oper_and_Maint_Exp_Ext</v>
          </cell>
        </row>
        <row r="195">
          <cell r="X195" t="str">
            <v>3852</v>
          </cell>
          <cell r="Y195" t="str">
            <v>Deferred - Gas Cost Recovered</v>
          </cell>
          <cell r="Z195" t="str">
            <v>D</v>
          </cell>
          <cell r="AA195" t="str">
            <v>Co 12</v>
          </cell>
          <cell r="AB195" t="str">
            <v>Other</v>
          </cell>
          <cell r="AC195" t="str">
            <v>Other - Non-Labor</v>
          </cell>
          <cell r="AD195" t="str">
            <v>PwrGasFuel</v>
          </cell>
          <cell r="AE195" t="str">
            <v>38xx PwrGasFuel</v>
          </cell>
          <cell r="AF195" t="str">
            <v>38xx</v>
          </cell>
          <cell r="AG195" t="str">
            <v>PwrGasFuel</v>
          </cell>
          <cell r="AH195" t="str">
            <v>3852 Deferred - Gas Cost Recovered</v>
          </cell>
          <cell r="AI195" t="str">
            <v>Oper_and_Maint_Exp_Ext</v>
          </cell>
        </row>
        <row r="196">
          <cell r="X196" t="str">
            <v>3853</v>
          </cell>
          <cell r="Y196" t="str">
            <v>Hedging/Profit Loss</v>
          </cell>
          <cell r="Z196" t="str">
            <v>D</v>
          </cell>
          <cell r="AA196" t="str">
            <v>Co 12</v>
          </cell>
          <cell r="AB196" t="str">
            <v>Other</v>
          </cell>
          <cell r="AC196" t="str">
            <v>Other - Non-Labor</v>
          </cell>
          <cell r="AD196" t="str">
            <v>PwrGasFuel</v>
          </cell>
          <cell r="AE196" t="str">
            <v>38xx PwrGasFuel</v>
          </cell>
          <cell r="AF196" t="str">
            <v>38xx</v>
          </cell>
          <cell r="AG196" t="str">
            <v>PwrGasFuel</v>
          </cell>
          <cell r="AH196" t="str">
            <v>3853 Hedging/Profit Loss</v>
          </cell>
          <cell r="AI196" t="str">
            <v>Oper_and_Maint_Exp_Ext</v>
          </cell>
        </row>
        <row r="197">
          <cell r="X197" t="str">
            <v>3854</v>
          </cell>
          <cell r="Y197" t="str">
            <v>Interest on Fuel Inventory</v>
          </cell>
          <cell r="Z197" t="str">
            <v>D</v>
          </cell>
          <cell r="AA197" t="str">
            <v>Co 12</v>
          </cell>
          <cell r="AB197" t="str">
            <v>Other</v>
          </cell>
          <cell r="AC197" t="str">
            <v>Other - Non-Labor</v>
          </cell>
          <cell r="AD197" t="str">
            <v>PwrGasFuel</v>
          </cell>
          <cell r="AE197" t="str">
            <v>38xx PwrGasFuel</v>
          </cell>
          <cell r="AF197" t="str">
            <v>38xx</v>
          </cell>
          <cell r="AG197" t="str">
            <v>PwrGasFuel</v>
          </cell>
          <cell r="AH197" t="str">
            <v>3854 Interest on Fuel Inventory</v>
          </cell>
          <cell r="AI197" t="str">
            <v>Oper_and_Maint_Exp_Ext</v>
          </cell>
        </row>
        <row r="198">
          <cell r="X198" t="str">
            <v>3855</v>
          </cell>
          <cell r="Y198" t="str">
            <v>Wells Collections</v>
          </cell>
          <cell r="Z198" t="str">
            <v>D</v>
          </cell>
          <cell r="AA198" t="str">
            <v>Co 12</v>
          </cell>
          <cell r="AB198" t="str">
            <v>Other</v>
          </cell>
          <cell r="AC198" t="str">
            <v>Other - Non-Labor</v>
          </cell>
          <cell r="AD198" t="str">
            <v>PwrGasFuel</v>
          </cell>
          <cell r="AE198" t="str">
            <v>38xx PwrGasFuel</v>
          </cell>
          <cell r="AF198" t="str">
            <v>38xx</v>
          </cell>
          <cell r="AG198" t="str">
            <v>PwrGasFuel</v>
          </cell>
          <cell r="AH198" t="str">
            <v>3855 Wells Collections</v>
          </cell>
          <cell r="AI198" t="str">
            <v>Oper_and_Maint_Exp_Ext</v>
          </cell>
        </row>
        <row r="199">
          <cell r="X199" t="str">
            <v>3856</v>
          </cell>
          <cell r="Y199" t="str">
            <v>Service</v>
          </cell>
          <cell r="Z199" t="str">
            <v>D</v>
          </cell>
          <cell r="AA199" t="str">
            <v>Co 12</v>
          </cell>
          <cell r="AB199" t="str">
            <v>Other</v>
          </cell>
          <cell r="AC199" t="str">
            <v>Other - Non-Labor</v>
          </cell>
          <cell r="AD199" t="str">
            <v>PwrGasFuel</v>
          </cell>
          <cell r="AE199" t="str">
            <v>38xx PwrGasFuel</v>
          </cell>
          <cell r="AF199" t="str">
            <v>38xx</v>
          </cell>
          <cell r="AG199" t="str">
            <v>PwrGasFuel</v>
          </cell>
          <cell r="AH199" t="str">
            <v>3856 Service</v>
          </cell>
          <cell r="AI199" t="str">
            <v>Oper_and_Maint_Exp_Ext</v>
          </cell>
        </row>
        <row r="200">
          <cell r="X200" t="str">
            <v>3857</v>
          </cell>
          <cell r="Y200" t="str">
            <v>Equity Sold</v>
          </cell>
          <cell r="Z200" t="str">
            <v>D</v>
          </cell>
          <cell r="AA200" t="str">
            <v>Co 12</v>
          </cell>
          <cell r="AB200" t="str">
            <v>Other</v>
          </cell>
          <cell r="AC200" t="str">
            <v>Other - Non-Labor</v>
          </cell>
          <cell r="AD200" t="str">
            <v>PwrGasFuel</v>
          </cell>
          <cell r="AE200" t="str">
            <v>38xx PwrGasFuel</v>
          </cell>
          <cell r="AF200" t="str">
            <v>38xx</v>
          </cell>
          <cell r="AG200" t="str">
            <v>PwrGasFuel</v>
          </cell>
          <cell r="AH200" t="str">
            <v>3857 Equity Sold</v>
          </cell>
          <cell r="AI200" t="str">
            <v>Oper_and_Maint_Exp_Ext</v>
          </cell>
        </row>
        <row r="201">
          <cell r="X201" t="str">
            <v>3858</v>
          </cell>
          <cell r="Y201" t="str">
            <v>Retail</v>
          </cell>
          <cell r="Z201" t="str">
            <v>D</v>
          </cell>
          <cell r="AA201" t="str">
            <v>Co 12</v>
          </cell>
          <cell r="AB201" t="str">
            <v>Other</v>
          </cell>
          <cell r="AC201" t="str">
            <v>Other - Non-Labor</v>
          </cell>
          <cell r="AD201" t="str">
            <v>PwrGasFuel</v>
          </cell>
          <cell r="AE201" t="str">
            <v>38xx PwrGasFuel</v>
          </cell>
          <cell r="AF201" t="str">
            <v>38xx</v>
          </cell>
          <cell r="AG201" t="str">
            <v>PwrGasFuel</v>
          </cell>
          <cell r="AH201" t="str">
            <v>3858 Retail</v>
          </cell>
          <cell r="AI201" t="str">
            <v>Oper_and_Maint_Exp_Ext</v>
          </cell>
        </row>
        <row r="202">
          <cell r="X202" t="str">
            <v>3859</v>
          </cell>
          <cell r="Y202" t="str">
            <v>Equipment</v>
          </cell>
          <cell r="Z202" t="str">
            <v>D</v>
          </cell>
          <cell r="AA202" t="str">
            <v>Co 12</v>
          </cell>
          <cell r="AB202" t="str">
            <v>Other</v>
          </cell>
          <cell r="AC202" t="str">
            <v>Other - Non-Labor</v>
          </cell>
          <cell r="AD202" t="str">
            <v>PwrGasFuel</v>
          </cell>
          <cell r="AE202" t="str">
            <v>38xx PwrGasFuel</v>
          </cell>
          <cell r="AF202" t="str">
            <v>38xx</v>
          </cell>
          <cell r="AG202" t="str">
            <v>PwrGasFuel</v>
          </cell>
          <cell r="AH202" t="str">
            <v>3859 Equipment</v>
          </cell>
          <cell r="AI202" t="str">
            <v>Oper_and_Maint_Exp_Ext</v>
          </cell>
        </row>
        <row r="203">
          <cell r="X203" t="str">
            <v>3860</v>
          </cell>
          <cell r="Y203" t="str">
            <v>Goods</v>
          </cell>
          <cell r="Z203" t="str">
            <v>D</v>
          </cell>
          <cell r="AA203" t="str">
            <v>Co 12</v>
          </cell>
          <cell r="AB203" t="str">
            <v>Other</v>
          </cell>
          <cell r="AC203" t="str">
            <v>Other - Non-Labor</v>
          </cell>
          <cell r="AD203" t="str">
            <v>PwrGasFuel</v>
          </cell>
          <cell r="AE203" t="str">
            <v>38xx PwrGasFuel</v>
          </cell>
          <cell r="AF203" t="str">
            <v>38xx</v>
          </cell>
          <cell r="AG203" t="str">
            <v>PwrGasFuel</v>
          </cell>
          <cell r="AH203" t="str">
            <v>3860 Goods</v>
          </cell>
          <cell r="AI203" t="str">
            <v>Oper_and_Maint_Exp_Ext</v>
          </cell>
        </row>
        <row r="204">
          <cell r="X204" t="str">
            <v>3861</v>
          </cell>
          <cell r="Y204" t="str">
            <v>Gas Marketing</v>
          </cell>
          <cell r="Z204" t="str">
            <v>D</v>
          </cell>
          <cell r="AA204" t="str">
            <v>Co 12</v>
          </cell>
          <cell r="AB204" t="str">
            <v>Other</v>
          </cell>
          <cell r="AC204" t="str">
            <v>Other - Non-Labor</v>
          </cell>
          <cell r="AD204" t="str">
            <v>PwrGasFuel</v>
          </cell>
          <cell r="AE204" t="str">
            <v>38xx PwrGasFuel</v>
          </cell>
          <cell r="AF204" t="str">
            <v>38xx</v>
          </cell>
          <cell r="AG204" t="str">
            <v>PwrGasFuel</v>
          </cell>
          <cell r="AH204" t="str">
            <v>3861 Gas Marketing</v>
          </cell>
          <cell r="AI204" t="str">
            <v>Oper_and_Maint_Exp_Ext</v>
          </cell>
        </row>
        <row r="205">
          <cell r="X205" t="str">
            <v>3862</v>
          </cell>
          <cell r="Y205" t="str">
            <v>Lease Oper</v>
          </cell>
          <cell r="Z205" t="str">
            <v>D</v>
          </cell>
          <cell r="AA205" t="str">
            <v>Co 12</v>
          </cell>
          <cell r="AB205" t="str">
            <v>Other</v>
          </cell>
          <cell r="AC205" t="str">
            <v>Other - Non-Labor</v>
          </cell>
          <cell r="AD205" t="str">
            <v>PwrGasFuel</v>
          </cell>
          <cell r="AE205" t="str">
            <v>38xx PwrGasFuel</v>
          </cell>
          <cell r="AF205" t="str">
            <v>38xx</v>
          </cell>
          <cell r="AG205" t="str">
            <v>PwrGasFuel</v>
          </cell>
          <cell r="AH205" t="str">
            <v>3862 Lease Oper</v>
          </cell>
          <cell r="AI205" t="str">
            <v>Oper_and_Maint_Exp_Ext</v>
          </cell>
        </row>
        <row r="206">
          <cell r="X206" t="str">
            <v>3863</v>
          </cell>
          <cell r="Y206" t="str">
            <v>Power Supply</v>
          </cell>
          <cell r="Z206" t="str">
            <v>D</v>
          </cell>
          <cell r="AA206" t="str">
            <v>Co 12</v>
          </cell>
          <cell r="AB206" t="str">
            <v>Other</v>
          </cell>
          <cell r="AC206" t="str">
            <v>Other - Non-Labor</v>
          </cell>
          <cell r="AD206" t="str">
            <v>PwrGasFuel</v>
          </cell>
          <cell r="AE206" t="str">
            <v>38xx PwrGasFuel</v>
          </cell>
          <cell r="AF206" t="str">
            <v>38xx</v>
          </cell>
          <cell r="AG206" t="str">
            <v>PwrGasFuel</v>
          </cell>
          <cell r="AH206" t="str">
            <v>3863 Power Supply</v>
          </cell>
          <cell r="AI206" t="str">
            <v>Oper_and_Maint_Exp_Ext</v>
          </cell>
        </row>
        <row r="207">
          <cell r="X207" t="str">
            <v>3920</v>
          </cell>
          <cell r="Y207" t="str">
            <v>Cable</v>
          </cell>
          <cell r="Z207" t="str">
            <v>D</v>
          </cell>
          <cell r="AA207" t="str">
            <v>Co 12</v>
          </cell>
          <cell r="AB207" t="str">
            <v>Other</v>
          </cell>
          <cell r="AC207" t="str">
            <v>Other - Non-Labor</v>
          </cell>
          <cell r="AD207" t="str">
            <v>Utilities</v>
          </cell>
          <cell r="AE207" t="str">
            <v>39xx Utilities</v>
          </cell>
          <cell r="AF207" t="str">
            <v>39xx</v>
          </cell>
          <cell r="AG207" t="str">
            <v>Utilities</v>
          </cell>
          <cell r="AH207" t="str">
            <v>3920 Cable</v>
          </cell>
          <cell r="AI207" t="str">
            <v>Oper_and_Maint_Exp_Ext</v>
          </cell>
        </row>
        <row r="208">
          <cell r="X208" t="str">
            <v>3921</v>
          </cell>
          <cell r="Y208" t="str">
            <v>Electric</v>
          </cell>
          <cell r="Z208" t="str">
            <v>D</v>
          </cell>
          <cell r="AA208" t="str">
            <v>Co 12</v>
          </cell>
          <cell r="AB208" t="str">
            <v>Other</v>
          </cell>
          <cell r="AC208" t="str">
            <v>Other - Non-Labor</v>
          </cell>
          <cell r="AD208" t="str">
            <v>Utilities</v>
          </cell>
          <cell r="AE208" t="str">
            <v>39xx Utilities</v>
          </cell>
          <cell r="AF208" t="str">
            <v>39xx</v>
          </cell>
          <cell r="AG208" t="str">
            <v>Utilities</v>
          </cell>
          <cell r="AH208" t="str">
            <v>3921 Electric</v>
          </cell>
          <cell r="AI208" t="str">
            <v>Oper_and_Maint_Exp_Ext</v>
          </cell>
        </row>
        <row r="209">
          <cell r="X209" t="str">
            <v>3922</v>
          </cell>
          <cell r="Y209" t="str">
            <v>Gas</v>
          </cell>
          <cell r="Z209" t="str">
            <v>D</v>
          </cell>
          <cell r="AA209" t="str">
            <v>Co 12</v>
          </cell>
          <cell r="AB209" t="str">
            <v>Other</v>
          </cell>
          <cell r="AC209" t="str">
            <v>Other - Non-Labor</v>
          </cell>
          <cell r="AD209" t="str">
            <v>Utilities</v>
          </cell>
          <cell r="AE209" t="str">
            <v>39xx Utilities</v>
          </cell>
          <cell r="AF209" t="str">
            <v>39xx</v>
          </cell>
          <cell r="AG209" t="str">
            <v>Utilities</v>
          </cell>
          <cell r="AH209" t="str">
            <v>3922 Gas</v>
          </cell>
          <cell r="AI209" t="str">
            <v>Oper_and_Maint_Exp_Ext</v>
          </cell>
        </row>
        <row r="210">
          <cell r="X210" t="str">
            <v>3923</v>
          </cell>
          <cell r="Y210" t="str">
            <v>Mobile, Cellular and Pagers</v>
          </cell>
          <cell r="Z210" t="str">
            <v>D</v>
          </cell>
          <cell r="AA210" t="str">
            <v>Co 12</v>
          </cell>
          <cell r="AB210" t="str">
            <v>Other</v>
          </cell>
          <cell r="AC210" t="str">
            <v>Other - Non-Labor</v>
          </cell>
          <cell r="AD210" t="str">
            <v>Utilities</v>
          </cell>
          <cell r="AE210" t="str">
            <v>39xx Utilities</v>
          </cell>
          <cell r="AF210" t="str">
            <v>39xx</v>
          </cell>
          <cell r="AG210" t="str">
            <v>Utilities</v>
          </cell>
          <cell r="AH210" t="str">
            <v>3923 Mobile, Cellular and Pagers</v>
          </cell>
          <cell r="AI210" t="str">
            <v>Oper_and_Maint_Exp_Ext</v>
          </cell>
        </row>
        <row r="211">
          <cell r="X211" t="str">
            <v>3924</v>
          </cell>
          <cell r="Y211" t="str">
            <v>Telephone</v>
          </cell>
          <cell r="Z211" t="str">
            <v>D</v>
          </cell>
          <cell r="AA211" t="str">
            <v>Co 12</v>
          </cell>
          <cell r="AB211" t="str">
            <v>Other</v>
          </cell>
          <cell r="AC211" t="str">
            <v>Other - Non-Labor</v>
          </cell>
          <cell r="AD211" t="str">
            <v>Utilities</v>
          </cell>
          <cell r="AE211" t="str">
            <v>39xx Utilities</v>
          </cell>
          <cell r="AF211" t="str">
            <v>39xx</v>
          </cell>
          <cell r="AG211" t="str">
            <v>Utilities</v>
          </cell>
          <cell r="AH211" t="str">
            <v>3924 Telephone</v>
          </cell>
          <cell r="AI211" t="str">
            <v>Oper_and_Maint_Exp_Ext</v>
          </cell>
        </row>
        <row r="212">
          <cell r="X212" t="str">
            <v>3925</v>
          </cell>
          <cell r="Y212" t="str">
            <v>Water and Sewage</v>
          </cell>
          <cell r="Z212" t="str">
            <v>D</v>
          </cell>
          <cell r="AA212" t="str">
            <v>Co 12</v>
          </cell>
          <cell r="AB212" t="str">
            <v>Other</v>
          </cell>
          <cell r="AC212" t="str">
            <v>Other - Non-Labor</v>
          </cell>
          <cell r="AD212" t="str">
            <v>Utilities</v>
          </cell>
          <cell r="AE212" t="str">
            <v>39xx Utilities</v>
          </cell>
          <cell r="AF212" t="str">
            <v>39xx</v>
          </cell>
          <cell r="AG212" t="str">
            <v>Utilities</v>
          </cell>
          <cell r="AH212" t="str">
            <v>3925 Water and Sewage</v>
          </cell>
          <cell r="AI212" t="str">
            <v>Oper_and_Maint_Exp_Ext</v>
          </cell>
        </row>
        <row r="213">
          <cell r="X213" t="str">
            <v>3926</v>
          </cell>
          <cell r="Y213" t="str">
            <v>Telecommunications</v>
          </cell>
          <cell r="Z213" t="str">
            <v>D</v>
          </cell>
          <cell r="AA213" t="str">
            <v>Co 12</v>
          </cell>
          <cell r="AB213" t="str">
            <v>Other</v>
          </cell>
          <cell r="AC213" t="str">
            <v>Other - Non-Labor</v>
          </cell>
          <cell r="AD213" t="str">
            <v>Utilities</v>
          </cell>
          <cell r="AE213" t="str">
            <v>39xx Utilities</v>
          </cell>
          <cell r="AF213" t="str">
            <v>39xx</v>
          </cell>
          <cell r="AG213" t="str">
            <v>Utilities</v>
          </cell>
          <cell r="AH213" t="str">
            <v>3926 Telecommunications</v>
          </cell>
          <cell r="AI213" t="str">
            <v>Oper_and_Maint_Exp_Ext</v>
          </cell>
        </row>
        <row r="214">
          <cell r="X214" t="str">
            <v>3927</v>
          </cell>
          <cell r="Y214" t="str">
            <v>P2P Default Telecom Only</v>
          </cell>
          <cell r="Z214" t="str">
            <v>D</v>
          </cell>
          <cell r="AA214" t="str">
            <v>Co 12</v>
          </cell>
          <cell r="AB214" t="str">
            <v>Other</v>
          </cell>
          <cell r="AC214" t="str">
            <v>Other - Non-Labor</v>
          </cell>
          <cell r="AD214" t="str">
            <v>Utilities</v>
          </cell>
          <cell r="AE214" t="str">
            <v>39xx Utilities</v>
          </cell>
          <cell r="AF214" t="str">
            <v>39xx</v>
          </cell>
          <cell r="AG214" t="str">
            <v>Utilities</v>
          </cell>
          <cell r="AH214" t="str">
            <v>3927 P2P Default Telecom Only</v>
          </cell>
          <cell r="AI214" t="str">
            <v>Oper_and_Maint_Exp_Ext</v>
          </cell>
        </row>
        <row r="215">
          <cell r="X215" t="str">
            <v>4000</v>
          </cell>
          <cell r="Y215" t="str">
            <v>Liability</v>
          </cell>
          <cell r="Z215" t="str">
            <v>D</v>
          </cell>
          <cell r="AA215" t="str">
            <v>Co 12</v>
          </cell>
          <cell r="AB215" t="str">
            <v>Insurance</v>
          </cell>
          <cell r="AC215" t="str">
            <v>Convenience Bills (Audit and Insurance)</v>
          </cell>
          <cell r="AD215" t="str">
            <v>Insurance</v>
          </cell>
          <cell r="AE215" t="str">
            <v>40xx Insurance</v>
          </cell>
          <cell r="AF215" t="str">
            <v>40xx</v>
          </cell>
          <cell r="AG215" t="str">
            <v>Insurance</v>
          </cell>
          <cell r="AH215" t="str">
            <v>4000 Liability</v>
          </cell>
          <cell r="AI215" t="str">
            <v>Insurance - Corporate</v>
          </cell>
        </row>
        <row r="216">
          <cell r="X216" t="str">
            <v>4005</v>
          </cell>
          <cell r="Y216" t="str">
            <v>Auto</v>
          </cell>
          <cell r="Z216" t="str">
            <v>D</v>
          </cell>
          <cell r="AA216" t="str">
            <v>Co 12</v>
          </cell>
          <cell r="AB216" t="str">
            <v>Insurance</v>
          </cell>
          <cell r="AC216" t="str">
            <v>Convenience Bills (Audit and Insurance)</v>
          </cell>
          <cell r="AD216" t="str">
            <v>Insurance</v>
          </cell>
          <cell r="AE216" t="str">
            <v>40xx Insurance</v>
          </cell>
          <cell r="AF216" t="str">
            <v>40xx</v>
          </cell>
          <cell r="AG216" t="str">
            <v>Insurance</v>
          </cell>
          <cell r="AH216" t="str">
            <v>4005 Auto</v>
          </cell>
          <cell r="AI216" t="str">
            <v>Insurance - Corporate</v>
          </cell>
        </row>
        <row r="217">
          <cell r="X217" t="str">
            <v>4010</v>
          </cell>
          <cell r="Y217" t="str">
            <v>Weather</v>
          </cell>
          <cell r="Z217" t="str">
            <v>D</v>
          </cell>
          <cell r="AA217" t="str">
            <v>Co 12</v>
          </cell>
          <cell r="AB217" t="str">
            <v>Insurance</v>
          </cell>
          <cell r="AC217" t="str">
            <v>Convenience Bills (Audit and Insurance)</v>
          </cell>
          <cell r="AD217" t="str">
            <v>Insurance</v>
          </cell>
          <cell r="AE217" t="str">
            <v>40xx Insurance</v>
          </cell>
          <cell r="AF217" t="str">
            <v>40xx</v>
          </cell>
          <cell r="AG217" t="str">
            <v>Insurance</v>
          </cell>
          <cell r="AH217" t="str">
            <v>4010 Weather</v>
          </cell>
          <cell r="AI217" t="str">
            <v>Insurance - Corporate</v>
          </cell>
        </row>
        <row r="218">
          <cell r="X218" t="str">
            <v>4015</v>
          </cell>
          <cell r="Y218" t="str">
            <v>Workers Compensation</v>
          </cell>
          <cell r="Z218" t="str">
            <v>D</v>
          </cell>
          <cell r="AA218" t="str">
            <v>Co 12</v>
          </cell>
          <cell r="AB218" t="str">
            <v>Insurance</v>
          </cell>
          <cell r="AC218" t="str">
            <v>Convenience Bills (Audit and Insurance)</v>
          </cell>
          <cell r="AD218" t="str">
            <v>Insurance</v>
          </cell>
          <cell r="AE218" t="str">
            <v>40xx Insurance</v>
          </cell>
          <cell r="AF218" t="str">
            <v>40xx</v>
          </cell>
          <cell r="AG218" t="str">
            <v>Insurance</v>
          </cell>
          <cell r="AH218" t="str">
            <v>4015 Workers Compensation</v>
          </cell>
          <cell r="AI218" t="str">
            <v>Insurance - Corporate</v>
          </cell>
        </row>
        <row r="219">
          <cell r="X219" t="str">
            <v>4016</v>
          </cell>
          <cell r="Y219" t="str">
            <v>Insurance Premiums/Other Exp</v>
          </cell>
          <cell r="Z219" t="str">
            <v>D</v>
          </cell>
          <cell r="AA219" t="str">
            <v>Co 12</v>
          </cell>
          <cell r="AB219" t="str">
            <v>Insurance</v>
          </cell>
          <cell r="AC219" t="str">
            <v>Convenience Bills (Audit and Insurance)</v>
          </cell>
          <cell r="AD219" t="str">
            <v>Insurance</v>
          </cell>
          <cell r="AE219" t="str">
            <v>40xx Insurance</v>
          </cell>
          <cell r="AF219" t="str">
            <v>40xx</v>
          </cell>
          <cell r="AG219" t="str">
            <v>Insurance</v>
          </cell>
          <cell r="AH219" t="str">
            <v>4016 Insurance Premiums/Other Exp</v>
          </cell>
          <cell r="AI219" t="str">
            <v>Insurance - Corporate</v>
          </cell>
        </row>
        <row r="220">
          <cell r="X220" t="str">
            <v>4017</v>
          </cell>
          <cell r="Y220" t="str">
            <v>Losses/Claims Expense</v>
          </cell>
          <cell r="Z220" t="str">
            <v>D</v>
          </cell>
          <cell r="AA220" t="str">
            <v>Co 12</v>
          </cell>
          <cell r="AB220" t="str">
            <v>Insurance</v>
          </cell>
          <cell r="AC220" t="str">
            <v>Convenience Bills (Audit and Insurance)</v>
          </cell>
          <cell r="AD220" t="str">
            <v>Insurance</v>
          </cell>
          <cell r="AE220" t="str">
            <v>40xx Insurance</v>
          </cell>
          <cell r="AF220" t="str">
            <v>40xx</v>
          </cell>
          <cell r="AG220" t="str">
            <v>Insurance</v>
          </cell>
          <cell r="AH220" t="str">
            <v>4017 Losses/Claims Expense</v>
          </cell>
          <cell r="AI220" t="str">
            <v>Insurance - Corporate</v>
          </cell>
        </row>
        <row r="221">
          <cell r="X221" t="str">
            <v>4500</v>
          </cell>
          <cell r="Y221" t="str">
            <v>AFUDC/DC/Debt - Manual Adj</v>
          </cell>
          <cell r="Z221" t="str">
            <v>I</v>
          </cell>
          <cell r="AA221" t="str">
            <v>Co 12</v>
          </cell>
          <cell r="AB221" t="str">
            <v>Interest</v>
          </cell>
          <cell r="AC221" t="str">
            <v>Interest Expense</v>
          </cell>
          <cell r="AD221" t="str">
            <v>IntExpense</v>
          </cell>
          <cell r="AE221" t="str">
            <v>925x Interest Expense</v>
          </cell>
          <cell r="AF221" t="str">
            <v>925x</v>
          </cell>
          <cell r="AG221" t="str">
            <v>Interest Expense</v>
          </cell>
          <cell r="AH221" t="str">
            <v>4500 AFUDC/DC/Debt - Manual Adj</v>
          </cell>
          <cell r="AI221" t="str">
            <v>Misc_Interest_Exp_Ext</v>
          </cell>
        </row>
        <row r="222">
          <cell r="X222" t="str">
            <v>4517</v>
          </cell>
          <cell r="Y222" t="str">
            <v>Salvage Sales Retirement Material</v>
          </cell>
          <cell r="Z222" t="str">
            <v>D</v>
          </cell>
          <cell r="AA222" t="str">
            <v>Co 12</v>
          </cell>
          <cell r="AB222" t="str">
            <v>Materials &amp; Supplies</v>
          </cell>
          <cell r="AC222" t="str">
            <v>Material &amp; Supplies</v>
          </cell>
          <cell r="AD222" t="str">
            <v>Mat&amp;Supply</v>
          </cell>
          <cell r="AE222" t="str">
            <v>2xxx Materials &amp; Supplies</v>
          </cell>
          <cell r="AF222" t="str">
            <v>2xxx</v>
          </cell>
          <cell r="AG222" t="str">
            <v>Materials &amp; Supplies</v>
          </cell>
          <cell r="AH222" t="str">
            <v>4517 Salvage Sales Retirement Material</v>
          </cell>
          <cell r="AI222" t="str">
            <v>Materials &amp; Supplies</v>
          </cell>
        </row>
        <row r="223">
          <cell r="X223" t="str">
            <v>4535</v>
          </cell>
          <cell r="Y223" t="str">
            <v>Interest During Constr - Debt</v>
          </cell>
          <cell r="Z223" t="str">
            <v>I</v>
          </cell>
          <cell r="AA223" t="str">
            <v>Co 12</v>
          </cell>
          <cell r="AB223" t="str">
            <v>Interest</v>
          </cell>
          <cell r="AC223" t="str">
            <v>Interest Expense</v>
          </cell>
          <cell r="AD223" t="str">
            <v>IntExpense</v>
          </cell>
          <cell r="AE223" t="str">
            <v>925x Interest Expense</v>
          </cell>
          <cell r="AF223" t="str">
            <v>925x</v>
          </cell>
          <cell r="AG223" t="str">
            <v>Interest Expense</v>
          </cell>
          <cell r="AH223" t="str">
            <v>4535 Interest During Constr - Debt</v>
          </cell>
          <cell r="AI223" t="str">
            <v>Misc_Interest_Exp_Ext</v>
          </cell>
        </row>
        <row r="224">
          <cell r="X224" t="str">
            <v>4536</v>
          </cell>
          <cell r="Y224" t="str">
            <v>Interest During Constr - Equity</v>
          </cell>
          <cell r="Z224" t="str">
            <v>I</v>
          </cell>
          <cell r="AA224" t="str">
            <v>Co 12</v>
          </cell>
          <cell r="AB224" t="str">
            <v>Interest</v>
          </cell>
          <cell r="AC224" t="str">
            <v>Interest Expense</v>
          </cell>
          <cell r="AD224" t="str">
            <v>IntExpense</v>
          </cell>
          <cell r="AE224" t="str">
            <v>925x Interest Expense</v>
          </cell>
          <cell r="AF224" t="str">
            <v>925x</v>
          </cell>
          <cell r="AG224" t="str">
            <v>Interest Expense</v>
          </cell>
          <cell r="AH224" t="str">
            <v>4536 Interest During Constr - Debt</v>
          </cell>
          <cell r="AI224" t="str">
            <v>Misc_Interest_Exp_Ext</v>
          </cell>
        </row>
        <row r="225">
          <cell r="X225" t="str">
            <v>4537</v>
          </cell>
          <cell r="Y225" t="str">
            <v>ARO - Settlements</v>
          </cell>
          <cell r="Z225" t="str">
            <v>I</v>
          </cell>
          <cell r="AA225" t="str">
            <v>Co 12</v>
          </cell>
          <cell r="AB225" t="str">
            <v>Interest</v>
          </cell>
          <cell r="AC225" t="str">
            <v>Interest Expense</v>
          </cell>
          <cell r="AD225" t="str">
            <v>IntExpense</v>
          </cell>
          <cell r="AE225" t="str">
            <v>925x Interest Expense</v>
          </cell>
          <cell r="AF225" t="str">
            <v>925x</v>
          </cell>
          <cell r="AG225" t="str">
            <v>Interest Expense</v>
          </cell>
          <cell r="AH225" t="str">
            <v>4537 ARO - Settlements</v>
          </cell>
          <cell r="AI225" t="str">
            <v>Misc_Interest_Exp_Ext</v>
          </cell>
        </row>
        <row r="226">
          <cell r="X226" t="str">
            <v>5001</v>
          </cell>
          <cell r="Y226" t="str">
            <v>Furniture &amp; Equip Maintenance</v>
          </cell>
          <cell r="Z226" t="str">
            <v>D</v>
          </cell>
          <cell r="AA226" t="str">
            <v>Co 12</v>
          </cell>
          <cell r="AB226" t="str">
            <v>Other</v>
          </cell>
          <cell r="AC226" t="str">
            <v>Other - Non-Labor</v>
          </cell>
          <cell r="AD226" t="str">
            <v>Maintenanc</v>
          </cell>
          <cell r="AE226" t="str">
            <v>5xxx Maint Fees / Services</v>
          </cell>
          <cell r="AF226" t="str">
            <v>5xxx</v>
          </cell>
          <cell r="AG226" t="str">
            <v>Maint Fees / Services</v>
          </cell>
          <cell r="AH226" t="str">
            <v>5001 Furniture &amp; Equip Maintenance</v>
          </cell>
          <cell r="AI226" t="str">
            <v>Oper_and_Maint_Exp_Ext</v>
          </cell>
        </row>
        <row r="227">
          <cell r="X227" t="str">
            <v>5002</v>
          </cell>
          <cell r="Y227" t="str">
            <v>Vehicle Maintenance</v>
          </cell>
          <cell r="Z227" t="str">
            <v>D</v>
          </cell>
          <cell r="AA227" t="str">
            <v>Co 12</v>
          </cell>
          <cell r="AB227" t="str">
            <v>Other</v>
          </cell>
          <cell r="AC227" t="str">
            <v>Other - Non-Labor</v>
          </cell>
          <cell r="AD227" t="str">
            <v>Maintenanc</v>
          </cell>
          <cell r="AE227" t="str">
            <v>5xxx Maint Fees / Services</v>
          </cell>
          <cell r="AF227" t="str">
            <v>5xxx</v>
          </cell>
          <cell r="AG227" t="str">
            <v>Maint Fees / Services</v>
          </cell>
          <cell r="AH227" t="str">
            <v>5002 Vehicle Maintenance</v>
          </cell>
          <cell r="AI227" t="str">
            <v>Oper_and_Maint_Exp_Ext</v>
          </cell>
        </row>
        <row r="228">
          <cell r="X228" t="str">
            <v>5003</v>
          </cell>
          <cell r="Y228" t="str">
            <v>Aircraft Maintenance</v>
          </cell>
          <cell r="Z228" t="str">
            <v>D</v>
          </cell>
          <cell r="AA228" t="str">
            <v>Co 12</v>
          </cell>
          <cell r="AB228" t="str">
            <v>Other</v>
          </cell>
          <cell r="AC228" t="str">
            <v>Other - Non-Labor</v>
          </cell>
          <cell r="AD228" t="str">
            <v>Maintenanc</v>
          </cell>
          <cell r="AE228" t="str">
            <v>5xxx Maint Fees / Services</v>
          </cell>
          <cell r="AF228" t="str">
            <v>5xxx</v>
          </cell>
          <cell r="AG228" t="str">
            <v>Maint Fees / Services</v>
          </cell>
          <cell r="AH228" t="str">
            <v>5003 Aircraft Maintenance</v>
          </cell>
          <cell r="AI228" t="str">
            <v>Oper_and_Maint_Exp_Ext</v>
          </cell>
        </row>
        <row r="229">
          <cell r="X229" t="str">
            <v>5004</v>
          </cell>
          <cell r="Y229" t="str">
            <v>Software Maintenance</v>
          </cell>
          <cell r="Z229" t="str">
            <v>D</v>
          </cell>
          <cell r="AA229" t="str">
            <v>Co 12</v>
          </cell>
          <cell r="AB229" t="str">
            <v>Other</v>
          </cell>
          <cell r="AC229" t="str">
            <v>Other - Non-Labor</v>
          </cell>
          <cell r="AD229" t="str">
            <v>Maintenanc</v>
          </cell>
          <cell r="AE229" t="str">
            <v>5xxx Maint Fees / Services</v>
          </cell>
          <cell r="AF229" t="str">
            <v>5xxx</v>
          </cell>
          <cell r="AG229" t="str">
            <v>Maint Fees / Services</v>
          </cell>
          <cell r="AH229" t="str">
            <v>5004 Software Maintenance</v>
          </cell>
          <cell r="AI229" t="str">
            <v>Oper_and_Maint_Exp_Ext</v>
          </cell>
        </row>
        <row r="230">
          <cell r="X230" t="str">
            <v>5005</v>
          </cell>
          <cell r="Y230" t="str">
            <v>Contract Maintenance</v>
          </cell>
          <cell r="Z230" t="str">
            <v>D</v>
          </cell>
          <cell r="AA230" t="str">
            <v>Co 12</v>
          </cell>
          <cell r="AB230" t="str">
            <v>Other</v>
          </cell>
          <cell r="AC230" t="str">
            <v>Other - Non-Labor</v>
          </cell>
          <cell r="AD230" t="str">
            <v>Maintenanc</v>
          </cell>
          <cell r="AE230" t="str">
            <v>5xxx Maint Fees / Services</v>
          </cell>
          <cell r="AF230" t="str">
            <v>5xxx</v>
          </cell>
          <cell r="AG230" t="str">
            <v>Maint Fees / Services</v>
          </cell>
          <cell r="AH230" t="str">
            <v>5005 Contract Maintenance</v>
          </cell>
          <cell r="AI230" t="str">
            <v>Oper_and_Maint_Exp_Ext</v>
          </cell>
        </row>
        <row r="231">
          <cell r="X231" t="str">
            <v>5006</v>
          </cell>
          <cell r="Y231" t="str">
            <v>Non Contract Maintenance</v>
          </cell>
          <cell r="Z231" t="str">
            <v>D</v>
          </cell>
          <cell r="AA231" t="str">
            <v>Co 12</v>
          </cell>
          <cell r="AB231" t="str">
            <v>Other</v>
          </cell>
          <cell r="AC231" t="str">
            <v>Other - Non-Labor</v>
          </cell>
          <cell r="AD231" t="str">
            <v>Maintenanc</v>
          </cell>
          <cell r="AE231" t="str">
            <v>5xxx Maint Fees / Services</v>
          </cell>
          <cell r="AF231" t="str">
            <v>5xxx</v>
          </cell>
          <cell r="AG231" t="str">
            <v>Maint Fees / Services</v>
          </cell>
          <cell r="AH231" t="str">
            <v>5006 Non Contract Maintenance</v>
          </cell>
          <cell r="AI231" t="str">
            <v>Oper_and_Maint_Exp_Ext</v>
          </cell>
        </row>
        <row r="232">
          <cell r="X232" t="str">
            <v>5007</v>
          </cell>
          <cell r="Y232" t="str">
            <v>Plant Maintenance</v>
          </cell>
          <cell r="Z232" t="str">
            <v>D</v>
          </cell>
          <cell r="AA232" t="str">
            <v>Co 12</v>
          </cell>
          <cell r="AB232" t="str">
            <v>Other</v>
          </cell>
          <cell r="AC232" t="str">
            <v>Other - Non-Labor</v>
          </cell>
          <cell r="AD232" t="str">
            <v>Maintenanc</v>
          </cell>
          <cell r="AE232" t="str">
            <v>5xxx Maint Fees / Services</v>
          </cell>
          <cell r="AF232" t="str">
            <v>5xxx</v>
          </cell>
          <cell r="AG232" t="str">
            <v>Maint Fees / Services</v>
          </cell>
          <cell r="AH232" t="str">
            <v>5007 Plant Maintenance</v>
          </cell>
          <cell r="AI232" t="str">
            <v>Oper_and_Maint_Exp_Ext</v>
          </cell>
        </row>
        <row r="233">
          <cell r="X233" t="str">
            <v>5008</v>
          </cell>
          <cell r="Y233" t="str">
            <v>Other Maintenance</v>
          </cell>
          <cell r="Z233" t="str">
            <v>D</v>
          </cell>
          <cell r="AA233" t="str">
            <v>Co 12</v>
          </cell>
          <cell r="AB233" t="str">
            <v>Other</v>
          </cell>
          <cell r="AC233" t="str">
            <v>Other - Non-Labor</v>
          </cell>
          <cell r="AD233" t="str">
            <v>Maintenanc</v>
          </cell>
          <cell r="AE233" t="str">
            <v>5xxx Maint Fees / Services</v>
          </cell>
          <cell r="AF233" t="str">
            <v>5xxx</v>
          </cell>
          <cell r="AG233" t="str">
            <v>Maint Fees / Services</v>
          </cell>
          <cell r="AH233" t="str">
            <v>5008 Other Maintenance</v>
          </cell>
          <cell r="AI233" t="str">
            <v>Oper_and_Maint_Exp_Ext</v>
          </cell>
        </row>
        <row r="234">
          <cell r="X234" t="str">
            <v>5009</v>
          </cell>
          <cell r="Y234" t="str">
            <v>Hardware Maintenance</v>
          </cell>
          <cell r="Z234" t="str">
            <v>D</v>
          </cell>
          <cell r="AA234" t="str">
            <v>Co 12</v>
          </cell>
          <cell r="AB234" t="str">
            <v>Other</v>
          </cell>
          <cell r="AC234" t="str">
            <v>Other - Non-Labor</v>
          </cell>
          <cell r="AD234" t="str">
            <v>Maintenanc</v>
          </cell>
          <cell r="AE234" t="str">
            <v>5xxx Maint Fees / Services</v>
          </cell>
          <cell r="AF234" t="str">
            <v>5xxx</v>
          </cell>
          <cell r="AG234" t="str">
            <v>Maint Fees / Services</v>
          </cell>
          <cell r="AH234" t="str">
            <v>5009 Hardware Maintenance</v>
          </cell>
          <cell r="AI234" t="str">
            <v>Oper_and_Maint_Exp_Ext</v>
          </cell>
        </row>
        <row r="235">
          <cell r="X235" t="str">
            <v>5010</v>
          </cell>
          <cell r="Y235" t="str">
            <v>Building Maintenance</v>
          </cell>
          <cell r="Z235" t="str">
            <v>D</v>
          </cell>
          <cell r="AA235" t="str">
            <v>Co 12</v>
          </cell>
          <cell r="AB235" t="str">
            <v>Other</v>
          </cell>
          <cell r="AC235" t="str">
            <v>Other - Non-Labor</v>
          </cell>
          <cell r="AD235" t="str">
            <v>Maintenanc</v>
          </cell>
          <cell r="AE235" t="str">
            <v>5xxx Maint Fees / Services</v>
          </cell>
          <cell r="AF235" t="str">
            <v>5xxx</v>
          </cell>
          <cell r="AG235" t="str">
            <v>Maint Fees / Services</v>
          </cell>
          <cell r="AH235" t="str">
            <v>5010 Building Maintenance</v>
          </cell>
          <cell r="AI235" t="str">
            <v>Oper_and_Maint_Exp_Ext</v>
          </cell>
        </row>
        <row r="236">
          <cell r="X236" t="str">
            <v>5011</v>
          </cell>
          <cell r="Y236" t="str">
            <v>Tower Maintenance</v>
          </cell>
          <cell r="Z236" t="str">
            <v>D</v>
          </cell>
          <cell r="AA236" t="str">
            <v>Co 12</v>
          </cell>
          <cell r="AB236" t="str">
            <v>Other</v>
          </cell>
          <cell r="AC236" t="str">
            <v>Other - Non-Labor</v>
          </cell>
          <cell r="AD236" t="str">
            <v>Maintenanc</v>
          </cell>
          <cell r="AE236" t="str">
            <v>5xxx Maint Fees / Services</v>
          </cell>
          <cell r="AF236" t="str">
            <v>5xxx</v>
          </cell>
          <cell r="AG236" t="str">
            <v>Maint Fees / Services</v>
          </cell>
          <cell r="AH236" t="str">
            <v>5011 Tower Maintenance</v>
          </cell>
          <cell r="AI236" t="str">
            <v>Oper_and_Maint_Exp_Ext</v>
          </cell>
        </row>
        <row r="237">
          <cell r="X237" t="str">
            <v>5013</v>
          </cell>
          <cell r="Y237" t="str">
            <v>Liquids and Filter Disposal</v>
          </cell>
          <cell r="Z237" t="str">
            <v>D</v>
          </cell>
          <cell r="AA237" t="str">
            <v>Co 12</v>
          </cell>
          <cell r="AB237" t="str">
            <v>Other</v>
          </cell>
          <cell r="AC237" t="str">
            <v>Other - Non-Labor</v>
          </cell>
          <cell r="AD237" t="str">
            <v>Maintenanc</v>
          </cell>
          <cell r="AE237" t="str">
            <v>5xxx Maint Fees / Services</v>
          </cell>
          <cell r="AF237" t="str">
            <v>5xxx</v>
          </cell>
          <cell r="AG237" t="str">
            <v>Maint Fees / Services</v>
          </cell>
          <cell r="AH237" t="str">
            <v>5013 Liquid and Filter Disposal</v>
          </cell>
          <cell r="AI237" t="str">
            <v>Oper_and_Maint_Exp_Ext</v>
          </cell>
        </row>
        <row r="238">
          <cell r="X238" t="str">
            <v>5014</v>
          </cell>
          <cell r="Y238" t="str">
            <v>Lot Maintenance</v>
          </cell>
          <cell r="Z238" t="str">
            <v>D</v>
          </cell>
          <cell r="AA238" t="str">
            <v>Co 12</v>
          </cell>
          <cell r="AB238" t="str">
            <v>Other</v>
          </cell>
          <cell r="AC238" t="str">
            <v>Other - Non-Labor</v>
          </cell>
          <cell r="AD238" t="str">
            <v>Maintenanc</v>
          </cell>
          <cell r="AE238" t="str">
            <v>5xxx Maint Fees / Services</v>
          </cell>
          <cell r="AF238" t="str">
            <v>5xxx</v>
          </cell>
          <cell r="AG238" t="str">
            <v>Maint Fees / Services</v>
          </cell>
          <cell r="AH238" t="str">
            <v>5014 Lot Maintenance</v>
          </cell>
          <cell r="AI238" t="str">
            <v>Oper_and_Maint_Exp_Ext</v>
          </cell>
        </row>
        <row r="239">
          <cell r="X239" t="str">
            <v>6000</v>
          </cell>
          <cell r="Y239" t="str">
            <v>Company Operations - Gas</v>
          </cell>
          <cell r="Z239" t="str">
            <v>D</v>
          </cell>
          <cell r="AA239" t="str">
            <v>Co 12</v>
          </cell>
          <cell r="AB239" t="str">
            <v>Other</v>
          </cell>
          <cell r="AC239" t="str">
            <v>Trackers (Others and Uncollectibles)</v>
          </cell>
          <cell r="AD239" t="str">
            <v>OMTrackers</v>
          </cell>
          <cell r="AE239" t="str">
            <v>6xxx OMTrackers</v>
          </cell>
          <cell r="AF239" t="str">
            <v>6xxx</v>
          </cell>
          <cell r="AG239" t="str">
            <v>OMTrackers</v>
          </cell>
          <cell r="AH239" t="str">
            <v>6000 Company Operations - Gas</v>
          </cell>
          <cell r="AI239" t="str">
            <v>Not used by Co 12</v>
          </cell>
        </row>
        <row r="240">
          <cell r="X240" t="str">
            <v>6001</v>
          </cell>
          <cell r="Y240" t="str">
            <v>Compressor Electric</v>
          </cell>
          <cell r="Z240" t="str">
            <v>D</v>
          </cell>
          <cell r="AA240" t="str">
            <v>Co 12</v>
          </cell>
          <cell r="AB240" t="str">
            <v>Other</v>
          </cell>
          <cell r="AC240" t="str">
            <v>Trackers (Others and Uncollectibles)</v>
          </cell>
          <cell r="AD240" t="str">
            <v>OMTrackers</v>
          </cell>
          <cell r="AE240" t="str">
            <v>6xxx OMTrackers</v>
          </cell>
          <cell r="AF240" t="str">
            <v>6xxx</v>
          </cell>
          <cell r="AG240" t="str">
            <v>OMTrackers</v>
          </cell>
          <cell r="AH240" t="str">
            <v>6001 Compressor Electric</v>
          </cell>
          <cell r="AI240" t="str">
            <v>Not used by Co 12</v>
          </cell>
        </row>
        <row r="241">
          <cell r="X241" t="str">
            <v>6002</v>
          </cell>
          <cell r="Y241" t="str">
            <v>Compressor Fuel</v>
          </cell>
          <cell r="Z241" t="str">
            <v>D</v>
          </cell>
          <cell r="AA241" t="str">
            <v>Co 12</v>
          </cell>
          <cell r="AB241" t="str">
            <v>Other</v>
          </cell>
          <cell r="AC241" t="str">
            <v>Trackers (Others and Uncollectibles)</v>
          </cell>
          <cell r="AD241" t="str">
            <v>OMTrackers</v>
          </cell>
          <cell r="AE241" t="str">
            <v>6xxx OMTrackers</v>
          </cell>
          <cell r="AF241" t="str">
            <v>6xxx</v>
          </cell>
          <cell r="AG241" t="str">
            <v>OMTrackers</v>
          </cell>
          <cell r="AH241" t="str">
            <v>6002 Compressor Fuel</v>
          </cell>
          <cell r="AI241" t="str">
            <v>Not used by Co 12</v>
          </cell>
        </row>
        <row r="242">
          <cell r="X242" t="str">
            <v>6003</v>
          </cell>
          <cell r="Y242" t="str">
            <v>Fuel Retained</v>
          </cell>
          <cell r="Z242" t="str">
            <v>D</v>
          </cell>
          <cell r="AA242" t="str">
            <v>Co 12</v>
          </cell>
          <cell r="AB242" t="str">
            <v>Other</v>
          </cell>
          <cell r="AC242" t="str">
            <v>Trackers (Others and Uncollectibles)</v>
          </cell>
          <cell r="AD242" t="str">
            <v>OMTrackers</v>
          </cell>
          <cell r="AE242" t="str">
            <v>6xxx OMTrackers</v>
          </cell>
          <cell r="AF242" t="str">
            <v>6xxx</v>
          </cell>
          <cell r="AG242" t="str">
            <v>OMTrackers</v>
          </cell>
          <cell r="AH242" t="str">
            <v>6003 Fuel Retained</v>
          </cell>
          <cell r="AI242" t="str">
            <v>Not used by Co 12</v>
          </cell>
        </row>
        <row r="243">
          <cell r="X243" t="str">
            <v>6004</v>
          </cell>
          <cell r="Y243" t="str">
            <v>Gas Retainage</v>
          </cell>
          <cell r="Z243" t="str">
            <v>D</v>
          </cell>
          <cell r="AA243" t="str">
            <v>Co 12</v>
          </cell>
          <cell r="AB243" t="str">
            <v>Other</v>
          </cell>
          <cell r="AC243" t="str">
            <v>Trackers (Others and Uncollectibles)</v>
          </cell>
          <cell r="AD243" t="str">
            <v>OMTrackers</v>
          </cell>
          <cell r="AE243" t="str">
            <v>6xxx OMTrackers</v>
          </cell>
          <cell r="AF243" t="str">
            <v>6xxx</v>
          </cell>
          <cell r="AG243" t="str">
            <v>OMTrackers</v>
          </cell>
          <cell r="AH243" t="str">
            <v>6004 Gas Retainage</v>
          </cell>
          <cell r="AI243" t="str">
            <v>Not used by Co 12</v>
          </cell>
        </row>
        <row r="244">
          <cell r="X244" t="str">
            <v>6005</v>
          </cell>
          <cell r="Y244" t="str">
            <v>Gas Used in Product Extraction</v>
          </cell>
          <cell r="Z244" t="str">
            <v>D</v>
          </cell>
          <cell r="AA244" t="str">
            <v>Co 12</v>
          </cell>
          <cell r="AB244" t="str">
            <v>Other</v>
          </cell>
          <cell r="AC244" t="str">
            <v>Trackers (Others and Uncollectibles)</v>
          </cell>
          <cell r="AD244" t="str">
            <v>OMTrackers</v>
          </cell>
          <cell r="AE244" t="str">
            <v>6xxx OMTrackers</v>
          </cell>
          <cell r="AF244" t="str">
            <v>6xxx</v>
          </cell>
          <cell r="AG244" t="str">
            <v>OMTrackers</v>
          </cell>
          <cell r="AH244" t="str">
            <v>6005 Gas Used in Product Extraction</v>
          </cell>
          <cell r="AI244" t="str">
            <v>Not used by Co 12</v>
          </cell>
        </row>
        <row r="245">
          <cell r="X245" t="str">
            <v>6006</v>
          </cell>
          <cell r="Y245" t="str">
            <v>Storage Gas Lost</v>
          </cell>
          <cell r="Z245" t="str">
            <v>D</v>
          </cell>
          <cell r="AA245" t="str">
            <v>Co 12</v>
          </cell>
          <cell r="AB245" t="str">
            <v>Other</v>
          </cell>
          <cell r="AC245" t="str">
            <v>Trackers (Others and Uncollectibles)</v>
          </cell>
          <cell r="AD245" t="str">
            <v>OMTrackers</v>
          </cell>
          <cell r="AE245" t="str">
            <v>6xxx OMTrackers</v>
          </cell>
          <cell r="AF245" t="str">
            <v>6xxx</v>
          </cell>
          <cell r="AG245" t="str">
            <v>OMTrackers</v>
          </cell>
          <cell r="AH245" t="str">
            <v>6006 Storage Gas Lost</v>
          </cell>
          <cell r="AI245" t="str">
            <v>Not used by Co 12</v>
          </cell>
        </row>
        <row r="246">
          <cell r="X246" t="str">
            <v>6007</v>
          </cell>
          <cell r="Y246" t="str">
            <v>Trans &amp; Comp of Gas by Others</v>
          </cell>
          <cell r="Z246" t="str">
            <v>D</v>
          </cell>
          <cell r="AA246" t="str">
            <v>Co 12</v>
          </cell>
          <cell r="AB246" t="str">
            <v>Other</v>
          </cell>
          <cell r="AC246" t="str">
            <v>Trackers (Others and Uncollectibles)</v>
          </cell>
          <cell r="AD246" t="str">
            <v>OMTrackers</v>
          </cell>
          <cell r="AE246" t="str">
            <v>6xxx OMTrackers</v>
          </cell>
          <cell r="AF246" t="str">
            <v>6xxx</v>
          </cell>
          <cell r="AG246" t="str">
            <v>OMTrackers</v>
          </cell>
          <cell r="AH246" t="str">
            <v>6007 Trans &amp; Comp of Gas by Others</v>
          </cell>
          <cell r="AI246" t="str">
            <v>Not used by Co 12</v>
          </cell>
        </row>
        <row r="247">
          <cell r="X247" t="str">
            <v>6008</v>
          </cell>
          <cell r="Y247" t="str">
            <v>Transp Retainage Adj Tracker</v>
          </cell>
          <cell r="Z247" t="str">
            <v>D</v>
          </cell>
          <cell r="AA247" t="str">
            <v>Co 12</v>
          </cell>
          <cell r="AB247" t="str">
            <v>Other</v>
          </cell>
          <cell r="AC247" t="str">
            <v>Trackers (Others and Uncollectibles)</v>
          </cell>
          <cell r="AD247" t="str">
            <v>OMTrackers</v>
          </cell>
          <cell r="AE247" t="str">
            <v>6xxx OMTrackers</v>
          </cell>
          <cell r="AF247" t="str">
            <v>6xxx</v>
          </cell>
          <cell r="AG247" t="str">
            <v>OMTrackers</v>
          </cell>
          <cell r="AH247" t="str">
            <v>6008 Transp Retainage Adj Tracker</v>
          </cell>
          <cell r="AI247" t="str">
            <v>Not used by Co 12</v>
          </cell>
        </row>
        <row r="248">
          <cell r="X248" t="str">
            <v>6009</v>
          </cell>
          <cell r="Y248" t="str">
            <v>Unaccounted for Gas</v>
          </cell>
          <cell r="Z248" t="str">
            <v>D</v>
          </cell>
          <cell r="AA248" t="str">
            <v>Co 12</v>
          </cell>
          <cell r="AB248" t="str">
            <v>Other</v>
          </cell>
          <cell r="AC248" t="str">
            <v>Trackers (Others and Uncollectibles)</v>
          </cell>
          <cell r="AD248" t="str">
            <v>OMTrackers</v>
          </cell>
          <cell r="AE248" t="str">
            <v>6xxx OMTrackers</v>
          </cell>
          <cell r="AF248" t="str">
            <v>6xxx</v>
          </cell>
          <cell r="AG248" t="str">
            <v>OMTrackers</v>
          </cell>
          <cell r="AH248" t="str">
            <v>6009 Unaccounted for Gas</v>
          </cell>
          <cell r="AI248" t="str">
            <v>Not used by Co 12</v>
          </cell>
        </row>
        <row r="249">
          <cell r="X249" t="str">
            <v>6010</v>
          </cell>
          <cell r="Y249" t="str">
            <v>Uncollectible Tracker</v>
          </cell>
          <cell r="Z249" t="str">
            <v>D</v>
          </cell>
          <cell r="AA249" t="str">
            <v>Co 12</v>
          </cell>
          <cell r="AB249" t="str">
            <v>Other</v>
          </cell>
          <cell r="AC249" t="str">
            <v>Trackers (Others and Uncollectibles)</v>
          </cell>
          <cell r="AD249" t="str">
            <v>OMTrackers</v>
          </cell>
          <cell r="AE249" t="str">
            <v>6xxx OMTrackers</v>
          </cell>
          <cell r="AF249" t="str">
            <v>6xxx</v>
          </cell>
          <cell r="AG249" t="str">
            <v>OMTrackers</v>
          </cell>
          <cell r="AH249" t="str">
            <v>6010 Uncollectible Tracker</v>
          </cell>
          <cell r="AI249" t="str">
            <v>Not used by Co 12</v>
          </cell>
        </row>
        <row r="250">
          <cell r="X250" t="str">
            <v>6011</v>
          </cell>
          <cell r="Y250" t="str">
            <v>Choice Recovery</v>
          </cell>
          <cell r="Z250" t="str">
            <v>D</v>
          </cell>
          <cell r="AA250" t="str">
            <v>Co 12</v>
          </cell>
          <cell r="AB250" t="str">
            <v>Other</v>
          </cell>
          <cell r="AC250" t="str">
            <v>Trackers (Others and Uncollectibles)</v>
          </cell>
          <cell r="AD250" t="str">
            <v>OMTrackers</v>
          </cell>
          <cell r="AE250" t="str">
            <v>6xxx OMTrackers</v>
          </cell>
          <cell r="AF250" t="str">
            <v>6xxx</v>
          </cell>
          <cell r="AG250" t="str">
            <v>OMTrackers</v>
          </cell>
          <cell r="AH250" t="str">
            <v>6011 Choice Recovery</v>
          </cell>
          <cell r="AI250" t="str">
            <v>Not used by Co 12</v>
          </cell>
        </row>
        <row r="251">
          <cell r="X251" t="str">
            <v>6012</v>
          </cell>
          <cell r="Y251" t="str">
            <v>Demand Side Management</v>
          </cell>
          <cell r="Z251" t="str">
            <v>D</v>
          </cell>
          <cell r="AA251" t="str">
            <v>Co 12</v>
          </cell>
          <cell r="AB251" t="str">
            <v>Other</v>
          </cell>
          <cell r="AC251" t="str">
            <v>Trackers (Others and Uncollectibles)</v>
          </cell>
          <cell r="AD251" t="str">
            <v>OMTrackers</v>
          </cell>
          <cell r="AE251" t="str">
            <v>6xxx OMTrackers</v>
          </cell>
          <cell r="AF251" t="str">
            <v>6xxx</v>
          </cell>
          <cell r="AG251" t="str">
            <v>OMTrackers</v>
          </cell>
          <cell r="AH251" t="str">
            <v>6012 Demand Side Management</v>
          </cell>
          <cell r="AI251" t="str">
            <v>Not used by Co 12</v>
          </cell>
        </row>
        <row r="252">
          <cell r="X252" t="str">
            <v>6013</v>
          </cell>
          <cell r="Y252" t="str">
            <v>Environmental Remediation Cost</v>
          </cell>
          <cell r="Z252" t="str">
            <v>D</v>
          </cell>
          <cell r="AA252" t="str">
            <v>Co 12</v>
          </cell>
          <cell r="AB252" t="str">
            <v>Other</v>
          </cell>
          <cell r="AC252" t="str">
            <v>Trackers (Others and Uncollectibles)</v>
          </cell>
          <cell r="AD252" t="str">
            <v>OMTrackers</v>
          </cell>
          <cell r="AE252" t="str">
            <v>6xxx OMTrackers</v>
          </cell>
          <cell r="AF252" t="str">
            <v>6xxx</v>
          </cell>
          <cell r="AG252" t="str">
            <v>OMTrackers</v>
          </cell>
          <cell r="AH252" t="str">
            <v>6013 Environmental Remediation Cost</v>
          </cell>
          <cell r="AI252" t="str">
            <v>Not used by Co 12</v>
          </cell>
        </row>
        <row r="253">
          <cell r="X253" t="str">
            <v>6014</v>
          </cell>
          <cell r="Y253" t="str">
            <v>Rate Case</v>
          </cell>
          <cell r="Z253" t="str">
            <v>D</v>
          </cell>
          <cell r="AA253" t="str">
            <v>Co 12</v>
          </cell>
          <cell r="AB253" t="str">
            <v>Other</v>
          </cell>
          <cell r="AC253" t="str">
            <v>Trackers (Others and Uncollectibles)</v>
          </cell>
          <cell r="AD253" t="str">
            <v>OMTrackers</v>
          </cell>
          <cell r="AE253" t="str">
            <v>6xxx OMTrackers</v>
          </cell>
          <cell r="AF253" t="str">
            <v>6xxx</v>
          </cell>
          <cell r="AG253" t="str">
            <v>OMTrackers</v>
          </cell>
          <cell r="AH253" t="str">
            <v>6014 Rate Case</v>
          </cell>
          <cell r="AI253" t="str">
            <v>Not used by Co 12</v>
          </cell>
        </row>
        <row r="254">
          <cell r="X254" t="str">
            <v>6015</v>
          </cell>
          <cell r="Y254" t="str">
            <v>Unbilled Accrual</v>
          </cell>
          <cell r="Z254" t="str">
            <v>D</v>
          </cell>
          <cell r="AA254" t="str">
            <v>Co 12</v>
          </cell>
          <cell r="AB254" t="str">
            <v>Other</v>
          </cell>
          <cell r="AC254" t="str">
            <v>Trackers (Others and Uncollectibles)</v>
          </cell>
          <cell r="AD254" t="str">
            <v>OMTrackers</v>
          </cell>
          <cell r="AE254" t="str">
            <v>6xxx OMTrackers</v>
          </cell>
          <cell r="AF254" t="str">
            <v>6xxx</v>
          </cell>
          <cell r="AG254" t="str">
            <v>OMTrackers</v>
          </cell>
          <cell r="AH254" t="str">
            <v>6015 Unbilled Accrual</v>
          </cell>
          <cell r="AI254" t="str">
            <v>Not used by Co 12</v>
          </cell>
        </row>
        <row r="255">
          <cell r="X255" t="str">
            <v>6019</v>
          </cell>
          <cell r="Y255" t="str">
            <v>System Gas Losses</v>
          </cell>
          <cell r="Z255" t="str">
            <v>D</v>
          </cell>
          <cell r="AA255" t="str">
            <v>Co 12</v>
          </cell>
          <cell r="AB255" t="str">
            <v>Other</v>
          </cell>
          <cell r="AC255" t="str">
            <v>Trackers (Others and Uncollectibles)</v>
          </cell>
          <cell r="AD255" t="str">
            <v>OMTrackers</v>
          </cell>
          <cell r="AE255" t="str">
            <v>6xxx OMTrackers</v>
          </cell>
          <cell r="AF255" t="str">
            <v>6xxx</v>
          </cell>
          <cell r="AG255" t="str">
            <v>OMTrackers</v>
          </cell>
          <cell r="AH255" t="str">
            <v>6019 System Gas Losses</v>
          </cell>
          <cell r="AI255" t="str">
            <v>Not used by Co 12</v>
          </cell>
        </row>
        <row r="256">
          <cell r="X256" t="str">
            <v>7000</v>
          </cell>
          <cell r="Y256" t="str">
            <v>Corporate Services - Accrual</v>
          </cell>
          <cell r="Z256" t="str">
            <v>D</v>
          </cell>
          <cell r="AA256" t="str">
            <v>Co 12</v>
          </cell>
          <cell r="AB256" t="str">
            <v>Other</v>
          </cell>
          <cell r="AC256" t="str">
            <v>Management Fees</v>
          </cell>
          <cell r="AD256" t="str">
            <v>MgmtFees</v>
          </cell>
          <cell r="AE256" t="str">
            <v>7xxx MgmtFees</v>
          </cell>
          <cell r="AF256" t="str">
            <v>7xxx</v>
          </cell>
          <cell r="AG256" t="str">
            <v>MgmtFees</v>
          </cell>
          <cell r="AH256" t="str">
            <v>7000 Corporate Services - Accrual</v>
          </cell>
          <cell r="AI256" t="str">
            <v>Not used by Co 12</v>
          </cell>
        </row>
        <row r="257">
          <cell r="X257" t="str">
            <v>7001</v>
          </cell>
          <cell r="Y257" t="str">
            <v>Corporate Services - Actuals</v>
          </cell>
          <cell r="Z257" t="str">
            <v>D</v>
          </cell>
          <cell r="AA257" t="str">
            <v>Co 12</v>
          </cell>
          <cell r="AB257" t="str">
            <v>Other</v>
          </cell>
          <cell r="AC257" t="str">
            <v>Management Fees</v>
          </cell>
          <cell r="AD257" t="str">
            <v>MgmtFees</v>
          </cell>
          <cell r="AE257" t="str">
            <v>7xxx MgmtFees</v>
          </cell>
          <cell r="AF257" t="str">
            <v>7xxx</v>
          </cell>
          <cell r="AG257" t="str">
            <v>MgmtFees</v>
          </cell>
          <cell r="AH257" t="str">
            <v>7001 Corporate Services - Actuals</v>
          </cell>
          <cell r="AI257" t="str">
            <v>Not used by Co 12</v>
          </cell>
        </row>
        <row r="258">
          <cell r="X258" t="str">
            <v>7006</v>
          </cell>
          <cell r="Y258" t="str">
            <v>Info Technology Svcs - Accrual</v>
          </cell>
          <cell r="Z258" t="str">
            <v>D</v>
          </cell>
          <cell r="AA258" t="str">
            <v>Co 12</v>
          </cell>
          <cell r="AB258" t="str">
            <v>Other</v>
          </cell>
          <cell r="AC258" t="str">
            <v>Management Fees</v>
          </cell>
          <cell r="AD258" t="str">
            <v>MgmtFees</v>
          </cell>
          <cell r="AE258" t="str">
            <v>7xxx MgmtFees</v>
          </cell>
          <cell r="AF258" t="str">
            <v>7xxx</v>
          </cell>
          <cell r="AG258" t="str">
            <v>MgmtFees</v>
          </cell>
          <cell r="AH258" t="str">
            <v>7006 Info Technology Svcs - Accrual</v>
          </cell>
          <cell r="AI258" t="str">
            <v>Not used by Co 12</v>
          </cell>
        </row>
        <row r="259">
          <cell r="X259" t="str">
            <v>7007</v>
          </cell>
          <cell r="Y259" t="str">
            <v>Info Technology Svcs - Actuals</v>
          </cell>
          <cell r="Z259" t="str">
            <v>D</v>
          </cell>
          <cell r="AA259" t="str">
            <v>Co 12</v>
          </cell>
          <cell r="AB259" t="str">
            <v>Other</v>
          </cell>
          <cell r="AC259" t="str">
            <v>Management Fees</v>
          </cell>
          <cell r="AD259" t="str">
            <v>MgmtFees</v>
          </cell>
          <cell r="AE259" t="str">
            <v>7xxx MgmtFees</v>
          </cell>
          <cell r="AF259" t="str">
            <v>7xxx</v>
          </cell>
          <cell r="AG259" t="str">
            <v>MgmtFees</v>
          </cell>
          <cell r="AH259" t="str">
            <v>7007 Info Technology Svcs - Actuals</v>
          </cell>
          <cell r="AI259" t="str">
            <v>Not used by Co 12</v>
          </cell>
        </row>
        <row r="260">
          <cell r="X260" t="str">
            <v>7018</v>
          </cell>
          <cell r="Y260" t="str">
            <v>Executive Services - Accrual</v>
          </cell>
          <cell r="Z260" t="str">
            <v>D</v>
          </cell>
          <cell r="AA260" t="str">
            <v>Co 12</v>
          </cell>
          <cell r="AB260" t="str">
            <v>Other</v>
          </cell>
          <cell r="AC260" t="str">
            <v>Management Fees</v>
          </cell>
          <cell r="AD260" t="str">
            <v>MgmtFees</v>
          </cell>
          <cell r="AE260" t="str">
            <v>7xxx MgmtFees</v>
          </cell>
          <cell r="AF260" t="str">
            <v>7xxx</v>
          </cell>
          <cell r="AG260" t="str">
            <v>MgmtFees</v>
          </cell>
          <cell r="AH260" t="str">
            <v>7018 Executive Services - Accrual</v>
          </cell>
          <cell r="AI260" t="str">
            <v>Not used by Co 12</v>
          </cell>
        </row>
        <row r="261">
          <cell r="X261" t="str">
            <v>7019</v>
          </cell>
          <cell r="Y261" t="str">
            <v>Executive Services  - Actuals</v>
          </cell>
          <cell r="Z261" t="str">
            <v>D</v>
          </cell>
          <cell r="AA261" t="str">
            <v>Co 12</v>
          </cell>
          <cell r="AB261" t="str">
            <v>Other</v>
          </cell>
          <cell r="AC261" t="str">
            <v>Management Fees</v>
          </cell>
          <cell r="AD261" t="str">
            <v>MgmtFees</v>
          </cell>
          <cell r="AE261" t="str">
            <v>7xxx MgmtFees</v>
          </cell>
          <cell r="AF261" t="str">
            <v>7xxx</v>
          </cell>
          <cell r="AG261" t="str">
            <v>MgmtFees</v>
          </cell>
          <cell r="AH261" t="str">
            <v>7019 Executive Services  - Actuals</v>
          </cell>
          <cell r="AI261" t="str">
            <v>Not used by Co 12</v>
          </cell>
        </row>
        <row r="262">
          <cell r="X262" t="str">
            <v>7020</v>
          </cell>
          <cell r="Y262" t="str">
            <v>Finance Services - Accrual</v>
          </cell>
          <cell r="Z262" t="str">
            <v>D</v>
          </cell>
          <cell r="AA262" t="str">
            <v>Co 12</v>
          </cell>
          <cell r="AB262" t="str">
            <v>Other</v>
          </cell>
          <cell r="AC262" t="str">
            <v>Management Fees</v>
          </cell>
          <cell r="AD262" t="str">
            <v>MgmtFees</v>
          </cell>
          <cell r="AE262" t="str">
            <v>7xxx MgmtFees</v>
          </cell>
          <cell r="AF262" t="str">
            <v>7xxx</v>
          </cell>
          <cell r="AG262" t="str">
            <v>MgmtFees</v>
          </cell>
          <cell r="AH262" t="str">
            <v>7020 Finance Services - Accrual</v>
          </cell>
          <cell r="AI262" t="str">
            <v>Not used by Co 12</v>
          </cell>
        </row>
        <row r="263">
          <cell r="X263" t="str">
            <v>7021</v>
          </cell>
          <cell r="Y263" t="str">
            <v>Finance Services - Actuals</v>
          </cell>
          <cell r="Z263" t="str">
            <v>D</v>
          </cell>
          <cell r="AA263" t="str">
            <v>Co 12</v>
          </cell>
          <cell r="AB263" t="str">
            <v>Other</v>
          </cell>
          <cell r="AC263" t="str">
            <v>Management Fees</v>
          </cell>
          <cell r="AD263" t="str">
            <v>MgmtFees</v>
          </cell>
          <cell r="AE263" t="str">
            <v>7xxx MgmtFees</v>
          </cell>
          <cell r="AF263" t="str">
            <v>7xxx</v>
          </cell>
          <cell r="AG263" t="str">
            <v>MgmtFees</v>
          </cell>
          <cell r="AH263" t="str">
            <v>7021 Finance Services - Actuals</v>
          </cell>
          <cell r="AI263" t="str">
            <v>Not used by Co 12</v>
          </cell>
        </row>
        <row r="264">
          <cell r="X264" t="str">
            <v>7022</v>
          </cell>
          <cell r="Y264" t="str">
            <v>Human Resources Svcs - Accrual</v>
          </cell>
          <cell r="Z264" t="str">
            <v>D</v>
          </cell>
          <cell r="AA264" t="str">
            <v>Co 12</v>
          </cell>
          <cell r="AB264" t="str">
            <v>Other</v>
          </cell>
          <cell r="AC264" t="str">
            <v>Management Fees</v>
          </cell>
          <cell r="AD264" t="str">
            <v>MgmtFees</v>
          </cell>
          <cell r="AE264" t="str">
            <v>7xxx MgmtFees</v>
          </cell>
          <cell r="AF264" t="str">
            <v>7xxx</v>
          </cell>
          <cell r="AG264" t="str">
            <v>MgmtFees</v>
          </cell>
          <cell r="AH264" t="str">
            <v>7022 Human Resources Svcs - Accrual</v>
          </cell>
          <cell r="AI264" t="str">
            <v>Not used by Co 12</v>
          </cell>
        </row>
        <row r="265">
          <cell r="X265" t="str">
            <v>7023</v>
          </cell>
          <cell r="Y265" t="str">
            <v>Human Resources Svcs - Actuals</v>
          </cell>
          <cell r="Z265" t="str">
            <v>D</v>
          </cell>
          <cell r="AA265" t="str">
            <v>Co 12</v>
          </cell>
          <cell r="AB265" t="str">
            <v>Other</v>
          </cell>
          <cell r="AC265" t="str">
            <v>Management Fees</v>
          </cell>
          <cell r="AD265" t="str">
            <v>MgmtFees</v>
          </cell>
          <cell r="AE265" t="str">
            <v>7xxx MgmtFees</v>
          </cell>
          <cell r="AF265" t="str">
            <v>7xxx</v>
          </cell>
          <cell r="AG265" t="str">
            <v>MgmtFees</v>
          </cell>
          <cell r="AH265" t="str">
            <v>7023 Human Resources Svcs - Actuals</v>
          </cell>
          <cell r="AI265" t="str">
            <v>Not used by Co 12</v>
          </cell>
        </row>
        <row r="266">
          <cell r="X266" t="str">
            <v>7024</v>
          </cell>
          <cell r="Y266" t="str">
            <v>Legal Services - Accrual</v>
          </cell>
          <cell r="Z266" t="str">
            <v>D</v>
          </cell>
          <cell r="AA266" t="str">
            <v>Co 12</v>
          </cell>
          <cell r="AB266" t="str">
            <v>Other</v>
          </cell>
          <cell r="AC266" t="str">
            <v>Management Fees</v>
          </cell>
          <cell r="AD266" t="str">
            <v>MgmtFees</v>
          </cell>
          <cell r="AE266" t="str">
            <v>7xxx MgmtFees</v>
          </cell>
          <cell r="AF266" t="str">
            <v>7xxx</v>
          </cell>
          <cell r="AG266" t="str">
            <v>MgmtFees</v>
          </cell>
          <cell r="AH266" t="str">
            <v>7024 Legal Services - Accrual</v>
          </cell>
          <cell r="AI266" t="str">
            <v>Not used by Co 12</v>
          </cell>
        </row>
        <row r="267">
          <cell r="X267" t="str">
            <v>7025</v>
          </cell>
          <cell r="Y267" t="str">
            <v>Legal Services - Actuals</v>
          </cell>
          <cell r="Z267" t="str">
            <v>D</v>
          </cell>
          <cell r="AA267" t="str">
            <v>Co 12</v>
          </cell>
          <cell r="AB267" t="str">
            <v>Other</v>
          </cell>
          <cell r="AC267" t="str">
            <v>Management Fees</v>
          </cell>
          <cell r="AD267" t="str">
            <v>MgmtFees</v>
          </cell>
          <cell r="AE267" t="str">
            <v>7xxx MgmtFees</v>
          </cell>
          <cell r="AF267" t="str">
            <v>7xxx</v>
          </cell>
          <cell r="AG267" t="str">
            <v>MgmtFees</v>
          </cell>
          <cell r="AH267" t="str">
            <v>7025 Legal Services - Actuals</v>
          </cell>
          <cell r="AI267" t="str">
            <v>Not used by Co 12</v>
          </cell>
        </row>
        <row r="268">
          <cell r="X268" t="str">
            <v>7026</v>
          </cell>
          <cell r="Y268" t="str">
            <v>Operations Services - Accrual</v>
          </cell>
          <cell r="Z268" t="str">
            <v>D</v>
          </cell>
          <cell r="AA268" t="str">
            <v>Co 12</v>
          </cell>
          <cell r="AB268" t="str">
            <v>Other</v>
          </cell>
          <cell r="AC268" t="str">
            <v>Management Fees</v>
          </cell>
          <cell r="AD268" t="str">
            <v>MgmtFees</v>
          </cell>
          <cell r="AE268" t="str">
            <v>7xxx MgmtFees</v>
          </cell>
          <cell r="AF268" t="str">
            <v>7xxx</v>
          </cell>
          <cell r="AG268" t="str">
            <v>MgmtFees</v>
          </cell>
          <cell r="AH268" t="str">
            <v>7026 Operations Services - Accrual</v>
          </cell>
          <cell r="AI268" t="str">
            <v>Not used by Co 12</v>
          </cell>
        </row>
        <row r="269">
          <cell r="X269" t="str">
            <v>7027</v>
          </cell>
          <cell r="Y269" t="str">
            <v>Operations Services - Actuals</v>
          </cell>
          <cell r="Z269" t="str">
            <v>D</v>
          </cell>
          <cell r="AA269" t="str">
            <v>Co 12</v>
          </cell>
          <cell r="AB269" t="str">
            <v>Other</v>
          </cell>
          <cell r="AC269" t="str">
            <v>Management Fees</v>
          </cell>
          <cell r="AD269" t="str">
            <v>MgmtFees</v>
          </cell>
          <cell r="AE269" t="str">
            <v>7xxx MgmtFees</v>
          </cell>
          <cell r="AF269" t="str">
            <v>7xxx</v>
          </cell>
          <cell r="AG269" t="str">
            <v>MgmtFees</v>
          </cell>
          <cell r="AH269" t="str">
            <v>7027 Operations Services - Actuals</v>
          </cell>
          <cell r="AI269" t="str">
            <v>Not used by Co 12</v>
          </cell>
        </row>
        <row r="270">
          <cell r="X270" t="str">
            <v>7028</v>
          </cell>
          <cell r="Y270" t="str">
            <v>Other Corporate Svcs - Accrual</v>
          </cell>
          <cell r="Z270" t="str">
            <v>D</v>
          </cell>
          <cell r="AA270" t="str">
            <v>Co 12</v>
          </cell>
          <cell r="AB270" t="str">
            <v>Other</v>
          </cell>
          <cell r="AC270" t="str">
            <v>Management Fees</v>
          </cell>
          <cell r="AD270" t="str">
            <v>MgmtFees</v>
          </cell>
          <cell r="AE270" t="str">
            <v>7xxx MgmtFees</v>
          </cell>
          <cell r="AF270" t="str">
            <v>7xxx</v>
          </cell>
          <cell r="AG270" t="str">
            <v>MgmtFees</v>
          </cell>
          <cell r="AH270" t="str">
            <v>7028 Other Corporate Svcs - Accrual</v>
          </cell>
          <cell r="AI270" t="str">
            <v>Not used by Co 12</v>
          </cell>
        </row>
        <row r="271">
          <cell r="X271" t="str">
            <v>7029</v>
          </cell>
          <cell r="Y271" t="str">
            <v>Other Corporate Svcs - Actuals</v>
          </cell>
          <cell r="Z271" t="str">
            <v>D</v>
          </cell>
          <cell r="AA271" t="str">
            <v>Co 12</v>
          </cell>
          <cell r="AB271" t="str">
            <v>Other</v>
          </cell>
          <cell r="AC271" t="str">
            <v>Management Fees</v>
          </cell>
          <cell r="AD271" t="str">
            <v>MgmtFees</v>
          </cell>
          <cell r="AE271" t="str">
            <v>7xxx MgmtFees</v>
          </cell>
          <cell r="AF271" t="str">
            <v>7xxx</v>
          </cell>
          <cell r="AG271" t="str">
            <v>MgmtFees</v>
          </cell>
          <cell r="AH271" t="str">
            <v>7029 Other Corporate Svcs - Actuals</v>
          </cell>
          <cell r="AI271" t="str">
            <v>Not used by Co 12</v>
          </cell>
        </row>
        <row r="272">
          <cell r="X272" t="str">
            <v>7030</v>
          </cell>
          <cell r="Y272" t="str">
            <v>Revenue Services - Accrual</v>
          </cell>
          <cell r="Z272" t="str">
            <v>D</v>
          </cell>
          <cell r="AA272" t="str">
            <v>Co 12</v>
          </cell>
          <cell r="AB272" t="str">
            <v>Other</v>
          </cell>
          <cell r="AC272" t="str">
            <v>Management Fees</v>
          </cell>
          <cell r="AD272" t="str">
            <v>MgmtFees</v>
          </cell>
          <cell r="AE272" t="str">
            <v>7xxx MgmtFees</v>
          </cell>
          <cell r="AF272" t="str">
            <v>7xxx</v>
          </cell>
          <cell r="AG272" t="str">
            <v>MgmtFees</v>
          </cell>
          <cell r="AH272" t="str">
            <v>7030 Revenue Services - Accrual</v>
          </cell>
          <cell r="AI272" t="str">
            <v>Not used by Co 12</v>
          </cell>
        </row>
        <row r="273">
          <cell r="X273" t="str">
            <v>7031</v>
          </cell>
          <cell r="Y273" t="str">
            <v>Revenue Services - Actuals</v>
          </cell>
          <cell r="Z273" t="str">
            <v>D</v>
          </cell>
          <cell r="AA273" t="str">
            <v>Co 12</v>
          </cell>
          <cell r="AB273" t="str">
            <v>Other</v>
          </cell>
          <cell r="AC273" t="str">
            <v>Management Fees</v>
          </cell>
          <cell r="AD273" t="str">
            <v>MgmtFees</v>
          </cell>
          <cell r="AE273" t="str">
            <v>7xxx MgmtFees</v>
          </cell>
          <cell r="AF273" t="str">
            <v>7xxx</v>
          </cell>
          <cell r="AG273" t="str">
            <v>MgmtFees</v>
          </cell>
          <cell r="AH273" t="str">
            <v>7031 Revenue Services - Actuals</v>
          </cell>
          <cell r="AI273" t="str">
            <v>Not used by Co 12</v>
          </cell>
        </row>
        <row r="274">
          <cell r="X274" t="str">
            <v>9000</v>
          </cell>
          <cell r="Y274" t="str">
            <v>Labor Transfers</v>
          </cell>
          <cell r="Z274" t="str">
            <v>D</v>
          </cell>
          <cell r="AA274" t="str">
            <v>Co 12</v>
          </cell>
          <cell r="AB274" t="str">
            <v>Payroll</v>
          </cell>
          <cell r="AC274" t="str">
            <v>Net Payroll</v>
          </cell>
          <cell r="AD274" t="str">
            <v>Labor</v>
          </cell>
          <cell r="AE274" t="str">
            <v>1xxx Net Payroll</v>
          </cell>
          <cell r="AF274" t="str">
            <v>1xxx</v>
          </cell>
          <cell r="AG274" t="str">
            <v>Net Payroll</v>
          </cell>
          <cell r="AH274" t="str">
            <v>9000 Labor Transfers</v>
          </cell>
          <cell r="AI274" t="str">
            <v>Payroll_Transfers</v>
          </cell>
        </row>
        <row r="275">
          <cell r="X275" t="str">
            <v>9001</v>
          </cell>
          <cell r="Y275" t="str">
            <v>Benefit/OH Transfers</v>
          </cell>
          <cell r="Z275" t="str">
            <v>I</v>
          </cell>
          <cell r="AA275" t="str">
            <v>Co 12</v>
          </cell>
          <cell r="AB275" t="str">
            <v>Benefits</v>
          </cell>
          <cell r="AC275" t="str">
            <v>Net Payroll</v>
          </cell>
          <cell r="AD275" t="str">
            <v>EmplBenfts</v>
          </cell>
          <cell r="AE275" t="str">
            <v>9001-9001 Capital transfers - Indirects</v>
          </cell>
          <cell r="AF275" t="str">
            <v>9001-9001</v>
          </cell>
          <cell r="AG275" t="str">
            <v>Capital transfers - Indirects</v>
          </cell>
          <cell r="AH275" t="str">
            <v>9001 Benefit/OH Transfers</v>
          </cell>
          <cell r="AI275" t="str">
            <v>Payroll_Transfers</v>
          </cell>
        </row>
        <row r="276">
          <cell r="X276" t="str">
            <v>9002</v>
          </cell>
          <cell r="Y276" t="str">
            <v>Vacation Accrued</v>
          </cell>
          <cell r="Z276" t="str">
            <v>I</v>
          </cell>
          <cell r="AA276" t="str">
            <v>Co 12</v>
          </cell>
          <cell r="AB276" t="str">
            <v>Benefits</v>
          </cell>
          <cell r="AC276" t="str">
            <v>Net Payroll</v>
          </cell>
          <cell r="AD276" t="str">
            <v>EmplBenfts</v>
          </cell>
          <cell r="AE276" t="str">
            <v>9002-9003 Vacation accrual entries</v>
          </cell>
          <cell r="AF276" t="str">
            <v>9002-9003</v>
          </cell>
          <cell r="AG276" t="str">
            <v>Vacation accrual entries</v>
          </cell>
          <cell r="AH276" t="str">
            <v>9002 Vacation Accrued</v>
          </cell>
          <cell r="AI276" t="str">
            <v>Payroll_Transfers</v>
          </cell>
        </row>
        <row r="277">
          <cell r="X277" t="str">
            <v>9003</v>
          </cell>
          <cell r="Y277" t="str">
            <v>Vacation Taken</v>
          </cell>
          <cell r="Z277" t="str">
            <v>I</v>
          </cell>
          <cell r="AA277" t="str">
            <v>Co 12</v>
          </cell>
          <cell r="AB277" t="str">
            <v>Benefits</v>
          </cell>
          <cell r="AC277" t="str">
            <v>Net Payroll</v>
          </cell>
          <cell r="AD277" t="str">
            <v>EmplBenfts</v>
          </cell>
          <cell r="AE277" t="str">
            <v>9002-9003 Vacation accrual entries</v>
          </cell>
          <cell r="AF277" t="str">
            <v>9002-9003</v>
          </cell>
          <cell r="AG277" t="str">
            <v>Vacation accrual entries</v>
          </cell>
          <cell r="AH277" t="str">
            <v>9003 Vacation Taken</v>
          </cell>
          <cell r="AI277" t="str">
            <v>Payroll_Transfers</v>
          </cell>
        </row>
        <row r="278">
          <cell r="X278" t="str">
            <v>9004</v>
          </cell>
          <cell r="Y278" t="str">
            <v>Gross Annual Incentive Bonuses</v>
          </cell>
          <cell r="Z278" t="str">
            <v>I</v>
          </cell>
          <cell r="AA278" t="str">
            <v>Co 12</v>
          </cell>
          <cell r="AB278" t="str">
            <v>Incentive Compensation</v>
          </cell>
          <cell r="AC278" t="str">
            <v>Net Payroll</v>
          </cell>
          <cell r="AD278" t="str">
            <v>EmplBenfts</v>
          </cell>
          <cell r="AE278" t="str">
            <v>9004 Gross Annual Incentive Bonuses</v>
          </cell>
          <cell r="AF278" t="str">
            <v>9004</v>
          </cell>
          <cell r="AG278" t="str">
            <v>Gross Annual Incentive Bonuses</v>
          </cell>
          <cell r="AH278" t="str">
            <v>9004 Gross Annual Incentive Bonuses</v>
          </cell>
          <cell r="AI278" t="str">
            <v>Gross Annual Incentive Bonus</v>
          </cell>
        </row>
        <row r="279">
          <cell r="X279" t="str">
            <v>9005</v>
          </cell>
          <cell r="Y279" t="str">
            <v>Pension (Qualified &amp; SERP)</v>
          </cell>
          <cell r="Z279" t="str">
            <v>I</v>
          </cell>
          <cell r="AA279" t="str">
            <v>Co 12</v>
          </cell>
          <cell r="AB279" t="str">
            <v>Benefits</v>
          </cell>
          <cell r="AC279" t="str">
            <v>Benefits</v>
          </cell>
          <cell r="AD279" t="str">
            <v>EmplBenfts</v>
          </cell>
          <cell r="AE279" t="str">
            <v>9005-9028 Employee Benefits</v>
          </cell>
          <cell r="AF279" t="str">
            <v>9005-9028</v>
          </cell>
          <cell r="AG279" t="str">
            <v>Employee Benefits</v>
          </cell>
          <cell r="AH279" t="str">
            <v>9005 Pension (Qualified &amp; SERP)</v>
          </cell>
          <cell r="AI279" t="str">
            <v>Retirement_Income_Plan</v>
          </cell>
        </row>
        <row r="280">
          <cell r="X280" t="str">
            <v>9006</v>
          </cell>
          <cell r="Y280" t="str">
            <v>Employee Medical Health Ins</v>
          </cell>
          <cell r="Z280" t="str">
            <v>I</v>
          </cell>
          <cell r="AA280" t="str">
            <v>Co 12</v>
          </cell>
          <cell r="AB280" t="str">
            <v>Benefits</v>
          </cell>
          <cell r="AC280" t="str">
            <v>Benefits</v>
          </cell>
          <cell r="AD280" t="str">
            <v>EmplBenfts</v>
          </cell>
          <cell r="AE280" t="str">
            <v>9005-9028 Employee Benefits</v>
          </cell>
          <cell r="AF280" t="str">
            <v>9005-9028</v>
          </cell>
          <cell r="AG280" t="str">
            <v>Employee Benefits</v>
          </cell>
          <cell r="AH280" t="str">
            <v>9006 Employee Medical Health Ins</v>
          </cell>
          <cell r="AI280" t="str">
            <v>Medical</v>
          </cell>
        </row>
        <row r="281">
          <cell r="X281" t="str">
            <v>9007</v>
          </cell>
          <cell r="Y281" t="str">
            <v>Savings Plan</v>
          </cell>
          <cell r="Z281" t="str">
            <v>I</v>
          </cell>
          <cell r="AA281" t="str">
            <v>Co 12</v>
          </cell>
          <cell r="AB281" t="str">
            <v>Benefits</v>
          </cell>
          <cell r="AC281" t="str">
            <v>Benefits</v>
          </cell>
          <cell r="AD281" t="str">
            <v>EmplBenfts</v>
          </cell>
          <cell r="AE281" t="str">
            <v>9005-9028 Employee Benefits</v>
          </cell>
          <cell r="AF281" t="str">
            <v>9005-9028</v>
          </cell>
          <cell r="AG281" t="str">
            <v>Employee Benefits</v>
          </cell>
          <cell r="AH281" t="str">
            <v>9007 Savings Plan</v>
          </cell>
          <cell r="AI281" t="str">
            <v>Thrift_Plan</v>
          </cell>
        </row>
        <row r="282">
          <cell r="X282" t="str">
            <v>9008</v>
          </cell>
          <cell r="Y282" t="str">
            <v>Dental</v>
          </cell>
          <cell r="Z282" t="str">
            <v>I</v>
          </cell>
          <cell r="AA282" t="str">
            <v>Co 12</v>
          </cell>
          <cell r="AB282" t="str">
            <v>Benefits</v>
          </cell>
          <cell r="AC282" t="str">
            <v>Benefits</v>
          </cell>
          <cell r="AD282" t="str">
            <v>EmplBenfts</v>
          </cell>
          <cell r="AE282" t="str">
            <v>9005-9028 Employee Benefits</v>
          </cell>
          <cell r="AF282" t="str">
            <v>9005-9028</v>
          </cell>
          <cell r="AG282" t="str">
            <v>Employee Benefits</v>
          </cell>
          <cell r="AH282" t="str">
            <v>9008 Dental</v>
          </cell>
          <cell r="AI282" t="str">
            <v>Total Other Benefits</v>
          </cell>
        </row>
        <row r="283">
          <cell r="X283" t="str">
            <v>9009</v>
          </cell>
          <cell r="Y283" t="str">
            <v>Group Life - Active</v>
          </cell>
          <cell r="Z283" t="str">
            <v>I</v>
          </cell>
          <cell r="AA283" t="str">
            <v>Co 12</v>
          </cell>
          <cell r="AB283" t="str">
            <v>Benefits</v>
          </cell>
          <cell r="AC283" t="str">
            <v>Benefits</v>
          </cell>
          <cell r="AD283" t="str">
            <v>EmplBenfts</v>
          </cell>
          <cell r="AE283" t="str">
            <v>9005-9028 Employee Benefits</v>
          </cell>
          <cell r="AF283" t="str">
            <v>9005-9028</v>
          </cell>
          <cell r="AG283" t="str">
            <v>Employee Benefits</v>
          </cell>
          <cell r="AH283" t="str">
            <v>9009 Group Life - Active</v>
          </cell>
          <cell r="AI283" t="str">
            <v>Life Insurance</v>
          </cell>
        </row>
        <row r="284">
          <cell r="X284" t="str">
            <v>9010</v>
          </cell>
          <cell r="Y284" t="str">
            <v>Long Term Disability</v>
          </cell>
          <cell r="Z284" t="str">
            <v>I</v>
          </cell>
          <cell r="AA284" t="str">
            <v>Co 12</v>
          </cell>
          <cell r="AB284" t="str">
            <v>Benefits</v>
          </cell>
          <cell r="AC284" t="str">
            <v>Benefits</v>
          </cell>
          <cell r="AD284" t="str">
            <v>EmplBenfts</v>
          </cell>
          <cell r="AE284" t="str">
            <v>9005-9028 Employee Benefits</v>
          </cell>
          <cell r="AF284" t="str">
            <v>9005-9028</v>
          </cell>
          <cell r="AG284" t="str">
            <v>Employee Benefits</v>
          </cell>
          <cell r="AH284" t="str">
            <v>9010 Long Term Disability</v>
          </cell>
          <cell r="AI284" t="str">
            <v>Total Other Benefits</v>
          </cell>
        </row>
        <row r="285">
          <cell r="X285" t="str">
            <v>9011</v>
          </cell>
          <cell r="Y285" t="str">
            <v>OPEB (FAS106) - Med</v>
          </cell>
          <cell r="Z285" t="str">
            <v>I</v>
          </cell>
          <cell r="AA285" t="str">
            <v>Co 12</v>
          </cell>
          <cell r="AB285" t="str">
            <v>Benefits</v>
          </cell>
          <cell r="AC285" t="str">
            <v>Benefits</v>
          </cell>
          <cell r="AD285" t="str">
            <v>EmplBenfts</v>
          </cell>
          <cell r="AE285" t="str">
            <v>9005-9028 Employee Benefits</v>
          </cell>
          <cell r="AF285" t="str">
            <v>9005-9028</v>
          </cell>
          <cell r="AG285" t="str">
            <v>Employee Benefits</v>
          </cell>
          <cell r="AH285" t="str">
            <v>9011 OPEB (FAS106) - Med</v>
          </cell>
          <cell r="AI285" t="str">
            <v>SFAS 106 Postretirement Benefits</v>
          </cell>
        </row>
        <row r="286">
          <cell r="X286" t="str">
            <v>9012</v>
          </cell>
          <cell r="Y286" t="str">
            <v>Employee Assistance Program</v>
          </cell>
          <cell r="Z286" t="str">
            <v>I</v>
          </cell>
          <cell r="AA286" t="str">
            <v>Co 12</v>
          </cell>
          <cell r="AB286" t="str">
            <v>Benefits</v>
          </cell>
          <cell r="AC286" t="str">
            <v>Benefits</v>
          </cell>
          <cell r="AD286" t="str">
            <v>EmplBenfts</v>
          </cell>
          <cell r="AE286" t="str">
            <v>9005-9028 Employee Benefits</v>
          </cell>
          <cell r="AF286" t="str">
            <v>9005-9028</v>
          </cell>
          <cell r="AG286" t="str">
            <v>Employee Benefits</v>
          </cell>
          <cell r="AH286" t="str">
            <v>9012 Employee Assistance Program</v>
          </cell>
          <cell r="AI286" t="str">
            <v>Total Other Benefits</v>
          </cell>
        </row>
        <row r="287">
          <cell r="X287" t="str">
            <v>9013</v>
          </cell>
          <cell r="Y287" t="str">
            <v>Other Benefits</v>
          </cell>
          <cell r="Z287" t="str">
            <v>I</v>
          </cell>
          <cell r="AA287" t="str">
            <v>Co 12</v>
          </cell>
          <cell r="AB287" t="str">
            <v>Benefits</v>
          </cell>
          <cell r="AC287" t="str">
            <v>Benefits</v>
          </cell>
          <cell r="AD287" t="str">
            <v>EmplBenfts</v>
          </cell>
          <cell r="AE287" t="str">
            <v>9005-9028 Employee Benefits</v>
          </cell>
          <cell r="AF287" t="str">
            <v>9005-9028</v>
          </cell>
          <cell r="AG287" t="str">
            <v>Employee Benefits</v>
          </cell>
          <cell r="AH287" t="str">
            <v>9013 Other Benefits</v>
          </cell>
          <cell r="AI287" t="str">
            <v>Total Other Benefits</v>
          </cell>
        </row>
        <row r="288">
          <cell r="X288" t="str">
            <v>9014</v>
          </cell>
          <cell r="Y288" t="str">
            <v>Post Empl Benefits (FAS112)</v>
          </cell>
          <cell r="Z288" t="str">
            <v>I</v>
          </cell>
          <cell r="AA288" t="str">
            <v>Co 12</v>
          </cell>
          <cell r="AB288" t="str">
            <v>Benefits</v>
          </cell>
          <cell r="AC288" t="str">
            <v>Benefits</v>
          </cell>
          <cell r="AD288" t="str">
            <v>EmplBenfts</v>
          </cell>
          <cell r="AE288" t="str">
            <v>9005-9028 Employee Benefits</v>
          </cell>
          <cell r="AF288" t="str">
            <v>9005-9028</v>
          </cell>
          <cell r="AG288" t="str">
            <v>Employee Benefits</v>
          </cell>
          <cell r="AH288" t="str">
            <v>9014 Post Empl Benefits (FAS112)</v>
          </cell>
          <cell r="AI288" t="str">
            <v>SFAS 112 Postemployment Benefits</v>
          </cell>
        </row>
        <row r="289">
          <cell r="X289" t="str">
            <v>9015</v>
          </cell>
          <cell r="Y289" t="str">
            <v>Vision Plan</v>
          </cell>
          <cell r="Z289" t="str">
            <v>I</v>
          </cell>
          <cell r="AA289" t="str">
            <v>Co 12</v>
          </cell>
          <cell r="AB289" t="str">
            <v>Benefits</v>
          </cell>
          <cell r="AC289" t="str">
            <v>Benefits</v>
          </cell>
          <cell r="AD289" t="str">
            <v>EmplBenfts</v>
          </cell>
          <cell r="AE289" t="str">
            <v>9005-9028 Employee Benefits</v>
          </cell>
          <cell r="AF289" t="str">
            <v>9005-9028</v>
          </cell>
          <cell r="AG289" t="str">
            <v>Employee Benefits</v>
          </cell>
          <cell r="AH289" t="str">
            <v>9015 Vision Plan</v>
          </cell>
          <cell r="AI289">
            <v>0</v>
          </cell>
        </row>
        <row r="290">
          <cell r="X290" t="str">
            <v>9016</v>
          </cell>
          <cell r="Y290" t="str">
            <v>Administrative Transfers</v>
          </cell>
          <cell r="Z290" t="str">
            <v>I</v>
          </cell>
          <cell r="AA290" t="str">
            <v>Co 12</v>
          </cell>
          <cell r="AB290" t="str">
            <v>Benefits</v>
          </cell>
          <cell r="AC290" t="str">
            <v>Benefits</v>
          </cell>
          <cell r="AD290" t="str">
            <v>EmplBenfts</v>
          </cell>
          <cell r="AE290" t="str">
            <v>9005-9028 Employee Benefits</v>
          </cell>
          <cell r="AF290" t="str">
            <v>9005-9028</v>
          </cell>
          <cell r="AG290" t="str">
            <v>Employee Benefits</v>
          </cell>
          <cell r="AH290" t="str">
            <v>9016 Administrative Transfers</v>
          </cell>
          <cell r="AI290" t="str">
            <v>Total Other Benefits</v>
          </cell>
        </row>
        <row r="291">
          <cell r="X291" t="str">
            <v>9017</v>
          </cell>
          <cell r="Y291" t="str">
            <v>Profit Sharing</v>
          </cell>
          <cell r="Z291" t="str">
            <v>I</v>
          </cell>
          <cell r="AA291" t="str">
            <v>Co 12</v>
          </cell>
          <cell r="AB291" t="str">
            <v>Incentive Compensation</v>
          </cell>
          <cell r="AC291" t="str">
            <v>Benefits</v>
          </cell>
          <cell r="AD291" t="str">
            <v>EmplBenfts</v>
          </cell>
          <cell r="AE291" t="str">
            <v>9005-9028 Employee Benefits</v>
          </cell>
          <cell r="AF291" t="str">
            <v>9005-9028</v>
          </cell>
          <cell r="AG291" t="str">
            <v>Employee Benefits</v>
          </cell>
          <cell r="AH291" t="str">
            <v>9017 Profit Sharing</v>
          </cell>
          <cell r="AI291" t="str">
            <v>Profit Sharing</v>
          </cell>
        </row>
        <row r="292">
          <cell r="X292" t="str">
            <v>9018</v>
          </cell>
          <cell r="Y292" t="str">
            <v>Education Reimbursement</v>
          </cell>
          <cell r="Z292" t="str">
            <v>D</v>
          </cell>
          <cell r="AA292" t="str">
            <v>Co 12</v>
          </cell>
          <cell r="AB292" t="str">
            <v>Benefits</v>
          </cell>
          <cell r="AC292" t="str">
            <v>Benefits</v>
          </cell>
          <cell r="AD292" t="str">
            <v>EmplBenfts</v>
          </cell>
          <cell r="AE292" t="str">
            <v>90xx Employee Benefits</v>
          </cell>
          <cell r="AF292" t="str">
            <v>90xx</v>
          </cell>
          <cell r="AG292" t="str">
            <v>Employee Benefits</v>
          </cell>
          <cell r="AH292" t="str">
            <v>9018 Education Reimbursement</v>
          </cell>
          <cell r="AI292" t="str">
            <v>Total Other Benefits</v>
          </cell>
        </row>
        <row r="293">
          <cell r="X293" t="str">
            <v>9019</v>
          </cell>
          <cell r="Y293" t="str">
            <v>Sick Pay</v>
          </cell>
          <cell r="Z293" t="str">
            <v>I</v>
          </cell>
          <cell r="AA293" t="str">
            <v>Co 12</v>
          </cell>
          <cell r="AB293" t="str">
            <v>Benefits</v>
          </cell>
          <cell r="AC293" t="str">
            <v>Benefits</v>
          </cell>
          <cell r="AD293" t="str">
            <v>EmplBenfts</v>
          </cell>
          <cell r="AE293" t="str">
            <v>9005-9028 Employee Benefits</v>
          </cell>
          <cell r="AF293" t="str">
            <v>9005-9028</v>
          </cell>
          <cell r="AG293" t="str">
            <v>Employee Benefits</v>
          </cell>
          <cell r="AH293" t="str">
            <v>9019 Sick Pay</v>
          </cell>
          <cell r="AI293" t="str">
            <v>Total Other Benefits</v>
          </cell>
        </row>
        <row r="294">
          <cell r="X294" t="str">
            <v>9020</v>
          </cell>
          <cell r="Y294" t="str">
            <v>Hiring Bonus</v>
          </cell>
          <cell r="Z294" t="str">
            <v>D</v>
          </cell>
          <cell r="AA294" t="str">
            <v>Co 12</v>
          </cell>
          <cell r="AB294" t="str">
            <v>Benefits</v>
          </cell>
          <cell r="AC294" t="str">
            <v>Benefits</v>
          </cell>
          <cell r="AD294" t="str">
            <v>EmplBenfts</v>
          </cell>
          <cell r="AE294" t="str">
            <v>90xx Employee Benefits</v>
          </cell>
          <cell r="AF294" t="str">
            <v>90xx</v>
          </cell>
          <cell r="AG294" t="str">
            <v>Employee Benefits</v>
          </cell>
          <cell r="AH294" t="str">
            <v>9020 Hiring Bonus</v>
          </cell>
          <cell r="AI294" t="str">
            <v>Total Other Benefits</v>
          </cell>
        </row>
        <row r="295">
          <cell r="X295" t="str">
            <v>9021</v>
          </cell>
          <cell r="Y295" t="str">
            <v>Moving Expense</v>
          </cell>
          <cell r="Z295" t="str">
            <v>I</v>
          </cell>
          <cell r="AA295" t="str">
            <v>Co 12</v>
          </cell>
          <cell r="AB295" t="str">
            <v>Benefits</v>
          </cell>
          <cell r="AC295" t="str">
            <v>Benefits</v>
          </cell>
          <cell r="AD295" t="str">
            <v>EmplBenfts</v>
          </cell>
          <cell r="AE295" t="str">
            <v>9005-9028 Employee Benefits</v>
          </cell>
          <cell r="AF295" t="str">
            <v>9005-9028</v>
          </cell>
          <cell r="AG295" t="str">
            <v>Employee Benefits</v>
          </cell>
          <cell r="AH295" t="str">
            <v>9021 Moving Expense</v>
          </cell>
          <cell r="AI295" t="str">
            <v>Total Other Benefits</v>
          </cell>
        </row>
        <row r="296">
          <cell r="X296" t="str">
            <v>9022</v>
          </cell>
          <cell r="Y296" t="str">
            <v>Medical - Active</v>
          </cell>
          <cell r="Z296" t="str">
            <v>I</v>
          </cell>
          <cell r="AA296" t="str">
            <v>Co 12</v>
          </cell>
          <cell r="AB296" t="str">
            <v>Benefits</v>
          </cell>
          <cell r="AC296" t="str">
            <v>Benefits</v>
          </cell>
          <cell r="AD296" t="str">
            <v>EmplBenfts</v>
          </cell>
          <cell r="AE296" t="str">
            <v>9005-9028 Employee Benefits</v>
          </cell>
          <cell r="AF296" t="str">
            <v>9005-9028</v>
          </cell>
          <cell r="AG296" t="str">
            <v>Employee Benefits</v>
          </cell>
          <cell r="AH296" t="str">
            <v>9022 Medical - Active</v>
          </cell>
          <cell r="AI296" t="str">
            <v>Medical</v>
          </cell>
        </row>
        <row r="297">
          <cell r="X297" t="str">
            <v>9023</v>
          </cell>
          <cell r="Y297" t="str">
            <v>HMO</v>
          </cell>
          <cell r="Z297" t="str">
            <v>I</v>
          </cell>
          <cell r="AA297" t="str">
            <v>Co 12</v>
          </cell>
          <cell r="AB297" t="str">
            <v>Benefits</v>
          </cell>
          <cell r="AC297" t="str">
            <v>Benefits</v>
          </cell>
          <cell r="AD297" t="str">
            <v>EmplBenfts</v>
          </cell>
          <cell r="AE297" t="str">
            <v>9005-9028 Employee Benefits</v>
          </cell>
          <cell r="AF297" t="str">
            <v>9005-9028</v>
          </cell>
          <cell r="AG297" t="str">
            <v>Employee Benefits</v>
          </cell>
          <cell r="AH297" t="str">
            <v>9023 HMO</v>
          </cell>
          <cell r="AI297" t="str">
            <v>Medical</v>
          </cell>
        </row>
        <row r="298">
          <cell r="X298" t="str">
            <v>9024</v>
          </cell>
          <cell r="Y298" t="str">
            <v>Opt Out Credits</v>
          </cell>
          <cell r="Z298" t="str">
            <v>I</v>
          </cell>
          <cell r="AA298" t="str">
            <v>Co 12</v>
          </cell>
          <cell r="AB298" t="str">
            <v>Benefits</v>
          </cell>
          <cell r="AC298" t="str">
            <v>Benefits</v>
          </cell>
          <cell r="AD298" t="str">
            <v>EmplBenfts</v>
          </cell>
          <cell r="AE298" t="str">
            <v>9005-9028 Employee Benefits</v>
          </cell>
          <cell r="AF298" t="str">
            <v>9005-9028</v>
          </cell>
          <cell r="AG298" t="str">
            <v>Employee Benefits</v>
          </cell>
          <cell r="AH298" t="str">
            <v>9024 Opt Out Credits</v>
          </cell>
          <cell r="AI298" t="str">
            <v>Medical</v>
          </cell>
        </row>
        <row r="299">
          <cell r="X299" t="str">
            <v>9025</v>
          </cell>
          <cell r="Y299" t="str">
            <v>OPEB (FAS106) - Life</v>
          </cell>
          <cell r="Z299" t="str">
            <v>I</v>
          </cell>
          <cell r="AA299" t="str">
            <v>Co 12</v>
          </cell>
          <cell r="AB299" t="str">
            <v>Benefits</v>
          </cell>
          <cell r="AC299" t="str">
            <v>Benefits</v>
          </cell>
          <cell r="AD299" t="str">
            <v>EmplBenfts</v>
          </cell>
          <cell r="AE299" t="str">
            <v>9005-9028 Employee Benefits</v>
          </cell>
          <cell r="AF299" t="str">
            <v>9005-9028</v>
          </cell>
          <cell r="AG299" t="str">
            <v>Employee Benefits</v>
          </cell>
          <cell r="AH299" t="str">
            <v>9025 OPEB (FAS106) - Life</v>
          </cell>
          <cell r="AI299" t="str">
            <v>Medical</v>
          </cell>
        </row>
        <row r="300">
          <cell r="X300" t="str">
            <v>9026</v>
          </cell>
          <cell r="Y300" t="str">
            <v>Flex Spending Health</v>
          </cell>
          <cell r="Z300" t="str">
            <v>I</v>
          </cell>
          <cell r="AA300" t="str">
            <v>Co 12</v>
          </cell>
          <cell r="AB300" t="str">
            <v>Benefits</v>
          </cell>
          <cell r="AC300" t="str">
            <v>Benefits</v>
          </cell>
          <cell r="AD300" t="str">
            <v>EmplBenfts</v>
          </cell>
          <cell r="AE300" t="str">
            <v>9005-9028 Employee Benefits</v>
          </cell>
          <cell r="AF300" t="str">
            <v>9005-9028</v>
          </cell>
          <cell r="AG300" t="str">
            <v>Employee Benefits</v>
          </cell>
          <cell r="AH300" t="str">
            <v>9026 Flex Spending Health</v>
          </cell>
          <cell r="AI300" t="str">
            <v>Medical</v>
          </cell>
        </row>
        <row r="301">
          <cell r="X301" t="str">
            <v>9027</v>
          </cell>
          <cell r="Y301" t="str">
            <v>Flex Spending Daycare</v>
          </cell>
          <cell r="Z301" t="str">
            <v>I</v>
          </cell>
          <cell r="AA301" t="str">
            <v>Co 12</v>
          </cell>
          <cell r="AB301" t="str">
            <v>Benefits</v>
          </cell>
          <cell r="AC301" t="str">
            <v>Benefits</v>
          </cell>
          <cell r="AD301" t="str">
            <v>EmplBenfts</v>
          </cell>
          <cell r="AE301" t="str">
            <v>9005-9028 Employee Benefits</v>
          </cell>
          <cell r="AF301" t="str">
            <v>9005-9028</v>
          </cell>
          <cell r="AG301" t="str">
            <v>Employee Benefits</v>
          </cell>
          <cell r="AH301" t="str">
            <v>9027 Flex Spending Daycare</v>
          </cell>
          <cell r="AI301" t="str">
            <v>Medical</v>
          </cell>
        </row>
        <row r="302">
          <cell r="X302" t="str">
            <v>9028</v>
          </cell>
          <cell r="Y302" t="str">
            <v>Other Medical</v>
          </cell>
          <cell r="Z302" t="str">
            <v>I</v>
          </cell>
          <cell r="AA302" t="str">
            <v>Co 12</v>
          </cell>
          <cell r="AB302" t="str">
            <v>Benefits</v>
          </cell>
          <cell r="AC302" t="str">
            <v>Benefits</v>
          </cell>
          <cell r="AD302" t="str">
            <v>EmplBenfts</v>
          </cell>
          <cell r="AE302" t="str">
            <v>9005-9028 Employee Benefits</v>
          </cell>
          <cell r="AF302" t="str">
            <v>9005-9028</v>
          </cell>
          <cell r="AG302" t="str">
            <v>Employee Benefits</v>
          </cell>
          <cell r="AH302" t="str">
            <v>9028 Other Medical</v>
          </cell>
          <cell r="AI302" t="str">
            <v>Medical</v>
          </cell>
        </row>
        <row r="303">
          <cell r="X303" t="str">
            <v>9029</v>
          </cell>
          <cell r="Y303" t="str">
            <v>Benefit Administration</v>
          </cell>
          <cell r="Z303" t="str">
            <v>I</v>
          </cell>
          <cell r="AA303" t="str">
            <v>Co 12</v>
          </cell>
          <cell r="AB303" t="str">
            <v>Benefits</v>
          </cell>
          <cell r="AC303" t="str">
            <v>Benefits</v>
          </cell>
          <cell r="AD303" t="str">
            <v>EmplBenfts</v>
          </cell>
          <cell r="AE303" t="str">
            <v>9005-9028 Employee Benefits</v>
          </cell>
          <cell r="AF303" t="str">
            <v>9005-9028</v>
          </cell>
          <cell r="AG303" t="str">
            <v>Employee Benefits</v>
          </cell>
          <cell r="AH303" t="str">
            <v>9029 Benefit Administration</v>
          </cell>
          <cell r="AI303" t="str">
            <v>Medical</v>
          </cell>
        </row>
        <row r="304">
          <cell r="X304" t="str">
            <v>9030</v>
          </cell>
          <cell r="Y304" t="str">
            <v>Deferred Comp Expense</v>
          </cell>
          <cell r="Z304" t="str">
            <v>I</v>
          </cell>
          <cell r="AA304" t="str">
            <v>Co 12</v>
          </cell>
          <cell r="AB304" t="str">
            <v>Benefits</v>
          </cell>
          <cell r="AC304" t="str">
            <v>Benefits</v>
          </cell>
          <cell r="AD304" t="str">
            <v>EmplBenfts</v>
          </cell>
          <cell r="AE304" t="str">
            <v>9005-9028 Employee Benefits</v>
          </cell>
          <cell r="AF304" t="str">
            <v>9005-9028</v>
          </cell>
          <cell r="AG304" t="str">
            <v>Employee Benefits</v>
          </cell>
          <cell r="AH304" t="str">
            <v>9030 Deferred Comp Expense</v>
          </cell>
          <cell r="AI304" t="str">
            <v>Total Other Benefits</v>
          </cell>
        </row>
        <row r="305">
          <cell r="X305" t="str">
            <v>9101</v>
          </cell>
          <cell r="Y305" t="str">
            <v>Phantom Stock</v>
          </cell>
          <cell r="Z305" t="str">
            <v>I</v>
          </cell>
          <cell r="AA305" t="str">
            <v>Co 12</v>
          </cell>
          <cell r="AB305" t="str">
            <v>Executive Compensation</v>
          </cell>
          <cell r="AC305" t="str">
            <v>Other</v>
          </cell>
          <cell r="AD305" t="str">
            <v>PhantomStk</v>
          </cell>
          <cell r="AE305" t="str">
            <v>91xx Executive Comp</v>
          </cell>
          <cell r="AF305" t="str">
            <v>91xx</v>
          </cell>
          <cell r="AG305" t="str">
            <v>Executive Comp</v>
          </cell>
          <cell r="AH305" t="str">
            <v>9101 Phantom Stock</v>
          </cell>
          <cell r="AI305" t="str">
            <v>Stock Compensation</v>
          </cell>
        </row>
        <row r="306">
          <cell r="X306" t="str">
            <v>9102</v>
          </cell>
          <cell r="Y306" t="str">
            <v>Contingent Dividend</v>
          </cell>
          <cell r="Z306" t="str">
            <v>I</v>
          </cell>
          <cell r="AA306" t="str">
            <v>Co 12</v>
          </cell>
          <cell r="AB306" t="str">
            <v>Executive Compensation</v>
          </cell>
          <cell r="AC306" t="str">
            <v>Other</v>
          </cell>
          <cell r="AD306" t="str">
            <v>ContDivdnd</v>
          </cell>
          <cell r="AE306" t="str">
            <v>91xx Executive Comp</v>
          </cell>
          <cell r="AF306" t="str">
            <v>91xx</v>
          </cell>
          <cell r="AG306" t="str">
            <v>Executive Comp</v>
          </cell>
          <cell r="AH306" t="str">
            <v>9102 Contingent Dividend</v>
          </cell>
          <cell r="AI306" t="str">
            <v>Stock Compensation</v>
          </cell>
        </row>
        <row r="307">
          <cell r="X307" t="str">
            <v>9103</v>
          </cell>
          <cell r="Y307" t="str">
            <v>Contingent Stock - 2000 2001</v>
          </cell>
          <cell r="Z307" t="str">
            <v>I</v>
          </cell>
          <cell r="AA307" t="str">
            <v>Co 12</v>
          </cell>
          <cell r="AB307" t="str">
            <v>Executive Compensation</v>
          </cell>
          <cell r="AC307" t="str">
            <v>Other</v>
          </cell>
          <cell r="AD307" t="str">
            <v>ContStck</v>
          </cell>
          <cell r="AE307" t="str">
            <v>91xx Executive Comp</v>
          </cell>
          <cell r="AF307" t="str">
            <v>91xx</v>
          </cell>
          <cell r="AG307" t="str">
            <v>Executive Comp</v>
          </cell>
          <cell r="AH307" t="str">
            <v>9103 Contingent Stock - 2000 2001</v>
          </cell>
          <cell r="AI307" t="str">
            <v>Stock Compensation</v>
          </cell>
        </row>
        <row r="308">
          <cell r="X308" t="str">
            <v>9104</v>
          </cell>
          <cell r="Y308" t="str">
            <v>TARSAP Restricted Stock 2003</v>
          </cell>
          <cell r="Z308" t="str">
            <v>I</v>
          </cell>
          <cell r="AA308" t="str">
            <v>Co 12</v>
          </cell>
          <cell r="AB308" t="str">
            <v>Executive Compensation</v>
          </cell>
          <cell r="AC308" t="str">
            <v>Other</v>
          </cell>
          <cell r="AD308" t="str">
            <v>TARSAPReSt</v>
          </cell>
          <cell r="AE308" t="str">
            <v>91xx Executive Comp</v>
          </cell>
          <cell r="AF308" t="str">
            <v>91xx</v>
          </cell>
          <cell r="AG308" t="str">
            <v>Executive Comp</v>
          </cell>
          <cell r="AH308" t="str">
            <v>9104 TARSAP Restricted Stock 2003</v>
          </cell>
          <cell r="AI308" t="str">
            <v>Stock Compensation</v>
          </cell>
        </row>
        <row r="309">
          <cell r="X309" t="str">
            <v>9105</v>
          </cell>
          <cell r="Y309" t="str">
            <v>TARSAP Contingent Stock 2003</v>
          </cell>
          <cell r="Z309" t="str">
            <v>I</v>
          </cell>
          <cell r="AA309" t="str">
            <v>Co 12</v>
          </cell>
          <cell r="AB309" t="str">
            <v>Executive Compensation</v>
          </cell>
          <cell r="AC309" t="str">
            <v>Other</v>
          </cell>
          <cell r="AD309" t="str">
            <v>TARSAPConS</v>
          </cell>
          <cell r="AE309" t="str">
            <v>91xx Executive Comp</v>
          </cell>
          <cell r="AF309" t="str">
            <v>91xx</v>
          </cell>
          <cell r="AG309" t="str">
            <v>Executive Comp</v>
          </cell>
          <cell r="AH309" t="str">
            <v>9105 TARSAP Contingent Stock 2003</v>
          </cell>
          <cell r="AI309" t="str">
            <v>Stock Compensation</v>
          </cell>
        </row>
        <row r="310">
          <cell r="X310" t="str">
            <v>9106</v>
          </cell>
          <cell r="Y310" t="str">
            <v>TARSAP Restricted Stock 2004</v>
          </cell>
          <cell r="Z310" t="str">
            <v>I</v>
          </cell>
          <cell r="AA310" t="str">
            <v>Co 12</v>
          </cell>
          <cell r="AB310" t="str">
            <v>Executive Compensation</v>
          </cell>
          <cell r="AC310" t="str">
            <v>Other</v>
          </cell>
          <cell r="AD310" t="str">
            <v>TARSAPRest</v>
          </cell>
          <cell r="AE310" t="str">
            <v>91xx Executive Comp</v>
          </cell>
          <cell r="AF310" t="str">
            <v>91xx</v>
          </cell>
          <cell r="AG310" t="str">
            <v>Executive Comp</v>
          </cell>
          <cell r="AH310" t="str">
            <v>9106 TARSAP Restricted Stock 2004</v>
          </cell>
          <cell r="AI310" t="str">
            <v>Stock Compensation</v>
          </cell>
        </row>
        <row r="311">
          <cell r="X311" t="str">
            <v>9107</v>
          </cell>
          <cell r="Y311" t="str">
            <v>TARSAP Contingent Stock 2004</v>
          </cell>
          <cell r="Z311" t="str">
            <v>I</v>
          </cell>
          <cell r="AA311" t="str">
            <v>Co 12</v>
          </cell>
          <cell r="AB311" t="str">
            <v>Executive Compensation</v>
          </cell>
          <cell r="AC311" t="str">
            <v>Other</v>
          </cell>
          <cell r="AD311" t="str">
            <v>TARSAPConS</v>
          </cell>
          <cell r="AE311" t="str">
            <v>91xx Executive Comp</v>
          </cell>
          <cell r="AF311" t="str">
            <v>91xx</v>
          </cell>
          <cell r="AG311" t="str">
            <v>Executive Comp</v>
          </cell>
          <cell r="AH311" t="str">
            <v>9107 TARSAP Contingent Stock 2004</v>
          </cell>
          <cell r="AI311" t="str">
            <v>Stock Compensation</v>
          </cell>
        </row>
        <row r="312">
          <cell r="X312" t="str">
            <v>9108</v>
          </cell>
          <cell r="Y312" t="str">
            <v>Stock Compensation - Other</v>
          </cell>
          <cell r="Z312" t="str">
            <v>I</v>
          </cell>
          <cell r="AA312" t="str">
            <v>Co 12</v>
          </cell>
          <cell r="AB312" t="str">
            <v>Executive Compensation</v>
          </cell>
          <cell r="AC312" t="str">
            <v>Other</v>
          </cell>
          <cell r="AD312" t="str">
            <v>StckComp</v>
          </cell>
          <cell r="AE312" t="str">
            <v>91xx Executive Comp</v>
          </cell>
          <cell r="AF312" t="str">
            <v>91xx</v>
          </cell>
          <cell r="AG312" t="str">
            <v>Executive Comp</v>
          </cell>
          <cell r="AH312" t="str">
            <v>9108 Stock Compensation - Other</v>
          </cell>
          <cell r="AI312" t="str">
            <v>Stock Compensation</v>
          </cell>
        </row>
        <row r="313">
          <cell r="X313" t="str">
            <v>9109</v>
          </cell>
          <cell r="Y313" t="str">
            <v>Contingent Stock - 2007</v>
          </cell>
          <cell r="Z313" t="str">
            <v>I</v>
          </cell>
          <cell r="AA313" t="str">
            <v>Co 12</v>
          </cell>
          <cell r="AB313" t="str">
            <v>Executive Compensation</v>
          </cell>
          <cell r="AC313" t="str">
            <v>Other</v>
          </cell>
          <cell r="AD313" t="str">
            <v>StckComp</v>
          </cell>
          <cell r="AE313" t="str">
            <v>91xx Executive Comp</v>
          </cell>
          <cell r="AF313" t="str">
            <v>91xx</v>
          </cell>
          <cell r="AG313" t="str">
            <v>Executive Comp</v>
          </cell>
          <cell r="AH313" t="str">
            <v>9109 Contingent Stock - 2007</v>
          </cell>
          <cell r="AI313" t="str">
            <v>Stock Compensation</v>
          </cell>
        </row>
        <row r="314">
          <cell r="X314" t="str">
            <v>9110</v>
          </cell>
          <cell r="Y314" t="str">
            <v>Contingent Stock - 2008</v>
          </cell>
          <cell r="Z314" t="str">
            <v>I</v>
          </cell>
          <cell r="AA314" t="str">
            <v>Co 12</v>
          </cell>
          <cell r="AB314" t="str">
            <v>Executive Compensation</v>
          </cell>
          <cell r="AC314" t="str">
            <v>Other</v>
          </cell>
          <cell r="AD314" t="str">
            <v>StckComp</v>
          </cell>
          <cell r="AE314" t="str">
            <v>91xx Executive Comp</v>
          </cell>
          <cell r="AF314" t="str">
            <v>91xx</v>
          </cell>
          <cell r="AG314" t="str">
            <v>Executive Comp</v>
          </cell>
          <cell r="AH314" t="str">
            <v>9110 Contingent Stock - 2008</v>
          </cell>
          <cell r="AI314" t="str">
            <v>Stock Compensation</v>
          </cell>
        </row>
        <row r="315">
          <cell r="X315" t="str">
            <v>9111</v>
          </cell>
          <cell r="Y315" t="str">
            <v>Restricted Stock - 2008</v>
          </cell>
          <cell r="Z315" t="str">
            <v>I</v>
          </cell>
          <cell r="AA315" t="str">
            <v>Co 12</v>
          </cell>
          <cell r="AB315" t="str">
            <v>Executive Compensation</v>
          </cell>
          <cell r="AC315" t="str">
            <v>Other</v>
          </cell>
          <cell r="AD315" t="str">
            <v>StckComp</v>
          </cell>
          <cell r="AE315" t="str">
            <v>91xx Executive Comp</v>
          </cell>
          <cell r="AF315" t="str">
            <v>91xx</v>
          </cell>
          <cell r="AG315" t="str">
            <v>Executive Comp</v>
          </cell>
          <cell r="AH315" t="str">
            <v>9111 Restricted Stock - 2008</v>
          </cell>
          <cell r="AI315" t="str">
            <v>Stock Compensation</v>
          </cell>
        </row>
        <row r="316">
          <cell r="X316" t="str">
            <v>9112</v>
          </cell>
          <cell r="Y316" t="str">
            <v>2009 Contingent LTIP Expense</v>
          </cell>
          <cell r="Z316" t="str">
            <v>I</v>
          </cell>
          <cell r="AA316" t="str">
            <v>Co 12</v>
          </cell>
          <cell r="AB316" t="str">
            <v>Executive Compensation</v>
          </cell>
          <cell r="AC316" t="str">
            <v>Other</v>
          </cell>
          <cell r="AD316" t="str">
            <v>StckComp</v>
          </cell>
          <cell r="AE316" t="str">
            <v>91xx Executive Comp</v>
          </cell>
          <cell r="AF316" t="str">
            <v>91xx</v>
          </cell>
          <cell r="AG316" t="str">
            <v>Executive Comp</v>
          </cell>
          <cell r="AH316" t="str">
            <v>9112 2009 Contingent LTIP Expense</v>
          </cell>
          <cell r="AI316" t="str">
            <v>Stock Compensation</v>
          </cell>
        </row>
        <row r="317">
          <cell r="X317" t="str">
            <v>9113</v>
          </cell>
          <cell r="Y317" t="str">
            <v>2009 Restricted LTIP Expense</v>
          </cell>
          <cell r="Z317" t="str">
            <v>I</v>
          </cell>
          <cell r="AA317" t="str">
            <v>Co 12</v>
          </cell>
          <cell r="AB317" t="str">
            <v>Executive Compensation</v>
          </cell>
          <cell r="AC317" t="str">
            <v>Other</v>
          </cell>
          <cell r="AD317" t="str">
            <v>StckComp</v>
          </cell>
          <cell r="AE317" t="str">
            <v>91xx Executive Comp</v>
          </cell>
          <cell r="AF317" t="str">
            <v>91xx</v>
          </cell>
          <cell r="AG317" t="str">
            <v>Executive Comp</v>
          </cell>
          <cell r="AH317" t="str">
            <v>9113 2009 Restricted LTIP Expense</v>
          </cell>
          <cell r="AI317" t="str">
            <v>Stock Compensation</v>
          </cell>
        </row>
        <row r="318">
          <cell r="X318" t="str">
            <v>9114</v>
          </cell>
          <cell r="Y318" t="str">
            <v>2010 Contingent LTIP Expense</v>
          </cell>
          <cell r="Z318" t="str">
            <v>I</v>
          </cell>
          <cell r="AA318" t="str">
            <v>Co 12</v>
          </cell>
          <cell r="AB318" t="str">
            <v>Executive Compensation</v>
          </cell>
          <cell r="AC318" t="str">
            <v>Other</v>
          </cell>
          <cell r="AD318" t="str">
            <v>StckComp</v>
          </cell>
          <cell r="AE318" t="str">
            <v>91xx Executive Comp</v>
          </cell>
          <cell r="AF318" t="str">
            <v>91xx</v>
          </cell>
          <cell r="AG318" t="str">
            <v>Executive Comp</v>
          </cell>
          <cell r="AH318" t="str">
            <v>9114 2010 Contingent LTIP Expense</v>
          </cell>
          <cell r="AI318" t="str">
            <v>Stock Compensation</v>
          </cell>
        </row>
        <row r="319">
          <cell r="X319" t="str">
            <v>9115</v>
          </cell>
          <cell r="Y319" t="str">
            <v>2010 Restricted LTIP Expense</v>
          </cell>
          <cell r="Z319" t="str">
            <v>I</v>
          </cell>
          <cell r="AA319" t="str">
            <v>Co 12</v>
          </cell>
          <cell r="AB319" t="str">
            <v>Executive Compensation</v>
          </cell>
          <cell r="AC319" t="str">
            <v>Other</v>
          </cell>
          <cell r="AD319" t="str">
            <v>StckComp</v>
          </cell>
          <cell r="AE319" t="str">
            <v>91xx Executive Comp</v>
          </cell>
          <cell r="AF319" t="str">
            <v>91xx</v>
          </cell>
          <cell r="AG319" t="str">
            <v>Executive Comp</v>
          </cell>
          <cell r="AH319" t="str">
            <v>9115 2010 Restricted LTIP Expense</v>
          </cell>
          <cell r="AI319" t="str">
            <v>Stock Compensation</v>
          </cell>
        </row>
        <row r="320">
          <cell r="X320" t="str">
            <v>9116</v>
          </cell>
          <cell r="Y320" t="str">
            <v>2011 Contingent LTIP Expense</v>
          </cell>
          <cell r="Z320" t="str">
            <v>I</v>
          </cell>
          <cell r="AA320" t="str">
            <v>Co 12</v>
          </cell>
          <cell r="AB320" t="str">
            <v>Executive Compensation</v>
          </cell>
          <cell r="AC320" t="str">
            <v>Other</v>
          </cell>
          <cell r="AD320" t="str">
            <v>StckComp</v>
          </cell>
          <cell r="AE320" t="str">
            <v>91xx Executive Comp</v>
          </cell>
          <cell r="AF320" t="str">
            <v>91xx</v>
          </cell>
          <cell r="AG320" t="str">
            <v>Executive Comp</v>
          </cell>
          <cell r="AH320" t="str">
            <v>9116 2011 Contingent LTIP Expense</v>
          </cell>
          <cell r="AI320" t="str">
            <v>Stock Compensation</v>
          </cell>
        </row>
        <row r="321">
          <cell r="X321" t="str">
            <v>9117</v>
          </cell>
          <cell r="Y321" t="str">
            <v>2011 Restricted LTIP Expense</v>
          </cell>
          <cell r="Z321" t="str">
            <v>I</v>
          </cell>
          <cell r="AA321" t="str">
            <v>Co 12</v>
          </cell>
          <cell r="AB321" t="str">
            <v>Executive Compensation</v>
          </cell>
          <cell r="AC321" t="str">
            <v>Other</v>
          </cell>
          <cell r="AD321" t="str">
            <v>StckComp</v>
          </cell>
          <cell r="AE321" t="str">
            <v>91xx Executive Comp</v>
          </cell>
          <cell r="AF321" t="str">
            <v>91xx</v>
          </cell>
          <cell r="AG321" t="str">
            <v>Executive Comp</v>
          </cell>
          <cell r="AH321" t="str">
            <v>9117 2011 Restricted LTIP Expense</v>
          </cell>
          <cell r="AI321" t="str">
            <v>Stock Compensation</v>
          </cell>
        </row>
        <row r="322">
          <cell r="X322" t="str">
            <v>9118</v>
          </cell>
          <cell r="Y322" t="str">
            <v>2012 Contingent LTIP Expense</v>
          </cell>
          <cell r="Z322" t="str">
            <v>I</v>
          </cell>
          <cell r="AA322" t="str">
            <v>Co 12</v>
          </cell>
          <cell r="AB322" t="str">
            <v>Executive Compensation</v>
          </cell>
          <cell r="AC322" t="str">
            <v>Other</v>
          </cell>
          <cell r="AD322" t="str">
            <v>StckComp</v>
          </cell>
          <cell r="AE322" t="str">
            <v>91xx Executive Comp</v>
          </cell>
          <cell r="AF322" t="str">
            <v>91xx</v>
          </cell>
          <cell r="AG322" t="str">
            <v>Executive Comp</v>
          </cell>
          <cell r="AH322" t="str">
            <v>9118 2012 Contingent LTIP Expense</v>
          </cell>
          <cell r="AI322" t="str">
            <v>Stock Compensation</v>
          </cell>
        </row>
        <row r="323">
          <cell r="X323" t="str">
            <v>9119</v>
          </cell>
          <cell r="Y323" t="str">
            <v>2012 Restricted LTIP Expense</v>
          </cell>
          <cell r="Z323" t="str">
            <v>I</v>
          </cell>
          <cell r="AA323" t="str">
            <v>Co 12</v>
          </cell>
          <cell r="AB323" t="str">
            <v>Executive Compensation</v>
          </cell>
          <cell r="AC323" t="str">
            <v>Other</v>
          </cell>
          <cell r="AD323" t="str">
            <v>StckComp</v>
          </cell>
          <cell r="AE323" t="str">
            <v>91xx Executive Comp</v>
          </cell>
          <cell r="AF323" t="str">
            <v>91xx</v>
          </cell>
          <cell r="AG323" t="str">
            <v>Executive Comp</v>
          </cell>
          <cell r="AH323" t="str">
            <v>9119 2012 Restricted LTIP Expense</v>
          </cell>
          <cell r="AI323" t="str">
            <v>Stock Compensation</v>
          </cell>
        </row>
        <row r="324">
          <cell r="X324" t="str">
            <v>9120</v>
          </cell>
          <cell r="Y324" t="str">
            <v>2013 Contingent LTIP Expense</v>
          </cell>
          <cell r="Z324" t="str">
            <v>I</v>
          </cell>
          <cell r="AA324" t="str">
            <v>Co 12</v>
          </cell>
          <cell r="AB324" t="str">
            <v>Executive Compensation</v>
          </cell>
          <cell r="AC324" t="str">
            <v>Other</v>
          </cell>
          <cell r="AD324" t="str">
            <v>StckComp</v>
          </cell>
          <cell r="AE324" t="str">
            <v>91xx Executive Comp</v>
          </cell>
          <cell r="AF324" t="str">
            <v>91xx</v>
          </cell>
          <cell r="AG324" t="str">
            <v>Executive Comp</v>
          </cell>
          <cell r="AH324" t="str">
            <v>9120 2013 Contingent LTIP Expense</v>
          </cell>
          <cell r="AI324" t="str">
            <v>Stock Compensation</v>
          </cell>
        </row>
        <row r="325">
          <cell r="X325" t="str">
            <v>9121</v>
          </cell>
          <cell r="Y325" t="str">
            <v>2013 Restricted LTIP Expense</v>
          </cell>
          <cell r="Z325" t="str">
            <v>I</v>
          </cell>
          <cell r="AA325" t="str">
            <v>Co 12</v>
          </cell>
          <cell r="AB325" t="str">
            <v>Executive Compensation</v>
          </cell>
          <cell r="AC325" t="str">
            <v>Other</v>
          </cell>
          <cell r="AD325" t="str">
            <v>StckComp</v>
          </cell>
          <cell r="AE325" t="str">
            <v>91xx Executive Comp</v>
          </cell>
          <cell r="AF325" t="str">
            <v>91xx</v>
          </cell>
          <cell r="AG325" t="str">
            <v>Executive Comp</v>
          </cell>
          <cell r="AH325" t="str">
            <v>9121 2013 Restricted LTIP Expense</v>
          </cell>
          <cell r="AI325" t="str">
            <v>Stock Compensation</v>
          </cell>
        </row>
        <row r="326">
          <cell r="X326" t="str">
            <v>9122</v>
          </cell>
          <cell r="Y326" t="str">
            <v>2014 Contingent LTIP Expense</v>
          </cell>
          <cell r="Z326" t="str">
            <v>I</v>
          </cell>
          <cell r="AA326" t="str">
            <v>Co 12</v>
          </cell>
          <cell r="AB326" t="str">
            <v>Executive Compensation</v>
          </cell>
          <cell r="AC326" t="str">
            <v>Other</v>
          </cell>
          <cell r="AD326" t="str">
            <v>StckComp</v>
          </cell>
          <cell r="AE326" t="str">
            <v>91xx Executive Comp</v>
          </cell>
          <cell r="AF326" t="str">
            <v>91xx</v>
          </cell>
          <cell r="AG326" t="str">
            <v>Executive Comp</v>
          </cell>
          <cell r="AH326" t="str">
            <v>9122 2014 Contingent LTIP Expense</v>
          </cell>
          <cell r="AI326" t="str">
            <v>Stock Compensation</v>
          </cell>
        </row>
        <row r="327">
          <cell r="X327" t="str">
            <v>9123</v>
          </cell>
          <cell r="Y327" t="str">
            <v>2014 Restricted LTIP Expense</v>
          </cell>
          <cell r="Z327" t="str">
            <v>I</v>
          </cell>
          <cell r="AA327" t="str">
            <v>Co 12</v>
          </cell>
          <cell r="AB327" t="str">
            <v>Executive Compensation</v>
          </cell>
          <cell r="AC327" t="str">
            <v>Other</v>
          </cell>
          <cell r="AD327" t="str">
            <v>StckComp</v>
          </cell>
          <cell r="AE327" t="str">
            <v>91xx Executive Comp</v>
          </cell>
          <cell r="AF327" t="str">
            <v>91xx</v>
          </cell>
          <cell r="AG327" t="str">
            <v>Executive Comp</v>
          </cell>
          <cell r="AH327" t="str">
            <v>9123 2014 Restricted LTIP Expense</v>
          </cell>
          <cell r="AI327" t="str">
            <v>Stock Compensation</v>
          </cell>
        </row>
        <row r="328">
          <cell r="X328" t="str">
            <v>9124</v>
          </cell>
          <cell r="Y328" t="str">
            <v>2015 Contingent LTIP Expense</v>
          </cell>
          <cell r="Z328" t="str">
            <v>I</v>
          </cell>
          <cell r="AA328" t="str">
            <v>Co 12</v>
          </cell>
          <cell r="AB328" t="str">
            <v>Executive Compensation</v>
          </cell>
          <cell r="AC328" t="str">
            <v>Other</v>
          </cell>
          <cell r="AD328" t="str">
            <v>StckComp</v>
          </cell>
          <cell r="AE328" t="str">
            <v>91xx Executive Comp</v>
          </cell>
          <cell r="AF328" t="str">
            <v>91xx</v>
          </cell>
          <cell r="AG328" t="str">
            <v>Executive Comp</v>
          </cell>
          <cell r="AH328" t="str">
            <v>9124 2014 Contingent LTIP Expense</v>
          </cell>
          <cell r="AI328" t="str">
            <v>Stock Compensation</v>
          </cell>
        </row>
        <row r="329">
          <cell r="X329" t="str">
            <v>9125</v>
          </cell>
          <cell r="Y329" t="str">
            <v>2015 Restricted LTIP Expense</v>
          </cell>
          <cell r="Z329" t="str">
            <v>I</v>
          </cell>
          <cell r="AA329" t="str">
            <v>Co 12</v>
          </cell>
          <cell r="AB329" t="str">
            <v>Executive Compensation</v>
          </cell>
          <cell r="AC329" t="str">
            <v>Other</v>
          </cell>
          <cell r="AD329" t="str">
            <v>StckComp</v>
          </cell>
          <cell r="AE329" t="str">
            <v>91xx Executive Comp</v>
          </cell>
          <cell r="AF329" t="str">
            <v>91xx</v>
          </cell>
          <cell r="AG329" t="str">
            <v>Executive Comp</v>
          </cell>
          <cell r="AH329" t="str">
            <v>9125 2014 Restricted LTIP Expense</v>
          </cell>
          <cell r="AI329" t="str">
            <v>Stock Compensation</v>
          </cell>
        </row>
        <row r="330">
          <cell r="X330" t="str">
            <v>9185</v>
          </cell>
          <cell r="Y330" t="str">
            <v>CEO Stock Grants</v>
          </cell>
          <cell r="Z330" t="str">
            <v>I</v>
          </cell>
          <cell r="AA330" t="str">
            <v>Co 12</v>
          </cell>
          <cell r="AB330" t="str">
            <v>Executive Compensation</v>
          </cell>
          <cell r="AC330" t="str">
            <v>Other</v>
          </cell>
          <cell r="AD330" t="str">
            <v>StckComp</v>
          </cell>
          <cell r="AE330" t="str">
            <v>91xx Executive Comp</v>
          </cell>
          <cell r="AF330" t="str">
            <v>91xx</v>
          </cell>
          <cell r="AG330" t="str">
            <v>Executive Comp</v>
          </cell>
          <cell r="AH330" t="str">
            <v>9185 CEO Stock Grants</v>
          </cell>
          <cell r="AI330" t="str">
            <v>Stock Compensation</v>
          </cell>
        </row>
        <row r="331">
          <cell r="X331" t="str">
            <v>9198</v>
          </cell>
          <cell r="Y331" t="str">
            <v>Outyears Contingent LTIP Expense</v>
          </cell>
          <cell r="Z331" t="str">
            <v>I</v>
          </cell>
          <cell r="AA331" t="str">
            <v>Co 12</v>
          </cell>
          <cell r="AB331" t="str">
            <v>Executive Compensation</v>
          </cell>
          <cell r="AC331" t="str">
            <v>Other</v>
          </cell>
          <cell r="AD331" t="str">
            <v>StckComp</v>
          </cell>
          <cell r="AE331" t="str">
            <v>91xx Executive Comp</v>
          </cell>
          <cell r="AF331" t="str">
            <v>91xx</v>
          </cell>
          <cell r="AG331" t="str">
            <v>Executive Comp</v>
          </cell>
          <cell r="AH331" t="str">
            <v>9198 Outyears Contingent LTIP Expense</v>
          </cell>
          <cell r="AI331" t="str">
            <v>Stock Compensation</v>
          </cell>
        </row>
        <row r="332">
          <cell r="X332" t="str">
            <v>9199</v>
          </cell>
          <cell r="Y332" t="str">
            <v>Outyears Restricted LTIP Expense</v>
          </cell>
          <cell r="Z332" t="str">
            <v>I</v>
          </cell>
          <cell r="AA332" t="str">
            <v>Co 12</v>
          </cell>
          <cell r="AB332" t="str">
            <v>Executive Compensation</v>
          </cell>
          <cell r="AC332" t="str">
            <v>Other</v>
          </cell>
          <cell r="AD332" t="str">
            <v>StckComp</v>
          </cell>
          <cell r="AE332" t="str">
            <v>91xx Executive Comp</v>
          </cell>
          <cell r="AF332" t="str">
            <v>91xx</v>
          </cell>
          <cell r="AG332" t="str">
            <v>Executive Comp</v>
          </cell>
          <cell r="AH332" t="str">
            <v>9199 Outyears Restricted LTIP Expense</v>
          </cell>
          <cell r="AI332" t="str">
            <v>Stock Compensation</v>
          </cell>
        </row>
        <row r="333">
          <cell r="X333" t="str">
            <v>9200</v>
          </cell>
          <cell r="Y333" t="str">
            <v>Royalties</v>
          </cell>
          <cell r="Z333" t="str">
            <v>I</v>
          </cell>
          <cell r="AA333" t="str">
            <v>Co 12</v>
          </cell>
          <cell r="AB333" t="str">
            <v>Other</v>
          </cell>
          <cell r="AC333" t="str">
            <v>Other</v>
          </cell>
          <cell r="AD333" t="str">
            <v>RentLeases</v>
          </cell>
          <cell r="AE333" t="str">
            <v>9200 Royalties</v>
          </cell>
          <cell r="AF333" t="str">
            <v>9200</v>
          </cell>
          <cell r="AG333" t="str">
            <v>Royalties</v>
          </cell>
          <cell r="AH333" t="str">
            <v>9200 Royalties</v>
          </cell>
          <cell r="AI333" t="str">
            <v>Other Rents &amp; Leases</v>
          </cell>
        </row>
        <row r="334">
          <cell r="X334" t="str">
            <v>9205</v>
          </cell>
          <cell r="Y334" t="str">
            <v>Free Gas Meter Rentals</v>
          </cell>
          <cell r="Z334" t="str">
            <v>I</v>
          </cell>
          <cell r="AA334" t="str">
            <v>Co 12</v>
          </cell>
          <cell r="AB334" t="str">
            <v>Other</v>
          </cell>
          <cell r="AC334" t="str">
            <v>Other</v>
          </cell>
          <cell r="AD334" t="str">
            <v>RentLeases</v>
          </cell>
          <cell r="AE334" t="str">
            <v>9205 Free Gas Meter Rentals</v>
          </cell>
          <cell r="AF334" t="str">
            <v>9205</v>
          </cell>
          <cell r="AG334" t="str">
            <v>Free Gas Meter Rentals</v>
          </cell>
          <cell r="AH334" t="str">
            <v>9205 Free Gas Meter Rentals</v>
          </cell>
          <cell r="AI334" t="str">
            <v>Other Rents &amp; Leases</v>
          </cell>
        </row>
        <row r="335">
          <cell r="X335" t="str">
            <v>9210</v>
          </cell>
          <cell r="Y335" t="str">
            <v>Leases - Transport/Gen Tools</v>
          </cell>
          <cell r="Z335" t="str">
            <v>D</v>
          </cell>
          <cell r="AA335" t="str">
            <v>Co 12</v>
          </cell>
          <cell r="AB335" t="str">
            <v>Leases &amp; Rents</v>
          </cell>
          <cell r="AC335" t="str">
            <v>Rents and Leases</v>
          </cell>
          <cell r="AD335" t="str">
            <v>RentLeases</v>
          </cell>
          <cell r="AE335" t="str">
            <v>92xx Rents &amp; Leases</v>
          </cell>
          <cell r="AF335" t="str">
            <v>92xx</v>
          </cell>
          <cell r="AG335" t="str">
            <v>Rents &amp; Leases</v>
          </cell>
          <cell r="AH335" t="str">
            <v>9210 Leases - Transport/Gen Tools</v>
          </cell>
          <cell r="AI335" t="str">
            <v>Other Rents &amp; Leases</v>
          </cell>
        </row>
        <row r="336">
          <cell r="X336" t="str">
            <v>9215</v>
          </cell>
          <cell r="Y336" t="str">
            <v>Leases - Office Mach/Furniture</v>
          </cell>
          <cell r="Z336" t="str">
            <v>D</v>
          </cell>
          <cell r="AA336" t="str">
            <v>Co 12</v>
          </cell>
          <cell r="AB336" t="str">
            <v>Leases &amp; Rents</v>
          </cell>
          <cell r="AC336" t="str">
            <v>Rents and Leases</v>
          </cell>
          <cell r="AD336" t="str">
            <v>RentLeases</v>
          </cell>
          <cell r="AE336" t="str">
            <v>92xx Rents &amp; Leases</v>
          </cell>
          <cell r="AF336" t="str">
            <v>92xx</v>
          </cell>
          <cell r="AG336" t="str">
            <v>Rents &amp; Leases</v>
          </cell>
          <cell r="AH336" t="str">
            <v>9215 Leases - Office Mach/Furniture</v>
          </cell>
          <cell r="AI336" t="str">
            <v>Other Rents &amp; Leases</v>
          </cell>
        </row>
        <row r="337">
          <cell r="X337" t="str">
            <v>9220</v>
          </cell>
          <cell r="Y337" t="str">
            <v>Leases - Building/Land</v>
          </cell>
          <cell r="Z337" t="str">
            <v>D</v>
          </cell>
          <cell r="AA337" t="str">
            <v>Co 12</v>
          </cell>
          <cell r="AB337" t="str">
            <v>Leases &amp; Rents</v>
          </cell>
          <cell r="AC337" t="str">
            <v>Rents and Leases</v>
          </cell>
          <cell r="AD337" t="str">
            <v>RentLeases</v>
          </cell>
          <cell r="AE337" t="str">
            <v>92xx Rents &amp; Leases</v>
          </cell>
          <cell r="AF337" t="str">
            <v>92xx</v>
          </cell>
          <cell r="AG337" t="str">
            <v>Rents &amp; Leases</v>
          </cell>
          <cell r="AH337" t="str">
            <v>9220 Leases - Building/Land</v>
          </cell>
          <cell r="AI337" t="str">
            <v>Other Rents &amp; Leases</v>
          </cell>
        </row>
        <row r="338">
          <cell r="X338" t="str">
            <v>9225</v>
          </cell>
          <cell r="Y338" t="str">
            <v>Leases - Data Processing</v>
          </cell>
          <cell r="Z338" t="str">
            <v>D</v>
          </cell>
          <cell r="AA338" t="str">
            <v>Co 12</v>
          </cell>
          <cell r="AB338" t="str">
            <v>Leases &amp; Rents</v>
          </cell>
          <cell r="AC338" t="str">
            <v>Rents and Leases</v>
          </cell>
          <cell r="AD338" t="str">
            <v>RentLeases</v>
          </cell>
          <cell r="AE338" t="str">
            <v>92xx Rents &amp; Leases</v>
          </cell>
          <cell r="AF338" t="str">
            <v>92xx</v>
          </cell>
          <cell r="AG338" t="str">
            <v>Rents &amp; Leases</v>
          </cell>
          <cell r="AH338" t="str">
            <v>9225 Leases - Data Processing</v>
          </cell>
          <cell r="AI338" t="str">
            <v>Other Rents &amp; Leases</v>
          </cell>
        </row>
        <row r="339">
          <cell r="X339" t="str">
            <v>9230</v>
          </cell>
          <cell r="Y339" t="str">
            <v>Leases - Aircraft</v>
          </cell>
          <cell r="Z339" t="str">
            <v>D</v>
          </cell>
          <cell r="AA339" t="str">
            <v>Co 12</v>
          </cell>
          <cell r="AB339" t="str">
            <v>Leases &amp; Rents</v>
          </cell>
          <cell r="AC339" t="str">
            <v>Rents and Leases</v>
          </cell>
          <cell r="AD339" t="str">
            <v>RentLeases</v>
          </cell>
          <cell r="AE339" t="str">
            <v>92xx Rents &amp; Leases</v>
          </cell>
          <cell r="AF339" t="str">
            <v>92xx</v>
          </cell>
          <cell r="AG339" t="str">
            <v>Rents &amp; Leases</v>
          </cell>
          <cell r="AH339" t="str">
            <v>9230 Leases - Aircraft</v>
          </cell>
          <cell r="AI339" t="str">
            <v>Other Rents &amp; Leases</v>
          </cell>
        </row>
        <row r="340">
          <cell r="X340" t="str">
            <v>9231</v>
          </cell>
          <cell r="Y340" t="str">
            <v>Leases - Telecommunication</v>
          </cell>
          <cell r="Z340" t="str">
            <v>D</v>
          </cell>
          <cell r="AA340" t="str">
            <v>Co 12</v>
          </cell>
          <cell r="AB340" t="str">
            <v>Leases &amp; Rents</v>
          </cell>
          <cell r="AC340" t="str">
            <v>Rents and Leases</v>
          </cell>
          <cell r="AD340" t="str">
            <v>RentLeases</v>
          </cell>
          <cell r="AE340" t="str">
            <v>92xx Rents &amp; Leases</v>
          </cell>
          <cell r="AF340" t="str">
            <v>92xx</v>
          </cell>
          <cell r="AG340" t="str">
            <v>Rents &amp; Leases</v>
          </cell>
          <cell r="AH340" t="str">
            <v>9231 Leases - Telecommunication</v>
          </cell>
          <cell r="AI340" t="str">
            <v>Other Rents &amp; Leases</v>
          </cell>
        </row>
        <row r="341">
          <cell r="X341" t="str">
            <v>9232</v>
          </cell>
          <cell r="Y341" t="str">
            <v>Leases - NCSC Rent Expense</v>
          </cell>
          <cell r="Z341" t="str">
            <v>I</v>
          </cell>
          <cell r="AA341" t="str">
            <v>Co 12</v>
          </cell>
          <cell r="AB341" t="str">
            <v>Intercompany Rent</v>
          </cell>
          <cell r="AC341" t="str">
            <v>Other</v>
          </cell>
          <cell r="AD341" t="str">
            <v>RentLeases</v>
          </cell>
          <cell r="AE341" t="str">
            <v>9232 Leases - Leases - NCSC Rent Expense</v>
          </cell>
          <cell r="AF341" t="str">
            <v>9232</v>
          </cell>
          <cell r="AG341" t="str">
            <v>Leases - NCSC Rent Expense</v>
          </cell>
          <cell r="AH341" t="str">
            <v>9232 Leases - NCSC Rent Expense</v>
          </cell>
          <cell r="AI341" t="str">
            <v>Oper_and_Maint_Other_CG_IC</v>
          </cell>
        </row>
        <row r="342">
          <cell r="X342" t="str">
            <v>9235</v>
          </cell>
          <cell r="Y342" t="str">
            <v>Leases - Other</v>
          </cell>
          <cell r="Z342" t="str">
            <v>D</v>
          </cell>
          <cell r="AA342" t="str">
            <v>Co 12</v>
          </cell>
          <cell r="AB342" t="str">
            <v>Leases &amp; Rents</v>
          </cell>
          <cell r="AC342" t="str">
            <v>Rents and Leases</v>
          </cell>
          <cell r="AD342" t="str">
            <v>RentLeases</v>
          </cell>
          <cell r="AE342" t="str">
            <v>92xx Rents &amp; Leases</v>
          </cell>
          <cell r="AF342" t="str">
            <v>92xx</v>
          </cell>
          <cell r="AG342" t="str">
            <v>Rents &amp; Leases</v>
          </cell>
          <cell r="AH342" t="str">
            <v>9235 Leases - Other</v>
          </cell>
          <cell r="AI342" t="str">
            <v>Other Rents &amp; Leases</v>
          </cell>
        </row>
        <row r="343">
          <cell r="X343" t="str">
            <v>9240</v>
          </cell>
          <cell r="Y343" t="str">
            <v>Leases - Contra Rent Expense</v>
          </cell>
          <cell r="Z343" t="str">
            <v>D</v>
          </cell>
          <cell r="AA343" t="str">
            <v>Co 12</v>
          </cell>
          <cell r="AB343" t="str">
            <v>Leases &amp; Rents</v>
          </cell>
          <cell r="AC343" t="str">
            <v>Rents and Leases</v>
          </cell>
          <cell r="AD343" t="str">
            <v>RentLeases</v>
          </cell>
          <cell r="AE343" t="str">
            <v>92xx Rents &amp; Leases</v>
          </cell>
          <cell r="AF343" t="str">
            <v>92xx</v>
          </cell>
          <cell r="AG343" t="str">
            <v>Rents &amp; Leases</v>
          </cell>
          <cell r="AH343" t="str">
            <v>9240 Leases - Contra Rent Expense</v>
          </cell>
          <cell r="AI343" t="str">
            <v>Other Rents &amp; Leases</v>
          </cell>
        </row>
        <row r="344">
          <cell r="X344" t="str">
            <v>9250</v>
          </cell>
          <cell r="Y344" t="str">
            <v>Interest Long Term Debt</v>
          </cell>
          <cell r="Z344" t="str">
            <v>I</v>
          </cell>
          <cell r="AA344" t="str">
            <v>Co 12</v>
          </cell>
          <cell r="AB344" t="str">
            <v>Interest</v>
          </cell>
          <cell r="AC344" t="str">
            <v>Interest Expense</v>
          </cell>
          <cell r="AD344" t="str">
            <v>IntExpense</v>
          </cell>
          <cell r="AE344" t="str">
            <v>925x Interest Expense</v>
          </cell>
          <cell r="AF344" t="str">
            <v>925x</v>
          </cell>
          <cell r="AG344" t="str">
            <v>Interest Expense</v>
          </cell>
          <cell r="AH344" t="str">
            <v>9250 Interest Long Term Debt</v>
          </cell>
          <cell r="AI344" t="str">
            <v>Long_Term_Interest_IC</v>
          </cell>
        </row>
        <row r="345">
          <cell r="X345" t="str">
            <v>9255</v>
          </cell>
          <cell r="Y345" t="str">
            <v>Interest Short Term Debt</v>
          </cell>
          <cell r="Z345" t="str">
            <v>I</v>
          </cell>
          <cell r="AA345" t="str">
            <v>Co 12</v>
          </cell>
          <cell r="AB345" t="str">
            <v>Interest</v>
          </cell>
          <cell r="AC345" t="str">
            <v>Interest Expense</v>
          </cell>
          <cell r="AD345" t="str">
            <v>IntExpense</v>
          </cell>
          <cell r="AE345" t="str">
            <v>925x Interest Expense</v>
          </cell>
          <cell r="AF345" t="str">
            <v>925x</v>
          </cell>
          <cell r="AG345" t="str">
            <v>Interest Expense</v>
          </cell>
          <cell r="AH345" t="str">
            <v>9255 Interest Short Term Debt</v>
          </cell>
          <cell r="AI345" t="str">
            <v>MPOOL_INT_IC</v>
          </cell>
        </row>
        <row r="346">
          <cell r="X346" t="str">
            <v>9256</v>
          </cell>
          <cell r="Y346" t="str">
            <v>Capital Leases</v>
          </cell>
          <cell r="Z346" t="str">
            <v>I</v>
          </cell>
          <cell r="AA346" t="str">
            <v>Co 12</v>
          </cell>
          <cell r="AB346" t="str">
            <v>Leases &amp; Rents</v>
          </cell>
          <cell r="AC346" t="str">
            <v>Interest Expense</v>
          </cell>
          <cell r="AD346" t="str">
            <v>IntExpense</v>
          </cell>
          <cell r="AE346" t="str">
            <v>925x Interest Expense</v>
          </cell>
          <cell r="AF346" t="str">
            <v>925x</v>
          </cell>
          <cell r="AG346" t="str">
            <v>Interest Expense</v>
          </cell>
          <cell r="AH346" t="str">
            <v>9256 Capital Leases</v>
          </cell>
          <cell r="AI346" t="str">
            <v>Interest on Capital Leases</v>
          </cell>
        </row>
        <row r="347">
          <cell r="X347" t="str">
            <v>9257</v>
          </cell>
          <cell r="Y347" t="str">
            <v>Other Interest</v>
          </cell>
          <cell r="Z347" t="str">
            <v>I</v>
          </cell>
          <cell r="AA347" t="str">
            <v>Co 12</v>
          </cell>
          <cell r="AB347" t="str">
            <v>Interest</v>
          </cell>
          <cell r="AC347" t="str">
            <v>Interest Expense</v>
          </cell>
          <cell r="AD347" t="str">
            <v>IntExpense</v>
          </cell>
          <cell r="AE347" t="str">
            <v>925x Interest Expense</v>
          </cell>
          <cell r="AF347" t="str">
            <v>925x</v>
          </cell>
          <cell r="AG347" t="str">
            <v>Interest Expense</v>
          </cell>
          <cell r="AH347" t="str">
            <v>9257 Other Interest</v>
          </cell>
          <cell r="AI347" t="str">
            <v>Misc_Interest_Exp_Ext</v>
          </cell>
        </row>
        <row r="348">
          <cell r="X348" t="str">
            <v>9260</v>
          </cell>
          <cell r="Y348" t="str">
            <v>Accretion Expense</v>
          </cell>
          <cell r="Z348" t="str">
            <v>I</v>
          </cell>
          <cell r="AA348" t="str">
            <v>Co 12</v>
          </cell>
          <cell r="AB348" t="str">
            <v>Interest</v>
          </cell>
          <cell r="AC348" t="str">
            <v>Interest Expense</v>
          </cell>
          <cell r="AD348" t="str">
            <v>Accretion</v>
          </cell>
          <cell r="AE348" t="str">
            <v>925x Interest Expense</v>
          </cell>
          <cell r="AF348" t="str">
            <v>925x</v>
          </cell>
          <cell r="AG348" t="str">
            <v>Interest Expense</v>
          </cell>
          <cell r="AH348" t="str">
            <v>9260 Accretion Expense</v>
          </cell>
          <cell r="AI348" t="str">
            <v>Misc_Interest_Exp_Ext</v>
          </cell>
        </row>
        <row r="349">
          <cell r="X349" t="str">
            <v>9300</v>
          </cell>
          <cell r="Y349" t="str">
            <v>Buildings</v>
          </cell>
          <cell r="Z349" t="str">
            <v>I</v>
          </cell>
          <cell r="AA349" t="str">
            <v>Co 12</v>
          </cell>
          <cell r="AB349" t="str">
            <v>Depreciation</v>
          </cell>
          <cell r="AC349" t="str">
            <v>Depreciation, Depletion, &amp; Amortization</v>
          </cell>
          <cell r="AD349" t="str">
            <v>Depreciatn</v>
          </cell>
          <cell r="AE349" t="str">
            <v>93xx DD&amp;A Expense</v>
          </cell>
          <cell r="AF349" t="str">
            <v>93xx</v>
          </cell>
          <cell r="AG349" t="str">
            <v>DD&amp;A Expense</v>
          </cell>
          <cell r="AH349" t="str">
            <v>9300 Buildings</v>
          </cell>
          <cell r="AI349" t="str">
            <v>Depreciation</v>
          </cell>
        </row>
        <row r="350">
          <cell r="X350" t="str">
            <v>9301</v>
          </cell>
          <cell r="Y350" t="str">
            <v>Software</v>
          </cell>
          <cell r="Z350" t="str">
            <v>I</v>
          </cell>
          <cell r="AA350" t="str">
            <v>Co 12</v>
          </cell>
          <cell r="AB350" t="str">
            <v>Depreciation</v>
          </cell>
          <cell r="AC350" t="str">
            <v>Depreciation, Depletion, &amp; Amortization</v>
          </cell>
          <cell r="AD350" t="str">
            <v>Depreciatn</v>
          </cell>
          <cell r="AE350" t="str">
            <v>93xx DD&amp;A Expense</v>
          </cell>
          <cell r="AF350" t="str">
            <v>93xx</v>
          </cell>
          <cell r="AG350" t="str">
            <v>DD&amp;A Expense</v>
          </cell>
          <cell r="AH350" t="str">
            <v>9301 Software</v>
          </cell>
          <cell r="AI350" t="str">
            <v>Depreciation</v>
          </cell>
        </row>
        <row r="351">
          <cell r="X351" t="str">
            <v>9302</v>
          </cell>
          <cell r="Y351" t="str">
            <v>Hardware</v>
          </cell>
          <cell r="Z351" t="str">
            <v>I</v>
          </cell>
          <cell r="AA351" t="str">
            <v>Co 12</v>
          </cell>
          <cell r="AB351" t="str">
            <v>Depreciation</v>
          </cell>
          <cell r="AC351" t="str">
            <v>Depreciation, Depletion, &amp; Amortization</v>
          </cell>
          <cell r="AD351" t="str">
            <v>Depreciatn</v>
          </cell>
          <cell r="AE351" t="str">
            <v>93xx DD&amp;A Expense</v>
          </cell>
          <cell r="AF351" t="str">
            <v>93xx</v>
          </cell>
          <cell r="AG351" t="str">
            <v>DD&amp;A Expense</v>
          </cell>
          <cell r="AH351" t="str">
            <v>9302 Hardware</v>
          </cell>
          <cell r="AI351" t="str">
            <v>Depreciation</v>
          </cell>
        </row>
        <row r="352">
          <cell r="X352" t="str">
            <v>9303</v>
          </cell>
          <cell r="Y352" t="str">
            <v>Vehicles</v>
          </cell>
          <cell r="Z352" t="str">
            <v>I</v>
          </cell>
          <cell r="AA352" t="str">
            <v>Co 12</v>
          </cell>
          <cell r="AB352" t="str">
            <v>Depreciation</v>
          </cell>
          <cell r="AC352" t="str">
            <v>Depreciation, Depletion, &amp; Amortization</v>
          </cell>
          <cell r="AD352" t="str">
            <v>Depreciatn</v>
          </cell>
          <cell r="AE352" t="str">
            <v>93xx DD&amp;A Expense</v>
          </cell>
          <cell r="AF352" t="str">
            <v>93xx</v>
          </cell>
          <cell r="AG352" t="str">
            <v>DD&amp;A Expense</v>
          </cell>
          <cell r="AH352" t="str">
            <v>9303 Vehicles</v>
          </cell>
          <cell r="AI352" t="str">
            <v>Depreciation</v>
          </cell>
        </row>
        <row r="353">
          <cell r="X353" t="str">
            <v>9304</v>
          </cell>
          <cell r="Y353" t="str">
            <v>Aircraft</v>
          </cell>
          <cell r="Z353" t="str">
            <v>I</v>
          </cell>
          <cell r="AA353" t="str">
            <v>Co 12</v>
          </cell>
          <cell r="AB353" t="str">
            <v>Depreciation</v>
          </cell>
          <cell r="AC353" t="str">
            <v>Depreciation, Depletion, &amp; Amortization</v>
          </cell>
          <cell r="AD353" t="str">
            <v>Depreciatn</v>
          </cell>
          <cell r="AE353" t="str">
            <v>93xx DD&amp;A Expense</v>
          </cell>
          <cell r="AF353" t="str">
            <v>93xx</v>
          </cell>
          <cell r="AG353" t="str">
            <v>DD&amp;A Expense</v>
          </cell>
          <cell r="AH353" t="str">
            <v>9304 Aircraft</v>
          </cell>
          <cell r="AI353" t="str">
            <v>Depreciation</v>
          </cell>
        </row>
        <row r="354">
          <cell r="X354" t="str">
            <v>9310</v>
          </cell>
          <cell r="Y354" t="str">
            <v>Other Depreciation</v>
          </cell>
          <cell r="Z354" t="str">
            <v>I</v>
          </cell>
          <cell r="AA354" t="str">
            <v>Co 12</v>
          </cell>
          <cell r="AB354" t="str">
            <v>Depreciation</v>
          </cell>
          <cell r="AC354" t="str">
            <v>Depreciation, Depletion, &amp; Amortization</v>
          </cell>
          <cell r="AD354" t="str">
            <v>Depreciatn</v>
          </cell>
          <cell r="AE354" t="str">
            <v>93xx DD&amp;A Expense</v>
          </cell>
          <cell r="AF354" t="str">
            <v>93xx</v>
          </cell>
          <cell r="AG354" t="str">
            <v>DD&amp;A Expense</v>
          </cell>
          <cell r="AH354" t="str">
            <v>9310 Other Depreciation</v>
          </cell>
          <cell r="AI354" t="str">
            <v>Depreciation</v>
          </cell>
        </row>
        <row r="355">
          <cell r="X355" t="str">
            <v>9600</v>
          </cell>
          <cell r="Y355" t="str">
            <v>Property Taxes</v>
          </cell>
          <cell r="Z355" t="str">
            <v>I</v>
          </cell>
          <cell r="AA355" t="str">
            <v>Co 12</v>
          </cell>
          <cell r="AB355" t="str">
            <v>Taxes Other Than Income</v>
          </cell>
          <cell r="AC355" t="str">
            <v>Other Taxes</v>
          </cell>
          <cell r="AD355" t="str">
            <v>Taxes</v>
          </cell>
          <cell r="AE355" t="str">
            <v>9600-9603 Taxes  - other</v>
          </cell>
          <cell r="AF355" t="str">
            <v>9600-9603</v>
          </cell>
          <cell r="AG355" t="str">
            <v>Taxes  - other</v>
          </cell>
          <cell r="AH355" t="str">
            <v>9600 Property Taxes</v>
          </cell>
          <cell r="AI355" t="str">
            <v>Property Taxes</v>
          </cell>
        </row>
        <row r="356">
          <cell r="X356" t="str">
            <v>9601</v>
          </cell>
          <cell r="Y356" t="str">
            <v>Gross Receipts Tax</v>
          </cell>
          <cell r="Z356" t="str">
            <v>I</v>
          </cell>
          <cell r="AA356" t="str">
            <v>Co 12</v>
          </cell>
          <cell r="AB356" t="str">
            <v>Taxes Other Than Income</v>
          </cell>
          <cell r="AC356" t="str">
            <v>Other Taxes</v>
          </cell>
          <cell r="AD356" t="str">
            <v>Taxes</v>
          </cell>
          <cell r="AE356" t="str">
            <v>9600-9603 Taxes  - other</v>
          </cell>
          <cell r="AF356" t="str">
            <v>9600-9603</v>
          </cell>
          <cell r="AG356" t="str">
            <v>Taxes  - other</v>
          </cell>
          <cell r="AH356" t="str">
            <v>9601 Gross Receipts Tax</v>
          </cell>
          <cell r="AI356" t="str">
            <v>Gross Receipts Taxes</v>
          </cell>
        </row>
        <row r="357">
          <cell r="X357" t="str">
            <v>9602</v>
          </cell>
          <cell r="Y357" t="str">
            <v>Payroll Taxes</v>
          </cell>
          <cell r="Z357" t="str">
            <v>I</v>
          </cell>
          <cell r="AA357" t="str">
            <v>Co 12</v>
          </cell>
          <cell r="AB357" t="str">
            <v>Taxes Other Than Income</v>
          </cell>
          <cell r="AC357" t="str">
            <v>Other Taxes</v>
          </cell>
          <cell r="AD357" t="str">
            <v>Taxes</v>
          </cell>
          <cell r="AE357" t="str">
            <v>9600-9603 Taxes  - other</v>
          </cell>
          <cell r="AF357" t="str">
            <v>9600-9603</v>
          </cell>
          <cell r="AG357" t="str">
            <v>Taxes  - other</v>
          </cell>
          <cell r="AH357" t="str">
            <v>9602 Payroll Taxes</v>
          </cell>
          <cell r="AI357" t="str">
            <v>Payroll Taxes</v>
          </cell>
        </row>
        <row r="358">
          <cell r="X358" t="str">
            <v>9603</v>
          </cell>
          <cell r="Y358" t="str">
            <v>Taxes Other</v>
          </cell>
          <cell r="Z358" t="str">
            <v>I</v>
          </cell>
          <cell r="AA358" t="str">
            <v>Co 12</v>
          </cell>
          <cell r="AB358" t="str">
            <v>Taxes Other Than Income</v>
          </cell>
          <cell r="AC358" t="str">
            <v>Other Taxes</v>
          </cell>
          <cell r="AD358" t="str">
            <v>Taxes</v>
          </cell>
          <cell r="AE358" t="str">
            <v>9600-9603 Taxes  - other</v>
          </cell>
          <cell r="AF358" t="str">
            <v>9600-9603</v>
          </cell>
          <cell r="AG358" t="str">
            <v>Taxes  - other</v>
          </cell>
          <cell r="AH358" t="str">
            <v>9603 Taxes Other</v>
          </cell>
          <cell r="AI358" t="str">
            <v>Other Misc Taxes</v>
          </cell>
        </row>
        <row r="359">
          <cell r="X359" t="str">
            <v>9604</v>
          </cell>
          <cell r="Y359" t="str">
            <v>Income Taxes Federal</v>
          </cell>
          <cell r="Z359" t="str">
            <v>I</v>
          </cell>
          <cell r="AA359" t="str">
            <v>Co 12</v>
          </cell>
          <cell r="AB359" t="str">
            <v>Income Tax</v>
          </cell>
          <cell r="AC359" t="str">
            <v>Income Tax</v>
          </cell>
          <cell r="AD359" t="str">
            <v>Taxes</v>
          </cell>
          <cell r="AE359" t="str">
            <v>9604-9608 Taxes  - income</v>
          </cell>
          <cell r="AF359" t="str">
            <v>9604-9608</v>
          </cell>
          <cell r="AG359" t="str">
            <v>Taxes  - income</v>
          </cell>
          <cell r="AH359" t="str">
            <v>9604 Income Taxes Federal</v>
          </cell>
          <cell r="AI359" t="str">
            <v>FIT_Currently_Payable</v>
          </cell>
        </row>
        <row r="360">
          <cell r="X360" t="str">
            <v>9605</v>
          </cell>
          <cell r="Y360" t="str">
            <v>Income Taxes State</v>
          </cell>
          <cell r="Z360" t="str">
            <v>I</v>
          </cell>
          <cell r="AA360" t="str">
            <v>Co 12</v>
          </cell>
          <cell r="AB360" t="str">
            <v>Income Tax</v>
          </cell>
          <cell r="AC360" t="str">
            <v>Income Tax</v>
          </cell>
          <cell r="AD360" t="str">
            <v>Taxes</v>
          </cell>
          <cell r="AE360" t="str">
            <v>9604-9608 Taxes  - income</v>
          </cell>
          <cell r="AF360" t="str">
            <v>9604-9608</v>
          </cell>
          <cell r="AG360" t="str">
            <v>Taxes  - income</v>
          </cell>
          <cell r="AH360" t="str">
            <v>9605 Income Taxes State</v>
          </cell>
          <cell r="AI360" t="str">
            <v>SIT_Currently_Payable</v>
          </cell>
        </row>
        <row r="361">
          <cell r="X361" t="str">
            <v>9606</v>
          </cell>
          <cell r="Y361" t="str">
            <v>Deferred Income Taxes Federal</v>
          </cell>
          <cell r="Z361" t="str">
            <v>I</v>
          </cell>
          <cell r="AA361" t="str">
            <v>Co 12</v>
          </cell>
          <cell r="AB361" t="str">
            <v>Income Tax</v>
          </cell>
          <cell r="AC361" t="str">
            <v>Income Tax</v>
          </cell>
          <cell r="AD361" t="str">
            <v>Taxes</v>
          </cell>
          <cell r="AE361" t="str">
            <v>9604-9608 Taxes  - income</v>
          </cell>
          <cell r="AF361" t="str">
            <v>9604-9608</v>
          </cell>
          <cell r="AG361" t="str">
            <v>Taxes  - income</v>
          </cell>
          <cell r="AH361" t="str">
            <v>9606 Deferred Income Taxes Federal</v>
          </cell>
          <cell r="AI361" t="str">
            <v>FIT_Deferred</v>
          </cell>
        </row>
        <row r="362">
          <cell r="X362" t="str">
            <v>9607</v>
          </cell>
          <cell r="Y362" t="str">
            <v>Deferred Income Taxes State</v>
          </cell>
          <cell r="Z362" t="str">
            <v>I</v>
          </cell>
          <cell r="AA362" t="str">
            <v>Co 12</v>
          </cell>
          <cell r="AB362" t="str">
            <v>Income Tax</v>
          </cell>
          <cell r="AC362" t="str">
            <v>Income Tax</v>
          </cell>
          <cell r="AD362" t="str">
            <v>Taxes</v>
          </cell>
          <cell r="AE362" t="str">
            <v>9604-9608 Taxes  - income</v>
          </cell>
          <cell r="AF362" t="str">
            <v>9604-9608</v>
          </cell>
          <cell r="AG362" t="str">
            <v>Taxes  - income</v>
          </cell>
          <cell r="AH362" t="str">
            <v>9607 Deferred Income Taxes State</v>
          </cell>
          <cell r="AI362" t="str">
            <v>SIT_Deferred</v>
          </cell>
        </row>
        <row r="363">
          <cell r="X363" t="str">
            <v>9608</v>
          </cell>
          <cell r="Y363" t="str">
            <v>Investment Tax Credit</v>
          </cell>
          <cell r="Z363" t="str">
            <v>I</v>
          </cell>
          <cell r="AA363" t="str">
            <v>Co 12</v>
          </cell>
          <cell r="AB363" t="str">
            <v>Income Tax</v>
          </cell>
          <cell r="AC363" t="str">
            <v>Income Tax</v>
          </cell>
          <cell r="AD363" t="str">
            <v>Taxes</v>
          </cell>
          <cell r="AE363" t="str">
            <v>9604-9608 Taxes  - income</v>
          </cell>
          <cell r="AF363" t="str">
            <v>9604-9608</v>
          </cell>
          <cell r="AG363" t="str">
            <v>Taxes  - income</v>
          </cell>
          <cell r="AH363" t="str">
            <v>9608 Investment Tax Credit</v>
          </cell>
          <cell r="AI363" t="str">
            <v>ITC_and_Other_Deferred</v>
          </cell>
        </row>
        <row r="364">
          <cell r="X364" t="str">
            <v>9998</v>
          </cell>
          <cell r="Y364" t="str">
            <v>Headcount</v>
          </cell>
          <cell r="Z364" t="str">
            <v>H</v>
          </cell>
          <cell r="AA364" t="str">
            <v>Co 12</v>
          </cell>
          <cell r="AB364" t="str">
            <v>Headcount</v>
          </cell>
          <cell r="AC364" t="str">
            <v>Headcount</v>
          </cell>
          <cell r="AD364" t="str">
            <v>Headcount</v>
          </cell>
          <cell r="AE364" t="str">
            <v>9998-9999 Headcount &amp; Vacancies</v>
          </cell>
          <cell r="AF364" t="str">
            <v>9998-9999</v>
          </cell>
          <cell r="AG364" t="str">
            <v>Headcount</v>
          </cell>
          <cell r="AH364" t="str">
            <v>9998 Headcount</v>
          </cell>
          <cell r="AI364" t="str">
            <v>N/A</v>
          </cell>
        </row>
        <row r="365">
          <cell r="X365" t="str">
            <v>9999</v>
          </cell>
          <cell r="Y365" t="str">
            <v>Vacancies</v>
          </cell>
          <cell r="Z365" t="str">
            <v>H</v>
          </cell>
          <cell r="AA365" t="str">
            <v>Co 12</v>
          </cell>
          <cell r="AB365" t="str">
            <v>Vacancies</v>
          </cell>
          <cell r="AC365" t="str">
            <v>Vacancies</v>
          </cell>
          <cell r="AD365" t="str">
            <v>Vacancies</v>
          </cell>
          <cell r="AE365" t="str">
            <v>9998-9999 Headcount &amp; Vacancies</v>
          </cell>
          <cell r="AF365" t="str">
            <v>9998-9999</v>
          </cell>
          <cell r="AG365" t="str">
            <v>Vacancies</v>
          </cell>
          <cell r="AH365" t="str">
            <v>9999 Vacancies</v>
          </cell>
          <cell r="AI365" t="str">
            <v>N/A</v>
          </cell>
        </row>
      </sheetData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KY Pivot"/>
      <sheetName val="CKY.YTD.GL.BS"/>
      <sheetName val="COH.Pivot"/>
      <sheetName val="COH.YTD.GL.BS"/>
      <sheetName val="CMD.Pivot"/>
      <sheetName val="CMD.YTD.GL.BS"/>
      <sheetName val="CPA.Pivot"/>
      <sheetName val="CPA.YTD.GL.BS"/>
      <sheetName val="CGV.Pivot"/>
      <sheetName val="CGV.YTD.GL.BS"/>
      <sheetName val="CGV.Map-Table"/>
      <sheetName val="CMA.YTD.GL.BS"/>
      <sheetName val="CKY.Map-Table"/>
      <sheetName val="COH.Map-Table"/>
      <sheetName val="CMD.Map-Table"/>
      <sheetName val="CPA.Map-Table"/>
      <sheetName val="Sheet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B3" t="str">
            <v>Combo</v>
          </cell>
        </row>
      </sheetData>
      <sheetData sheetId="11"/>
      <sheetData sheetId="12">
        <row r="4">
          <cell r="B4">
            <v>3200109</v>
          </cell>
          <cell r="I4">
            <v>555</v>
          </cell>
          <cell r="J4">
            <v>555</v>
          </cell>
          <cell r="K4" t="str">
            <v>Mains - New Business</v>
          </cell>
        </row>
        <row r="5">
          <cell r="I5">
            <v>557</v>
          </cell>
          <cell r="J5">
            <v>557</v>
          </cell>
          <cell r="K5" t="str">
            <v>Mains - Leakage Elim</v>
          </cell>
        </row>
        <row r="6">
          <cell r="I6">
            <v>559</v>
          </cell>
          <cell r="J6">
            <v>559</v>
          </cell>
          <cell r="K6" t="str">
            <v>Mains - Service Improvemt</v>
          </cell>
        </row>
        <row r="7">
          <cell r="I7">
            <v>561</v>
          </cell>
          <cell r="J7">
            <v>561</v>
          </cell>
          <cell r="K7" t="str">
            <v>Mains - Street Improvemt</v>
          </cell>
        </row>
        <row r="8">
          <cell r="I8">
            <v>563</v>
          </cell>
          <cell r="J8">
            <v>563</v>
          </cell>
          <cell r="K8" t="str">
            <v>Service Lines - New</v>
          </cell>
        </row>
        <row r="9">
          <cell r="I9">
            <v>565</v>
          </cell>
          <cell r="J9">
            <v>565</v>
          </cell>
          <cell r="K9" t="str">
            <v>Service Lines - Replaced</v>
          </cell>
        </row>
        <row r="10">
          <cell r="I10">
            <v>569</v>
          </cell>
          <cell r="J10">
            <v>569</v>
          </cell>
          <cell r="K10" t="str">
            <v>Meter Installations - New</v>
          </cell>
        </row>
        <row r="11">
          <cell r="I11">
            <v>571</v>
          </cell>
          <cell r="J11">
            <v>571</v>
          </cell>
          <cell r="K11" t="str">
            <v>House Regulators - New</v>
          </cell>
        </row>
        <row r="12">
          <cell r="I12">
            <v>573</v>
          </cell>
          <cell r="J12">
            <v>573</v>
          </cell>
          <cell r="K12" t="str">
            <v>Plant Regulators - New</v>
          </cell>
        </row>
        <row r="13">
          <cell r="I13">
            <v>575</v>
          </cell>
          <cell r="J13">
            <v>575</v>
          </cell>
          <cell r="K13" t="str">
            <v>Regulator Sites</v>
          </cell>
        </row>
        <row r="14">
          <cell r="I14">
            <v>577</v>
          </cell>
          <cell r="J14">
            <v>577</v>
          </cell>
          <cell r="K14" t="str">
            <v>Regulator Structures -New</v>
          </cell>
        </row>
        <row r="15">
          <cell r="I15">
            <v>579</v>
          </cell>
          <cell r="J15">
            <v>579</v>
          </cell>
          <cell r="K15" t="str">
            <v>Meter Install - Replace</v>
          </cell>
        </row>
        <row r="16">
          <cell r="I16">
            <v>581</v>
          </cell>
          <cell r="J16">
            <v>581</v>
          </cell>
          <cell r="K16" t="str">
            <v>House Regulators -Replace</v>
          </cell>
        </row>
        <row r="17">
          <cell r="I17">
            <v>583</v>
          </cell>
          <cell r="J17">
            <v>583</v>
          </cell>
          <cell r="K17" t="str">
            <v>Plant Regulators -Replace</v>
          </cell>
        </row>
        <row r="18">
          <cell r="I18">
            <v>585</v>
          </cell>
          <cell r="J18">
            <v>585</v>
          </cell>
          <cell r="K18" t="str">
            <v>Reg Structures - Replace</v>
          </cell>
        </row>
        <row r="19">
          <cell r="I19">
            <v>595</v>
          </cell>
          <cell r="J19">
            <v>595</v>
          </cell>
          <cell r="K19" t="str">
            <v>Corrosion Mitigation Ins</v>
          </cell>
        </row>
        <row r="20">
          <cell r="I20">
            <v>889</v>
          </cell>
          <cell r="J20">
            <v>889</v>
          </cell>
          <cell r="K20" t="str">
            <v>Interco Transfers - Non</v>
          </cell>
        </row>
        <row r="21">
          <cell r="I21">
            <v>901</v>
          </cell>
          <cell r="J21">
            <v>901</v>
          </cell>
          <cell r="K21" t="str">
            <v>Office Furniture and  Equip</v>
          </cell>
        </row>
        <row r="22">
          <cell r="I22">
            <v>903</v>
          </cell>
          <cell r="J22">
            <v>903</v>
          </cell>
          <cell r="K22" t="str">
            <v>General Structures</v>
          </cell>
        </row>
        <row r="23">
          <cell r="I23">
            <v>909</v>
          </cell>
          <cell r="J23">
            <v>909</v>
          </cell>
          <cell r="K23" t="str">
            <v>Communications Equipment</v>
          </cell>
        </row>
        <row r="24">
          <cell r="I24">
            <v>911</v>
          </cell>
          <cell r="J24">
            <v>911</v>
          </cell>
          <cell r="K24" t="str">
            <v>EDP Equipment</v>
          </cell>
        </row>
        <row r="25">
          <cell r="I25">
            <v>913</v>
          </cell>
          <cell r="J25">
            <v>913</v>
          </cell>
          <cell r="K25" t="str">
            <v>EDP Software</v>
          </cell>
        </row>
        <row r="26">
          <cell r="I26">
            <v>915</v>
          </cell>
          <cell r="J26">
            <v>915</v>
          </cell>
          <cell r="K26" t="str">
            <v>Miscellaneous</v>
          </cell>
        </row>
        <row r="27">
          <cell r="I27">
            <v>998</v>
          </cell>
          <cell r="J27">
            <v>998</v>
          </cell>
          <cell r="K27" t="str">
            <v>Interco Transfers - CDC</v>
          </cell>
        </row>
        <row r="28">
          <cell r="I28">
            <v>5550</v>
          </cell>
          <cell r="J28">
            <v>555</v>
          </cell>
          <cell r="K28" t="str">
            <v>Mains - New Business</v>
          </cell>
        </row>
        <row r="29">
          <cell r="I29">
            <v>5610</v>
          </cell>
          <cell r="J29">
            <v>561</v>
          </cell>
          <cell r="K29" t="str">
            <v>Mains - Street Improvemt</v>
          </cell>
        </row>
        <row r="30">
          <cell r="I30">
            <v>5630</v>
          </cell>
          <cell r="J30">
            <v>563</v>
          </cell>
          <cell r="K30" t="str">
            <v>Service Lines - New</v>
          </cell>
        </row>
        <row r="31">
          <cell r="I31">
            <v>5650</v>
          </cell>
          <cell r="J31">
            <v>565</v>
          </cell>
          <cell r="K31" t="str">
            <v>Service Lines - Replaced</v>
          </cell>
        </row>
        <row r="32">
          <cell r="I32">
            <v>5671</v>
          </cell>
          <cell r="J32">
            <v>567</v>
          </cell>
          <cell r="K32" t="str">
            <v>Meters</v>
          </cell>
        </row>
        <row r="33">
          <cell r="I33">
            <v>5672</v>
          </cell>
          <cell r="J33">
            <v>567</v>
          </cell>
          <cell r="K33" t="str">
            <v>Meters</v>
          </cell>
        </row>
        <row r="34">
          <cell r="I34">
            <v>5810</v>
          </cell>
          <cell r="J34">
            <v>581</v>
          </cell>
          <cell r="K34" t="str">
            <v>House Regulators -Replace</v>
          </cell>
        </row>
        <row r="35">
          <cell r="I35">
            <v>5871</v>
          </cell>
          <cell r="J35">
            <v>587</v>
          </cell>
          <cell r="K35" t="str">
            <v>LV Excess Press Meas Sta</v>
          </cell>
        </row>
        <row r="36">
          <cell r="I36">
            <v>5872</v>
          </cell>
          <cell r="J36">
            <v>587</v>
          </cell>
          <cell r="K36" t="str">
            <v>LV Excess Press Meas Sta</v>
          </cell>
        </row>
        <row r="37">
          <cell r="I37">
            <v>7201</v>
          </cell>
          <cell r="J37">
            <v>7201</v>
          </cell>
          <cell r="K37" t="str">
            <v>Pickett Ave AMRP</v>
          </cell>
        </row>
        <row r="38">
          <cell r="I38">
            <v>7207</v>
          </cell>
          <cell r="J38">
            <v>7207</v>
          </cell>
          <cell r="K38" t="str">
            <v>2012 AMRP - Euclid Avenue Replacement</v>
          </cell>
        </row>
        <row r="39">
          <cell r="I39">
            <v>7301</v>
          </cell>
          <cell r="J39">
            <v>7301</v>
          </cell>
          <cell r="K39" t="str">
            <v>DKZ @ Pine Grove - Phase I AMRP</v>
          </cell>
        </row>
        <row r="40">
          <cell r="I40">
            <v>7305</v>
          </cell>
          <cell r="J40">
            <v>7305</v>
          </cell>
          <cell r="K40" t="str">
            <v>E. 2nd Street, Maysville - Phase I</v>
          </cell>
        </row>
        <row r="41">
          <cell r="I41">
            <v>7307</v>
          </cell>
          <cell r="J41">
            <v>7307</v>
          </cell>
          <cell r="K41" t="str">
            <v>MASSIE AVE AMRP</v>
          </cell>
        </row>
        <row r="42">
          <cell r="I42">
            <v>7309</v>
          </cell>
          <cell r="J42">
            <v>7309</v>
          </cell>
          <cell r="K42" t="str">
            <v>AMRP Jersey Ridge Road</v>
          </cell>
        </row>
        <row r="43">
          <cell r="I43">
            <v>7311</v>
          </cell>
          <cell r="J43">
            <v>7311</v>
          </cell>
          <cell r="K43" t="str">
            <v>E. 2nd Street - Phase II</v>
          </cell>
        </row>
        <row r="44">
          <cell r="I44">
            <v>7401</v>
          </cell>
          <cell r="J44">
            <v>7401</v>
          </cell>
          <cell r="K44" t="str">
            <v>EUCLID AVE PHASE II AMRP</v>
          </cell>
        </row>
        <row r="45">
          <cell r="I45">
            <v>7403</v>
          </cell>
          <cell r="J45">
            <v>7403</v>
          </cell>
          <cell r="K45" t="str">
            <v>Maple Leaf Relocation</v>
          </cell>
        </row>
        <row r="46">
          <cell r="I46">
            <v>7405</v>
          </cell>
          <cell r="J46">
            <v>7405</v>
          </cell>
          <cell r="K46" t="str">
            <v>BELLAIRE AVENUE AMRP</v>
          </cell>
        </row>
        <row r="47">
          <cell r="I47">
            <v>7409</v>
          </cell>
          <cell r="J47">
            <v>7409</v>
          </cell>
          <cell r="K47" t="str">
            <v>WINCHESTER STREET AMRP</v>
          </cell>
        </row>
        <row r="48">
          <cell r="I48">
            <v>7817</v>
          </cell>
          <cell r="J48">
            <v>7817</v>
          </cell>
          <cell r="K48" t="str">
            <v>Leestown Road Relocation - Greendale to Masterson</v>
          </cell>
        </row>
        <row r="49">
          <cell r="I49">
            <v>7933</v>
          </cell>
          <cell r="J49">
            <v>7933</v>
          </cell>
          <cell r="K49" t="str">
            <v>DKZ Phase II AMRP</v>
          </cell>
        </row>
        <row r="50">
          <cell r="I50">
            <v>9405</v>
          </cell>
          <cell r="J50">
            <v>9405</v>
          </cell>
          <cell r="K50" t="str">
            <v>Kentucky AMR Project</v>
          </cell>
        </row>
        <row r="51">
          <cell r="I51">
            <v>9901</v>
          </cell>
          <cell r="J51">
            <v>9901</v>
          </cell>
          <cell r="K51" t="str">
            <v>CDC Ventyx Upgrade</v>
          </cell>
        </row>
        <row r="52">
          <cell r="I52">
            <v>0</v>
          </cell>
          <cell r="J52">
            <v>0</v>
          </cell>
          <cell r="K52">
            <v>0</v>
          </cell>
        </row>
        <row r="53">
          <cell r="I53">
            <v>0</v>
          </cell>
          <cell r="J53">
            <v>0</v>
          </cell>
          <cell r="K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</row>
        <row r="55">
          <cell r="I55">
            <v>0</v>
          </cell>
          <cell r="J55">
            <v>0</v>
          </cell>
          <cell r="K55">
            <v>0</v>
          </cell>
        </row>
        <row r="56">
          <cell r="I56">
            <v>0</v>
          </cell>
          <cell r="J56">
            <v>0</v>
          </cell>
          <cell r="K56">
            <v>0</v>
          </cell>
        </row>
        <row r="57">
          <cell r="I57">
            <v>0</v>
          </cell>
          <cell r="J57">
            <v>0</v>
          </cell>
          <cell r="K57">
            <v>0</v>
          </cell>
        </row>
        <row r="58">
          <cell r="I58">
            <v>0</v>
          </cell>
          <cell r="J58">
            <v>0</v>
          </cell>
          <cell r="K58">
            <v>0</v>
          </cell>
        </row>
        <row r="59">
          <cell r="I59">
            <v>0</v>
          </cell>
          <cell r="J59">
            <v>0</v>
          </cell>
          <cell r="K59">
            <v>0</v>
          </cell>
        </row>
        <row r="60">
          <cell r="I60">
            <v>0</v>
          </cell>
          <cell r="J60">
            <v>0</v>
          </cell>
          <cell r="K60">
            <v>0</v>
          </cell>
        </row>
        <row r="61">
          <cell r="I61">
            <v>0</v>
          </cell>
          <cell r="J61">
            <v>0</v>
          </cell>
          <cell r="K61">
            <v>0</v>
          </cell>
        </row>
        <row r="62">
          <cell r="I62">
            <v>0</v>
          </cell>
          <cell r="J62">
            <v>0</v>
          </cell>
          <cell r="K62">
            <v>0</v>
          </cell>
        </row>
        <row r="63">
          <cell r="I63">
            <v>0</v>
          </cell>
          <cell r="J63">
            <v>0</v>
          </cell>
          <cell r="K63">
            <v>0</v>
          </cell>
        </row>
        <row r="64">
          <cell r="I64">
            <v>0</v>
          </cell>
          <cell r="J64">
            <v>0</v>
          </cell>
          <cell r="K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</row>
        <row r="67">
          <cell r="I67">
            <v>0</v>
          </cell>
          <cell r="J67">
            <v>0</v>
          </cell>
          <cell r="K67">
            <v>0</v>
          </cell>
        </row>
        <row r="68">
          <cell r="I68">
            <v>0</v>
          </cell>
          <cell r="J68">
            <v>0</v>
          </cell>
          <cell r="K68">
            <v>0</v>
          </cell>
        </row>
        <row r="69">
          <cell r="I69">
            <v>0</v>
          </cell>
          <cell r="J69">
            <v>0</v>
          </cell>
          <cell r="K69">
            <v>0</v>
          </cell>
        </row>
        <row r="70">
          <cell r="I70">
            <v>0</v>
          </cell>
          <cell r="J70">
            <v>0</v>
          </cell>
          <cell r="K70">
            <v>0</v>
          </cell>
        </row>
        <row r="71">
          <cell r="I71">
            <v>0</v>
          </cell>
          <cell r="J71">
            <v>0</v>
          </cell>
          <cell r="K71">
            <v>0</v>
          </cell>
        </row>
        <row r="72">
          <cell r="I72">
            <v>0</v>
          </cell>
          <cell r="J72">
            <v>0</v>
          </cell>
          <cell r="K72">
            <v>0</v>
          </cell>
        </row>
        <row r="73">
          <cell r="I73">
            <v>0</v>
          </cell>
          <cell r="J73">
            <v>0</v>
          </cell>
          <cell r="K73">
            <v>0</v>
          </cell>
        </row>
        <row r="74">
          <cell r="I74">
            <v>0</v>
          </cell>
          <cell r="J74">
            <v>0</v>
          </cell>
          <cell r="K74">
            <v>0</v>
          </cell>
        </row>
        <row r="75">
          <cell r="I75">
            <v>0</v>
          </cell>
          <cell r="J75">
            <v>0</v>
          </cell>
          <cell r="K75">
            <v>0</v>
          </cell>
        </row>
        <row r="76">
          <cell r="I76">
            <v>0</v>
          </cell>
          <cell r="J76">
            <v>0</v>
          </cell>
          <cell r="K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</row>
      </sheetData>
      <sheetData sheetId="13">
        <row r="4">
          <cell r="B4" t="str">
            <v>3400109</v>
          </cell>
        </row>
      </sheetData>
      <sheetData sheetId="14">
        <row r="4">
          <cell r="B4">
            <v>3500109</v>
          </cell>
        </row>
      </sheetData>
      <sheetData sheetId="15">
        <row r="4">
          <cell r="B4" t="str">
            <v>3700109</v>
          </cell>
        </row>
      </sheetData>
      <sheetData sheetId="16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utoOpen Stub Data"/>
      <sheetName val="Customize Your Invoice"/>
      <sheetName val="Macros"/>
      <sheetName val="ATW"/>
      <sheetName val="Lock"/>
      <sheetName val="Intl Data Table"/>
      <sheetName val="TemplateInformation"/>
    </sheetNames>
    <sheetDataSet>
      <sheetData sheetId="0" refreshError="1"/>
      <sheetData sheetId="1" refreshError="1">
        <row r="15">
          <cell r="E15" t="str">
            <v>OH</v>
          </cell>
        </row>
        <row r="22">
          <cell r="E22" t="str">
            <v>State</v>
          </cell>
        </row>
        <row r="28">
          <cell r="D28" t="b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ios"/>
      <sheetName val="o &amp; m"/>
      <sheetName val="otherinc"/>
      <sheetName val="gas"/>
      <sheetName val="electric"/>
      <sheetName val="is"/>
      <sheetName val="draft1"/>
      <sheetName val="pp&amp;e"/>
      <sheetName val="amort"/>
      <sheetName val="regulatory"/>
      <sheetName val="b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5 year Forecast</v>
          </cell>
        </row>
        <row r="2">
          <cell r="A2" t="str">
            <v>Gas Revenues, Cost, Margins</v>
          </cell>
        </row>
        <row r="4">
          <cell r="A4" t="str">
            <v>Per Ray Baron's forecast:</v>
          </cell>
          <cell r="D4" t="str">
            <v>(budget)</v>
          </cell>
        </row>
        <row r="5"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</row>
        <row r="6">
          <cell r="A6" t="str">
            <v>Revenues</v>
          </cell>
          <cell r="D6">
            <v>643599</v>
          </cell>
          <cell r="E6">
            <v>652858</v>
          </cell>
          <cell r="F6">
            <v>664049</v>
          </cell>
          <cell r="G6">
            <v>671467</v>
          </cell>
          <cell r="H6">
            <v>678885</v>
          </cell>
          <cell r="I6">
            <v>686303</v>
          </cell>
          <cell r="J6">
            <v>693721</v>
          </cell>
        </row>
        <row r="7">
          <cell r="A7" t="str">
            <v>Costs</v>
          </cell>
          <cell r="B7" t="str">
            <v>Purchased gas</v>
          </cell>
          <cell r="D7">
            <v>324165</v>
          </cell>
          <cell r="E7">
            <v>332261</v>
          </cell>
          <cell r="F7">
            <v>338652</v>
          </cell>
          <cell r="G7">
            <v>342884</v>
          </cell>
          <cell r="H7">
            <v>347117</v>
          </cell>
          <cell r="I7">
            <v>351349</v>
          </cell>
          <cell r="J7">
            <v>355582</v>
          </cell>
        </row>
        <row r="8">
          <cell r="B8" t="str">
            <v>Gas storage</v>
          </cell>
          <cell r="D8">
            <v>32324</v>
          </cell>
          <cell r="E8">
            <v>32500</v>
          </cell>
          <cell r="F8">
            <v>32500</v>
          </cell>
          <cell r="G8">
            <v>32500</v>
          </cell>
          <cell r="H8">
            <v>32500</v>
          </cell>
          <cell r="I8">
            <v>32500</v>
          </cell>
          <cell r="J8">
            <v>32500</v>
          </cell>
        </row>
        <row r="9">
          <cell r="B9" t="str">
            <v xml:space="preserve">Gas transmission </v>
          </cell>
          <cell r="D9">
            <v>2505</v>
          </cell>
          <cell r="E9">
            <v>2500</v>
          </cell>
          <cell r="F9">
            <v>2500</v>
          </cell>
          <cell r="G9">
            <v>2500</v>
          </cell>
          <cell r="H9">
            <v>2500</v>
          </cell>
          <cell r="I9">
            <v>2500</v>
          </cell>
          <cell r="J9">
            <v>2500</v>
          </cell>
        </row>
        <row r="10">
          <cell r="B10" t="str">
            <v xml:space="preserve">    Total costs</v>
          </cell>
          <cell r="D10">
            <v>358994</v>
          </cell>
          <cell r="E10">
            <v>367261</v>
          </cell>
          <cell r="F10">
            <v>373652</v>
          </cell>
          <cell r="G10">
            <v>377884</v>
          </cell>
          <cell r="H10">
            <v>382117</v>
          </cell>
          <cell r="I10">
            <v>386349</v>
          </cell>
          <cell r="J10">
            <v>390582</v>
          </cell>
        </row>
        <row r="11">
          <cell r="A11" t="str">
            <v>Margin</v>
          </cell>
          <cell r="D11">
            <v>284605</v>
          </cell>
          <cell r="E11">
            <v>285597</v>
          </cell>
          <cell r="F11">
            <v>290397</v>
          </cell>
          <cell r="G11">
            <v>293583</v>
          </cell>
          <cell r="H11">
            <v>296768</v>
          </cell>
          <cell r="I11">
            <v>299954</v>
          </cell>
          <cell r="J11">
            <v>303139</v>
          </cell>
        </row>
        <row r="14">
          <cell r="A14" t="str">
            <v>Total costs as a % of gross rev:</v>
          </cell>
          <cell r="D14">
            <v>0.55779141981264735</v>
          </cell>
          <cell r="E14">
            <v>0.56254346274381262</v>
          </cell>
          <cell r="F14">
            <v>0.56268739204486418</v>
          </cell>
          <cell r="G14">
            <v>0.56277374763018884</v>
          </cell>
          <cell r="H14">
            <v>0.56285968904895523</v>
          </cell>
          <cell r="I14">
            <v>0.56294231556615659</v>
          </cell>
          <cell r="J14">
            <v>0.56302461652451052</v>
          </cell>
        </row>
        <row r="16">
          <cell r="A16" t="str">
            <v>*** (Original forecast on volumes, revenues and margins done by Ray Baron - this worksheet used to calculate cost</v>
          </cell>
        </row>
        <row r="17">
          <cell r="A17" t="str">
            <v>percentages in order to input into Alcar, so that cost $ could be forecasted in the model.) ***</v>
          </cell>
        </row>
        <row r="20">
          <cell r="A20" t="str">
            <v>Split expenses per 1999 budget:</v>
          </cell>
        </row>
        <row r="21">
          <cell r="B21" t="str">
            <v>Purchased gas:  90.3%</v>
          </cell>
          <cell r="D21">
            <v>324171.58199999999</v>
          </cell>
          <cell r="E21">
            <v>331636.68300000002</v>
          </cell>
          <cell r="F21">
            <v>337407.75599999999</v>
          </cell>
          <cell r="G21">
            <v>341229.25200000004</v>
          </cell>
          <cell r="H21">
            <v>345051.65100000001</v>
          </cell>
          <cell r="I21">
            <v>348873.147</v>
          </cell>
          <cell r="J21">
            <v>352695.54600000003</v>
          </cell>
        </row>
        <row r="22">
          <cell r="B22" t="str">
            <v>Gas storage:  9%</v>
          </cell>
          <cell r="D22">
            <v>32309.46</v>
          </cell>
          <cell r="E22">
            <v>33053.49</v>
          </cell>
          <cell r="F22">
            <v>33628.68</v>
          </cell>
          <cell r="G22">
            <v>34009.56</v>
          </cell>
          <cell r="H22">
            <v>34390.53</v>
          </cell>
          <cell r="I22">
            <v>34771.409999999996</v>
          </cell>
          <cell r="J22">
            <v>35152.379999999997</v>
          </cell>
        </row>
        <row r="23">
          <cell r="B23" t="str">
            <v>Gas transmission:  0.7%</v>
          </cell>
          <cell r="D23">
            <v>2512.9580000000001</v>
          </cell>
          <cell r="E23">
            <v>2570.8270000000002</v>
          </cell>
          <cell r="F23">
            <v>2615.5639999999999</v>
          </cell>
          <cell r="G23">
            <v>2645.1880000000001</v>
          </cell>
          <cell r="H23">
            <v>2674.819</v>
          </cell>
          <cell r="I23">
            <v>2704.4430000000002</v>
          </cell>
          <cell r="J23">
            <v>2734.0740000000001</v>
          </cell>
        </row>
        <row r="24">
          <cell r="D24">
            <v>358994</v>
          </cell>
          <cell r="E24">
            <v>367261</v>
          </cell>
          <cell r="F24">
            <v>373652</v>
          </cell>
          <cell r="G24">
            <v>377884.00000000006</v>
          </cell>
          <cell r="H24">
            <v>382117</v>
          </cell>
          <cell r="I24">
            <v>386349</v>
          </cell>
          <cell r="J24">
            <v>390582.00000000006</v>
          </cell>
        </row>
        <row r="27">
          <cell r="A27" t="str">
            <v>Calculated expenses from Ray's margin forecast:</v>
          </cell>
        </row>
        <row r="28">
          <cell r="A28" t="str">
            <v>Each as a % of gross revenues:</v>
          </cell>
        </row>
        <row r="29">
          <cell r="B29" t="str">
            <v>Purchased gas</v>
          </cell>
          <cell r="D29">
            <v>0.50367542522595588</v>
          </cell>
          <cell r="E29">
            <v>0.50893302984722555</v>
          </cell>
          <cell r="F29">
            <v>0.50998043819055516</v>
          </cell>
          <cell r="G29">
            <v>0.51064907136166038</v>
          </cell>
          <cell r="H29">
            <v>0.5113045655744346</v>
          </cell>
          <cell r="I29">
            <v>0.51194443270683654</v>
          </cell>
          <cell r="J29">
            <v>0.51257205706616926</v>
          </cell>
        </row>
        <row r="30">
          <cell r="B30" t="str">
            <v>Gas storage</v>
          </cell>
          <cell r="D30">
            <v>5.0223819490086218E-2</v>
          </cell>
          <cell r="E30">
            <v>4.9781116261116504E-2</v>
          </cell>
          <cell r="F30">
            <v>4.8942171436144016E-2</v>
          </cell>
          <cell r="G30">
            <v>4.8401485106490713E-2</v>
          </cell>
          <cell r="H30">
            <v>4.7872614654912098E-2</v>
          </cell>
          <cell r="I30">
            <v>4.7355176940797286E-2</v>
          </cell>
          <cell r="J30">
            <v>4.6848805211316943E-2</v>
          </cell>
        </row>
        <row r="31">
          <cell r="B31" t="str">
            <v xml:space="preserve">Gas transmission </v>
          </cell>
          <cell r="D31">
            <v>3.8921750966051842E-3</v>
          </cell>
          <cell r="E31">
            <v>3.8293166354705006E-3</v>
          </cell>
          <cell r="F31">
            <v>3.7647824181649245E-3</v>
          </cell>
          <cell r="G31">
            <v>3.7231911620377472E-3</v>
          </cell>
          <cell r="H31">
            <v>3.6825088196086229E-3</v>
          </cell>
          <cell r="I31">
            <v>3.642705918522868E-3</v>
          </cell>
          <cell r="J31">
            <v>3.6037542470243799E-3</v>
          </cell>
        </row>
      </sheetData>
      <sheetData sheetId="4" refreshError="1">
        <row r="1">
          <cell r="A1" t="str">
            <v>5 year Forecast</v>
          </cell>
        </row>
        <row r="2">
          <cell r="A2" t="str">
            <v>Electric Revenues, Cost, Margins</v>
          </cell>
        </row>
        <row r="4">
          <cell r="A4" t="str">
            <v>Per Ray Baron's forecast:</v>
          </cell>
          <cell r="D4" t="str">
            <v>(budget)</v>
          </cell>
        </row>
        <row r="5"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</row>
        <row r="6">
          <cell r="A6" t="str">
            <v>Revenues</v>
          </cell>
          <cell r="D6">
            <v>1043267</v>
          </cell>
          <cell r="E6">
            <v>1052937</v>
          </cell>
          <cell r="F6">
            <v>1071429</v>
          </cell>
          <cell r="G6">
            <v>1087246</v>
          </cell>
          <cell r="H6">
            <v>1103062</v>
          </cell>
          <cell r="I6">
            <v>1118879</v>
          </cell>
          <cell r="J6">
            <v>1134695</v>
          </cell>
        </row>
        <row r="7">
          <cell r="A7" t="str">
            <v>Costs</v>
          </cell>
          <cell r="B7" t="str">
            <v>Fuel</v>
          </cell>
          <cell r="D7">
            <v>248243</v>
          </cell>
          <cell r="E7">
            <v>242124</v>
          </cell>
          <cell r="F7">
            <v>245654</v>
          </cell>
          <cell r="G7">
            <v>248883</v>
          </cell>
          <cell r="H7">
            <v>252111</v>
          </cell>
          <cell r="I7">
            <v>255340</v>
          </cell>
          <cell r="J7">
            <v>258569</v>
          </cell>
        </row>
        <row r="8">
          <cell r="B8" t="str">
            <v>Purchased power</v>
          </cell>
          <cell r="D8">
            <v>23272</v>
          </cell>
          <cell r="E8">
            <v>23030</v>
          </cell>
          <cell r="F8">
            <v>23332</v>
          </cell>
          <cell r="G8">
            <v>23635</v>
          </cell>
          <cell r="H8">
            <v>23938</v>
          </cell>
          <cell r="I8">
            <v>24240</v>
          </cell>
          <cell r="J8">
            <v>32500</v>
          </cell>
        </row>
        <row r="9">
          <cell r="B9" t="str">
            <v xml:space="preserve">    Total costs</v>
          </cell>
          <cell r="D9">
            <v>271515</v>
          </cell>
          <cell r="E9">
            <v>265154</v>
          </cell>
          <cell r="F9">
            <v>268986</v>
          </cell>
          <cell r="G9">
            <v>272518</v>
          </cell>
          <cell r="H9">
            <v>276049</v>
          </cell>
          <cell r="I9">
            <v>279580</v>
          </cell>
          <cell r="J9">
            <v>291069</v>
          </cell>
        </row>
        <row r="10">
          <cell r="A10" t="str">
            <v>Margin</v>
          </cell>
          <cell r="D10">
            <v>771752</v>
          </cell>
          <cell r="E10">
            <v>787783</v>
          </cell>
          <cell r="F10">
            <v>802443</v>
          </cell>
          <cell r="G10">
            <v>814728</v>
          </cell>
          <cell r="H10">
            <v>827013</v>
          </cell>
          <cell r="I10">
            <v>839299</v>
          </cell>
          <cell r="J10">
            <v>843626</v>
          </cell>
        </row>
        <row r="13">
          <cell r="A13" t="str">
            <v>Total costs as a % of gross rev:</v>
          </cell>
          <cell r="D13">
            <v>0.26025456570561517</v>
          </cell>
          <cell r="E13">
            <v>0.2518232334888032</v>
          </cell>
          <cell r="F13">
            <v>0.25105349957860018</v>
          </cell>
          <cell r="G13">
            <v>0.25064980694341482</v>
          </cell>
          <cell r="H13">
            <v>0.25025701184520904</v>
          </cell>
          <cell r="I13">
            <v>0.24987509820096721</v>
          </cell>
          <cell r="J13">
            <v>0.25651739013567521</v>
          </cell>
        </row>
        <row r="16">
          <cell r="A16" t="str">
            <v>*** (Original forecast on volumes, revenues and margins done by Ray Baron - this worksheet used to calculate cost</v>
          </cell>
        </row>
        <row r="17">
          <cell r="A17" t="str">
            <v>percentages in order to input into Alcar, so that cost $ could be forecasted in the model.) ***</v>
          </cell>
        </row>
        <row r="20">
          <cell r="A20" t="str">
            <v>Split expenses - per 1999 budget:</v>
          </cell>
        </row>
        <row r="21">
          <cell r="B21" t="str">
            <v>Fuel - 91%</v>
          </cell>
          <cell r="D21">
            <v>247078.65</v>
          </cell>
          <cell r="E21">
            <v>241290.14</v>
          </cell>
          <cell r="F21">
            <v>244777.26</v>
          </cell>
          <cell r="G21">
            <v>247991.38</v>
          </cell>
          <cell r="H21">
            <v>251204.59</v>
          </cell>
          <cell r="I21">
            <v>254417.80000000002</v>
          </cell>
          <cell r="J21">
            <v>264872.79000000004</v>
          </cell>
        </row>
        <row r="22">
          <cell r="B22" t="str">
            <v>Purchased power - 9%</v>
          </cell>
          <cell r="D22">
            <v>24436.35</v>
          </cell>
          <cell r="E22">
            <v>23863.86</v>
          </cell>
          <cell r="F22">
            <v>24208.739999999998</v>
          </cell>
          <cell r="G22">
            <v>24526.62</v>
          </cell>
          <cell r="H22">
            <v>24844.41</v>
          </cell>
          <cell r="I22">
            <v>25162.2</v>
          </cell>
          <cell r="J22">
            <v>26196.21</v>
          </cell>
        </row>
        <row r="23">
          <cell r="D23">
            <v>271515</v>
          </cell>
          <cell r="E23">
            <v>265154</v>
          </cell>
          <cell r="F23">
            <v>268986</v>
          </cell>
          <cell r="G23">
            <v>272518</v>
          </cell>
          <cell r="H23">
            <v>276049</v>
          </cell>
          <cell r="I23">
            <v>279580</v>
          </cell>
          <cell r="J23">
            <v>291069.00000000006</v>
          </cell>
        </row>
        <row r="26">
          <cell r="A26" t="str">
            <v>Calculated expenses from Ray's margin forecast:</v>
          </cell>
        </row>
        <row r="27">
          <cell r="A27" t="str">
            <v>Each as a % of gross revenues:</v>
          </cell>
        </row>
        <row r="28">
          <cell r="B28" t="str">
            <v>Fuel</v>
          </cell>
          <cell r="D28">
            <v>0.23794771616470184</v>
          </cell>
          <cell r="E28">
            <v>0.22995107969422671</v>
          </cell>
          <cell r="F28">
            <v>0.22927697495587668</v>
          </cell>
          <cell r="G28">
            <v>0.22891139631693289</v>
          </cell>
          <cell r="H28">
            <v>0.22855560249559861</v>
          </cell>
          <cell r="I28">
            <v>0.22821055717374264</v>
          </cell>
          <cell r="J28">
            <v>0.22787533213771102</v>
          </cell>
        </row>
        <row r="29">
          <cell r="B29" t="str">
            <v>Purchased power</v>
          </cell>
          <cell r="D29">
            <v>2.2306849540913304E-2</v>
          </cell>
          <cell r="E29">
            <v>2.1872153794576504E-2</v>
          </cell>
          <cell r="F29">
            <v>2.1776524622723486E-2</v>
          </cell>
          <cell r="G29">
            <v>2.1738410626481956E-2</v>
          </cell>
          <cell r="H29">
            <v>2.170140934961045E-2</v>
          </cell>
          <cell r="I29">
            <v>2.1664541027224569E-2</v>
          </cell>
          <cell r="J29">
            <v>2.864205799796421E-2</v>
          </cell>
        </row>
      </sheetData>
      <sheetData sheetId="5" refreshError="1"/>
      <sheetData sheetId="6" refreshError="1">
        <row r="1">
          <cell r="A1">
            <v>36363</v>
          </cell>
          <cell r="E1" t="str">
            <v>Five Year Forecast - Northern</v>
          </cell>
        </row>
        <row r="2">
          <cell r="A2" t="str">
            <v>($ in 000s)</v>
          </cell>
          <cell r="E2" t="str">
            <v xml:space="preserve">                  Draft 1</v>
          </cell>
        </row>
        <row r="3">
          <cell r="D3" t="str">
            <v>Income Statement Summary and Year over Year Change</v>
          </cell>
        </row>
        <row r="6">
          <cell r="B6">
            <v>1997</v>
          </cell>
          <cell r="C6">
            <v>1998</v>
          </cell>
          <cell r="D6">
            <v>1999</v>
          </cell>
          <cell r="E6">
            <v>2000</v>
          </cell>
          <cell r="F6">
            <v>2001</v>
          </cell>
          <cell r="G6">
            <v>2002</v>
          </cell>
          <cell r="H6">
            <v>2003</v>
          </cell>
          <cell r="I6">
            <v>2004</v>
          </cell>
          <cell r="J6">
            <v>2005</v>
          </cell>
        </row>
        <row r="7">
          <cell r="A7" t="str">
            <v>Gross Revenue</v>
          </cell>
          <cell r="B7">
            <v>1752382</v>
          </cell>
          <cell r="C7">
            <v>1648603</v>
          </cell>
          <cell r="D7">
            <v>1686856</v>
          </cell>
          <cell r="E7">
            <v>1706811</v>
          </cell>
          <cell r="F7">
            <v>1735840</v>
          </cell>
          <cell r="G7">
            <v>1759080</v>
          </cell>
          <cell r="H7">
            <v>1782324</v>
          </cell>
          <cell r="I7">
            <v>1805563</v>
          </cell>
          <cell r="J7">
            <v>1828802</v>
          </cell>
        </row>
        <row r="8">
          <cell r="C8">
            <v>-5.922167655225858E-2</v>
          </cell>
          <cell r="D8">
            <v>2.3203281808901233E-2</v>
          </cell>
          <cell r="E8">
            <v>1.1829699749119071E-2</v>
          </cell>
          <cell r="F8">
            <v>1.700774133750017E-2</v>
          </cell>
          <cell r="G8">
            <v>1.3388330721725504E-2</v>
          </cell>
          <cell r="H8">
            <v>1.3213725356436319E-2</v>
          </cell>
          <cell r="I8">
            <v>1.3038594554076587E-2</v>
          </cell>
          <cell r="J8">
            <v>1.2870777702024244E-2</v>
          </cell>
          <cell r="L8">
            <v>1.3558144903480318E-2</v>
          </cell>
        </row>
        <row r="9">
          <cell r="A9" t="str">
            <v>gas</v>
          </cell>
          <cell r="D9">
            <v>643589</v>
          </cell>
          <cell r="E9">
            <v>653518</v>
          </cell>
          <cell r="F9">
            <v>664040</v>
          </cell>
          <cell r="G9">
            <v>671456</v>
          </cell>
          <cell r="H9">
            <v>678877</v>
          </cell>
          <cell r="I9">
            <v>686292</v>
          </cell>
          <cell r="J9">
            <v>693707</v>
          </cell>
        </row>
        <row r="10">
          <cell r="A10" t="str">
            <v>elec</v>
          </cell>
          <cell r="D10">
            <v>1043267</v>
          </cell>
          <cell r="E10">
            <v>1053292</v>
          </cell>
          <cell r="F10">
            <v>1071800</v>
          </cell>
          <cell r="G10">
            <v>1087624</v>
          </cell>
          <cell r="H10">
            <v>1103448</v>
          </cell>
          <cell r="I10">
            <v>1119272</v>
          </cell>
          <cell r="J10">
            <v>1135095</v>
          </cell>
        </row>
        <row r="12">
          <cell r="A12" t="str">
            <v>Gas, Electric Costs</v>
          </cell>
          <cell r="B12">
            <v>728258</v>
          </cell>
          <cell r="C12">
            <v>613672</v>
          </cell>
          <cell r="D12">
            <v>630498</v>
          </cell>
          <cell r="E12">
            <v>632083</v>
          </cell>
          <cell r="F12">
            <v>642338</v>
          </cell>
          <cell r="G12">
            <v>650092</v>
          </cell>
          <cell r="H12">
            <v>657864</v>
          </cell>
          <cell r="I12">
            <v>665629</v>
          </cell>
          <cell r="J12">
            <v>673398</v>
          </cell>
        </row>
        <row r="13">
          <cell r="C13">
            <v>-0.15734259012602678</v>
          </cell>
          <cell r="D13">
            <v>2.7418555840905239E-2</v>
          </cell>
          <cell r="E13">
            <v>2.513885848963835E-3</v>
          </cell>
          <cell r="F13">
            <v>1.622413512149512E-2</v>
          </cell>
          <cell r="G13">
            <v>1.207152620582933E-2</v>
          </cell>
          <cell r="H13">
            <v>1.1955230951926804E-2</v>
          </cell>
          <cell r="I13">
            <v>1.1803351452579864E-2</v>
          </cell>
          <cell r="J13">
            <v>1.1671666949607064E-2</v>
          </cell>
          <cell r="L13">
            <v>1.1039966088400336E-2</v>
          </cell>
        </row>
        <row r="14">
          <cell r="A14" t="str">
            <v>gas</v>
          </cell>
          <cell r="D14">
            <v>358988</v>
          </cell>
          <cell r="E14">
            <v>367264</v>
          </cell>
          <cell r="F14">
            <v>373649</v>
          </cell>
          <cell r="G14">
            <v>377882</v>
          </cell>
          <cell r="H14">
            <v>382113</v>
          </cell>
          <cell r="I14">
            <v>386348</v>
          </cell>
          <cell r="J14">
            <v>390578</v>
          </cell>
        </row>
        <row r="15">
          <cell r="A15" t="str">
            <v>elec</v>
          </cell>
          <cell r="D15">
            <v>271510</v>
          </cell>
          <cell r="E15">
            <v>264818</v>
          </cell>
          <cell r="F15">
            <v>268690</v>
          </cell>
          <cell r="G15">
            <v>272211</v>
          </cell>
          <cell r="H15">
            <v>275752</v>
          </cell>
          <cell r="I15">
            <v>279280</v>
          </cell>
          <cell r="J15">
            <v>282821</v>
          </cell>
        </row>
        <row r="17">
          <cell r="A17" t="str">
            <v>Margin</v>
          </cell>
          <cell r="B17">
            <v>1024124</v>
          </cell>
          <cell r="C17">
            <v>1034931</v>
          </cell>
          <cell r="D17">
            <v>1056358</v>
          </cell>
          <cell r="E17">
            <v>1074728</v>
          </cell>
          <cell r="F17">
            <v>1093502</v>
          </cell>
          <cell r="G17">
            <v>1108988</v>
          </cell>
          <cell r="H17">
            <v>1124460</v>
          </cell>
          <cell r="I17">
            <v>1139934</v>
          </cell>
          <cell r="J17">
            <v>1155404</v>
          </cell>
        </row>
        <row r="18">
          <cell r="C18">
            <v>1.0552433103803837E-2</v>
          </cell>
          <cell r="D18">
            <v>2.0703795711984663E-2</v>
          </cell>
          <cell r="E18">
            <v>1.7389937880907799E-2</v>
          </cell>
          <cell r="F18">
            <v>1.7468606010078828E-2</v>
          </cell>
          <cell r="G18">
            <v>1.416183966741716E-2</v>
          </cell>
          <cell r="H18">
            <v>1.3951458446800145E-2</v>
          </cell>
          <cell r="I18">
            <v>1.3761272077263752E-2</v>
          </cell>
          <cell r="J18">
            <v>1.3570961125819564E-2</v>
          </cell>
          <cell r="L18">
            <v>1.5050679201381208E-2</v>
          </cell>
        </row>
        <row r="19">
          <cell r="A19" t="str">
            <v>gas</v>
          </cell>
          <cell r="B19">
            <v>0</v>
          </cell>
          <cell r="C19">
            <v>0</v>
          </cell>
          <cell r="D19">
            <v>284601</v>
          </cell>
          <cell r="E19">
            <v>286254</v>
          </cell>
          <cell r="F19">
            <v>290391</v>
          </cell>
          <cell r="G19">
            <v>293574</v>
          </cell>
          <cell r="H19">
            <v>296764</v>
          </cell>
          <cell r="I19">
            <v>299944</v>
          </cell>
          <cell r="J19">
            <v>303129</v>
          </cell>
        </row>
        <row r="20">
          <cell r="A20" t="str">
            <v>elec</v>
          </cell>
          <cell r="B20">
            <v>0</v>
          </cell>
          <cell r="C20">
            <v>0</v>
          </cell>
          <cell r="D20">
            <v>771757</v>
          </cell>
          <cell r="E20">
            <v>788474</v>
          </cell>
          <cell r="F20">
            <v>803110</v>
          </cell>
          <cell r="G20">
            <v>815413</v>
          </cell>
          <cell r="H20">
            <v>827696</v>
          </cell>
          <cell r="I20">
            <v>839992</v>
          </cell>
          <cell r="J20">
            <v>852274</v>
          </cell>
        </row>
        <row r="21">
          <cell r="D21">
            <v>0</v>
          </cell>
          <cell r="E21">
            <v>0</v>
          </cell>
          <cell r="F21">
            <v>-1</v>
          </cell>
          <cell r="G21">
            <v>-1</v>
          </cell>
          <cell r="H21">
            <v>0</v>
          </cell>
          <cell r="I21">
            <v>2</v>
          </cell>
          <cell r="J21">
            <v>-1</v>
          </cell>
        </row>
        <row r="22">
          <cell r="A22" t="str">
            <v>Operating &amp; Maintenance Expenses</v>
          </cell>
          <cell r="B22">
            <v>338128</v>
          </cell>
          <cell r="C22">
            <v>311222</v>
          </cell>
          <cell r="D22">
            <v>328983</v>
          </cell>
          <cell r="E22">
            <v>337208</v>
          </cell>
          <cell r="F22">
            <v>345638</v>
          </cell>
          <cell r="G22">
            <v>354279</v>
          </cell>
          <cell r="H22">
            <v>363136</v>
          </cell>
          <cell r="I22">
            <v>372214</v>
          </cell>
          <cell r="J22">
            <v>381519</v>
          </cell>
        </row>
        <row r="23">
          <cell r="C23">
            <v>-7.9573415984479257E-2</v>
          </cell>
          <cell r="D23">
            <v>5.7068587696242554E-2</v>
          </cell>
          <cell r="E23">
            <v>2.5001291860065718E-2</v>
          </cell>
          <cell r="F23">
            <v>2.4999406894261108E-2</v>
          </cell>
          <cell r="G23">
            <v>2.500014466002002E-2</v>
          </cell>
          <cell r="H23">
            <v>2.5000070565853467E-2</v>
          </cell>
          <cell r="I23">
            <v>2.4998898484314417E-2</v>
          </cell>
          <cell r="J23">
            <v>2.4999059680721306E-2</v>
          </cell>
          <cell r="L23">
            <v>2.4999812024206005E-2</v>
          </cell>
        </row>
        <row r="26">
          <cell r="A26" t="str">
            <v>Depreciation Expense</v>
          </cell>
          <cell r="B26">
            <v>201071</v>
          </cell>
          <cell r="C26">
            <v>206364</v>
          </cell>
          <cell r="D26">
            <v>209996</v>
          </cell>
          <cell r="E26">
            <v>216419</v>
          </cell>
          <cell r="F26">
            <v>222991</v>
          </cell>
          <cell r="G26">
            <v>229220</v>
          </cell>
          <cell r="H26">
            <v>235278</v>
          </cell>
          <cell r="I26">
            <v>241236</v>
          </cell>
          <cell r="J26">
            <v>247667</v>
          </cell>
        </row>
        <row r="27">
          <cell r="C27">
            <v>2.6324034793679844E-2</v>
          </cell>
          <cell r="D27">
            <v>1.7599968986838788E-2</v>
          </cell>
          <cell r="E27">
            <v>3.058629688184537E-2</v>
          </cell>
          <cell r="F27">
            <v>3.0367019531556842E-2</v>
          </cell>
          <cell r="G27">
            <v>2.7933862801637736E-2</v>
          </cell>
          <cell r="H27">
            <v>2.6428758398045545E-2</v>
          </cell>
          <cell r="I27">
            <v>2.5323234641572948E-2</v>
          </cell>
          <cell r="J27">
            <v>2.6658541842842692E-2</v>
          </cell>
          <cell r="L27">
            <v>2.7882952349583521E-2</v>
          </cell>
        </row>
        <row r="30">
          <cell r="A30" t="str">
            <v>Amortization Expense</v>
          </cell>
          <cell r="B30">
            <v>21954</v>
          </cell>
          <cell r="C30">
            <v>22183</v>
          </cell>
          <cell r="D30">
            <v>24231</v>
          </cell>
          <cell r="E30">
            <v>23931</v>
          </cell>
          <cell r="F30">
            <v>22534</v>
          </cell>
          <cell r="G30">
            <v>21927</v>
          </cell>
          <cell r="H30">
            <v>20767</v>
          </cell>
          <cell r="I30">
            <v>20767</v>
          </cell>
          <cell r="J30">
            <v>20767</v>
          </cell>
        </row>
        <row r="31">
          <cell r="C31">
            <v>1.0430900974765419E-2</v>
          </cell>
          <cell r="D31">
            <v>9.2322950006761939E-2</v>
          </cell>
          <cell r="E31">
            <v>-1.238083446824316E-2</v>
          </cell>
          <cell r="F31">
            <v>-5.83761648071539E-2</v>
          </cell>
          <cell r="G31">
            <v>-2.6937072867666636E-2</v>
          </cell>
          <cell r="H31">
            <v>-5.2902813882428054E-2</v>
          </cell>
          <cell r="I31">
            <v>0</v>
          </cell>
          <cell r="J31">
            <v>0</v>
          </cell>
          <cell r="L31">
            <v>-2.5099481004248626E-2</v>
          </cell>
        </row>
        <row r="34">
          <cell r="A34" t="str">
            <v>Taxes other than income</v>
          </cell>
          <cell r="B34">
            <v>71752</v>
          </cell>
          <cell r="C34">
            <v>72227</v>
          </cell>
          <cell r="D34">
            <v>73003</v>
          </cell>
          <cell r="E34">
            <v>71507</v>
          </cell>
          <cell r="F34">
            <v>73150</v>
          </cell>
          <cell r="G34">
            <v>74757</v>
          </cell>
          <cell r="H34">
            <v>76398</v>
          </cell>
          <cell r="I34">
            <v>78056</v>
          </cell>
          <cell r="J34">
            <v>79768</v>
          </cell>
        </row>
        <row r="35">
          <cell r="C35">
            <v>6.6200245289329916E-3</v>
          </cell>
          <cell r="D35">
            <v>1.0743904634001135E-2</v>
          </cell>
          <cell r="E35">
            <v>-2.0492308535265673E-2</v>
          </cell>
          <cell r="F35">
            <v>2.2976771504887632E-2</v>
          </cell>
          <cell r="G35">
            <v>2.1968557758031443E-2</v>
          </cell>
          <cell r="H35">
            <v>2.1951121634094465E-2</v>
          </cell>
          <cell r="I35">
            <v>2.1702138799445013E-2</v>
          </cell>
          <cell r="J35">
            <v>2.1932971200163985E-2</v>
          </cell>
          <cell r="L35">
            <v>1.5006542060226146E-2</v>
          </cell>
        </row>
        <row r="36">
          <cell r="A36" t="str">
            <v>total exp plus taxes other than income</v>
          </cell>
          <cell r="B36">
            <v>409880</v>
          </cell>
          <cell r="C36">
            <v>383449</v>
          </cell>
          <cell r="D36">
            <v>401986</v>
          </cell>
          <cell r="E36">
            <v>408715</v>
          </cell>
          <cell r="F36">
            <v>418788</v>
          </cell>
          <cell r="G36">
            <v>429036</v>
          </cell>
          <cell r="H36">
            <v>439534</v>
          </cell>
          <cell r="I36">
            <v>450270</v>
          </cell>
          <cell r="J36">
            <v>461287</v>
          </cell>
        </row>
        <row r="38">
          <cell r="A38" t="str">
            <v>Other Income</v>
          </cell>
          <cell r="B38">
            <v>-3659</v>
          </cell>
          <cell r="C38">
            <v>-3589</v>
          </cell>
          <cell r="D38">
            <v>7456</v>
          </cell>
          <cell r="E38">
            <v>5119</v>
          </cell>
          <cell r="F38">
            <v>5840</v>
          </cell>
          <cell r="G38">
            <v>10676</v>
          </cell>
          <cell r="H38">
            <v>14974</v>
          </cell>
          <cell r="I38">
            <v>15095</v>
          </cell>
          <cell r="J38">
            <v>15225</v>
          </cell>
        </row>
        <row r="39">
          <cell r="C39">
            <v>-1.9130910084722601E-2</v>
          </cell>
          <cell r="D39">
            <v>-3.0774589022011702</v>
          </cell>
          <cell r="E39">
            <v>-0.31343884120171672</v>
          </cell>
          <cell r="F39">
            <v>0.14084782184020317</v>
          </cell>
          <cell r="G39">
            <v>0.82808219178082187</v>
          </cell>
          <cell r="H39">
            <v>0.40258523791682277</v>
          </cell>
          <cell r="I39">
            <v>8.0806731668224916E-3</v>
          </cell>
          <cell r="J39">
            <v>8.6121232196091427E-3</v>
          </cell>
          <cell r="L39">
            <v>0.17912820112042716</v>
          </cell>
        </row>
        <row r="42">
          <cell r="A42" t="str">
            <v>Earnings before Interest and Taxes</v>
          </cell>
          <cell r="B42">
            <v>387560</v>
          </cell>
          <cell r="C42">
            <v>419346</v>
          </cell>
          <cell r="D42">
            <v>427601</v>
          </cell>
          <cell r="E42">
            <v>430782</v>
          </cell>
          <cell r="F42">
            <v>435029</v>
          </cell>
          <cell r="G42">
            <v>439481</v>
          </cell>
          <cell r="H42">
            <v>443855</v>
          </cell>
          <cell r="I42">
            <v>442756</v>
          </cell>
          <cell r="J42">
            <v>440908</v>
          </cell>
        </row>
        <row r="43">
          <cell r="A43" t="str">
            <v xml:space="preserve">  (op inc)</v>
          </cell>
          <cell r="C43">
            <v>8.2015687893487454E-2</v>
          </cell>
          <cell r="D43">
            <v>1.9685414907975752E-2</v>
          </cell>
          <cell r="E43">
            <v>7.4391781123056304E-3</v>
          </cell>
          <cell r="F43">
            <v>9.8588148994154818E-3</v>
          </cell>
          <cell r="G43">
            <v>1.0233800505253673E-2</v>
          </cell>
          <cell r="H43">
            <v>9.9526486924349407E-3</v>
          </cell>
          <cell r="I43">
            <v>-2.476033839880141E-3</v>
          </cell>
          <cell r="J43">
            <v>-4.173856480770447E-3</v>
          </cell>
          <cell r="L43">
            <v>5.1390919814598562E-3</v>
          </cell>
        </row>
        <row r="46">
          <cell r="A46" t="str">
            <v>Interest expense</v>
          </cell>
          <cell r="B46">
            <v>80841</v>
          </cell>
          <cell r="C46">
            <v>78380</v>
          </cell>
          <cell r="D46">
            <v>78911</v>
          </cell>
          <cell r="E46">
            <v>69834</v>
          </cell>
          <cell r="F46">
            <v>70908</v>
          </cell>
          <cell r="G46">
            <v>67183</v>
          </cell>
          <cell r="H46">
            <v>61408</v>
          </cell>
          <cell r="I46">
            <v>59425</v>
          </cell>
          <cell r="J46">
            <v>54771</v>
          </cell>
        </row>
        <row r="47">
          <cell r="C47">
            <v>-3.0442473497359013E-2</v>
          </cell>
          <cell r="D47">
            <v>6.7746874202602708E-3</v>
          </cell>
          <cell r="E47">
            <v>-0.11502832304748388</v>
          </cell>
          <cell r="F47">
            <v>1.5379328120972592E-2</v>
          </cell>
          <cell r="G47">
            <v>-5.2532859479889435E-2</v>
          </cell>
          <cell r="H47">
            <v>-8.5959245642498849E-2</v>
          </cell>
          <cell r="I47">
            <v>-3.2292209484106306E-2</v>
          </cell>
          <cell r="J47">
            <v>-7.8317206562894398E-2</v>
          </cell>
          <cell r="L47">
            <v>-5.8125086015983374E-2</v>
          </cell>
        </row>
        <row r="50">
          <cell r="A50" t="str">
            <v>Earnings before Taxes</v>
          </cell>
          <cell r="B50">
            <v>306719</v>
          </cell>
          <cell r="C50">
            <v>340966</v>
          </cell>
          <cell r="D50">
            <v>348690</v>
          </cell>
          <cell r="E50">
            <v>360948</v>
          </cell>
          <cell r="F50">
            <v>364121</v>
          </cell>
          <cell r="G50">
            <v>372298</v>
          </cell>
          <cell r="H50">
            <v>382447</v>
          </cell>
          <cell r="I50">
            <v>383331</v>
          </cell>
          <cell r="J50">
            <v>386137</v>
          </cell>
        </row>
        <row r="51">
          <cell r="C51">
            <v>0.11165594567014107</v>
          </cell>
          <cell r="D51">
            <v>2.2653285078277598E-2</v>
          </cell>
          <cell r="E51">
            <v>3.5154435171642434E-2</v>
          </cell>
          <cell r="F51">
            <v>8.7907399403792229E-3</v>
          </cell>
          <cell r="G51">
            <v>2.2456820672249061E-2</v>
          </cell>
          <cell r="H51">
            <v>2.7260420415903389E-2</v>
          </cell>
          <cell r="I51">
            <v>2.3114313878785818E-3</v>
          </cell>
          <cell r="J51">
            <v>7.3200445567929541E-3</v>
          </cell>
          <cell r="L51">
            <v>1.7215648690807609E-2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ension Allocation Total"/>
      <sheetName val="H&amp;W Allocation Total"/>
      <sheetName val="Assumptions"/>
      <sheetName val="GRAND"/>
      <sheetName val="Ni_TOT"/>
      <sheetName val="Ni_NON"/>
      <sheetName val="Ni_Co.12"/>
      <sheetName val="Ni_NS"/>
      <sheetName val="Ni_PE"/>
      <sheetName val="Ni_ET"/>
      <sheetName val="Ni_TPC"/>
      <sheetName val="Ni_EUSA"/>
      <sheetName val="Ni_NU"/>
      <sheetName val="CE_TOT"/>
      <sheetName val="CE_TCO"/>
      <sheetName val="CE_GULF"/>
      <sheetName val="CE_CKY"/>
      <sheetName val="CE_COH"/>
      <sheetName val="CE_CMD"/>
      <sheetName val="CE_CPA"/>
      <sheetName val="CE_CVA"/>
      <sheetName val="CE_CNR"/>
      <sheetName val="CE_CE"/>
      <sheetName val="CE_CSP"/>
      <sheetName val="CE_DIV"/>
      <sheetName val="CE_TRN"/>
      <sheetName val="BS_TOT"/>
      <sheetName val="BS_MA_U"/>
      <sheetName val="BS_MA_NONU"/>
      <sheetName val="BS_BSNU_U"/>
      <sheetName val="BS_BSNU_NONU"/>
      <sheetName val="BS_GS_U"/>
      <sheetName val="BS_GS_NONU"/>
      <sheetName val="SUB_TOT"/>
      <sheetName val="SUB_NIFL"/>
      <sheetName val="SUB_KOK"/>
      <sheetName val="Pension_Allocation_Total"/>
      <sheetName val="H&amp;W_Allocation_Total"/>
      <sheetName val="Ni_Co_12"/>
    </sheetNames>
    <sheetDataSet>
      <sheetData sheetId="0"/>
      <sheetData sheetId="1"/>
      <sheetData sheetId="2" refreshError="1">
        <row r="7">
          <cell r="F7">
            <v>0.06</v>
          </cell>
        </row>
        <row r="9">
          <cell r="D9">
            <v>0.09</v>
          </cell>
          <cell r="F9">
            <v>0.09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voided Costs-Capt Int"/>
      <sheetName val="Rate Calc"/>
      <sheetName val="Money Pool Rates"/>
    </sheetNames>
    <sheetDataSet>
      <sheetData sheetId="0"/>
      <sheetData sheetId="1"/>
      <sheetData sheetId="2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ng term debt"/>
      <sheetName val="Misc Bal Sheet Calcs"/>
      <sheetName val="Int on CUSDEP"/>
      <sheetName val="New Bal Sheet Calcs"/>
      <sheetName val="proposed tax calcs"/>
      <sheetName val="Int on CUSDEP (Recon)"/>
      <sheetName val="Time Periods"/>
      <sheetName val="BONACCR"/>
      <sheetName val="REGASMISO"/>
      <sheetName val="DEFRTECASE"/>
      <sheetName val="REGASLTINT"/>
      <sheetName val="DO NOT USE ACRUTILREV"/>
    </sheetNames>
    <sheetDataSet>
      <sheetData sheetId="0"/>
      <sheetData sheetId="1"/>
      <sheetData sheetId="2">
        <row r="2">
          <cell r="A2" t="str">
            <v>NIPSCO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250TotCost_001"/>
      <sheetName val="000250Billing_001"/>
      <sheetName val="000256TotCost_001"/>
      <sheetName val="000256Billing_001"/>
      <sheetName val="000257TotCost_001"/>
      <sheetName val="000257TotCost_002"/>
      <sheetName val="000258TotCost_001"/>
      <sheetName val="000258Billing_001"/>
      <sheetName val="000257TotCost_003"/>
      <sheetName val="000257Billing_001"/>
      <sheetName val="000258TotCost_002"/>
      <sheetName val="000257TotCost_004"/>
      <sheetName val="000257Billing_002"/>
      <sheetName val="000258TotCost_003"/>
      <sheetName val="000258Billing_002"/>
      <sheetName val="000260TotCost_001"/>
      <sheetName val="000260Billing_001"/>
      <sheetName val="000261EM_001"/>
      <sheetName val="RateEdit"/>
      <sheetName val="000261TotCost_001"/>
      <sheetName val="000261Billing_001"/>
      <sheetName val="000261TotCost_002"/>
      <sheetName val="000261Billing_002"/>
      <sheetName val="Billing"/>
      <sheetName val="FibroQueries"/>
      <sheetName val="RelNotes"/>
      <sheetName val="Bill Tbls"/>
      <sheetName val="Pl Tbls"/>
      <sheetName val="Sheet25"/>
      <sheetName val="Sheet1"/>
      <sheetName val="Plato Billing6_205 Dec 1 20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1"/>
      <sheetName val="Sheet2"/>
      <sheetName val="Sheet3"/>
    </sheetNames>
    <sheetDataSet>
      <sheetData sheetId="0">
        <row r="2">
          <cell r="A2" t="str">
            <v>CASE NO. 2002-00145</v>
          </cell>
        </row>
        <row r="3">
          <cell r="A3" t="str">
            <v>ADJUSTMENT TO PAYROLL TAXES</v>
          </cell>
        </row>
        <row r="4">
          <cell r="A4" t="str">
            <v>FOR THE TWELVE MONTHS ENDED DECEMBER 31, 2001</v>
          </cell>
        </row>
        <row r="6">
          <cell r="F6" t="str">
            <v>WPD-2.10</v>
          </cell>
        </row>
        <row r="7">
          <cell r="F7" t="str">
            <v>SHEET 1 OF 1</v>
          </cell>
        </row>
        <row r="8">
          <cell r="F8" t="str">
            <v>REFERENCE: WPD-2.4</v>
          </cell>
        </row>
        <row r="11">
          <cell r="A11" t="str">
            <v>LINE</v>
          </cell>
          <cell r="E11" t="str">
            <v xml:space="preserve">TAXABLE @ </v>
          </cell>
          <cell r="G11" t="str">
            <v xml:space="preserve">TAXABLE @ </v>
          </cell>
        </row>
        <row r="12">
          <cell r="A12" t="str">
            <v>NO.</v>
          </cell>
          <cell r="C12" t="str">
            <v>DESCRIPTION</v>
          </cell>
          <cell r="E12" t="str">
            <v>OASDI &amp; HI</v>
          </cell>
          <cell r="G12" t="str">
            <v>HI ONLY</v>
          </cell>
        </row>
        <row r="13">
          <cell r="E13" t="str">
            <v>(1)</v>
          </cell>
          <cell r="G13" t="str">
            <v>(2)</v>
          </cell>
        </row>
        <row r="14">
          <cell r="E14" t="str">
            <v>$</v>
          </cell>
        </row>
        <row r="15">
          <cell r="A15">
            <v>1</v>
          </cell>
          <cell r="C15" t="str">
            <v>O&amp;M PAYROLL ADJUSTMENT [1]</v>
          </cell>
          <cell r="E15">
            <v>129205</v>
          </cell>
        </row>
        <row r="17">
          <cell r="A17">
            <v>2</v>
          </cell>
          <cell r="C17" t="str">
            <v>TAX RATE</v>
          </cell>
          <cell r="E17">
            <v>7.6499999999999999E-2</v>
          </cell>
        </row>
        <row r="19">
          <cell r="A19">
            <v>3</v>
          </cell>
          <cell r="C19" t="str">
            <v>SUBTOTAL</v>
          </cell>
          <cell r="E19">
            <v>9884</v>
          </cell>
        </row>
        <row r="21">
          <cell r="A21">
            <v>4</v>
          </cell>
          <cell r="C21" t="str">
            <v>INCREASE IN MAXIMUM SUBJECT TO SOCIAL SECURITY</v>
          </cell>
          <cell r="E21">
            <v>4500</v>
          </cell>
        </row>
        <row r="22">
          <cell r="A22">
            <v>5</v>
          </cell>
          <cell r="C22" t="str">
            <v>($84,900 - $80,400)</v>
          </cell>
        </row>
        <row r="24">
          <cell r="A24">
            <v>6</v>
          </cell>
          <cell r="C24" t="str">
            <v>NUMBER OF EMPLOYEES</v>
          </cell>
          <cell r="E24">
            <v>4</v>
          </cell>
        </row>
        <row r="26">
          <cell r="A26">
            <v>7</v>
          </cell>
          <cell r="C26" t="str">
            <v>INCREASE IN BASE</v>
          </cell>
          <cell r="E26">
            <v>18000</v>
          </cell>
        </row>
        <row r="28">
          <cell r="A28">
            <v>8</v>
          </cell>
          <cell r="C28" t="str">
            <v>TAX RATE</v>
          </cell>
          <cell r="E28">
            <v>6.2E-2</v>
          </cell>
        </row>
        <row r="30">
          <cell r="A30">
            <v>9</v>
          </cell>
          <cell r="C30" t="str">
            <v>SUBTOTAL</v>
          </cell>
          <cell r="E30">
            <v>1116</v>
          </cell>
        </row>
        <row r="32">
          <cell r="A32">
            <v>10</v>
          </cell>
          <cell r="C32" t="str">
            <v>TOTAL FICA ADJUSTMENT</v>
          </cell>
          <cell r="E32">
            <v>11000</v>
          </cell>
        </row>
        <row r="35">
          <cell r="C35" t="str">
            <v>NOTES:</v>
          </cell>
        </row>
        <row r="36">
          <cell r="C36" t="str">
            <v>[1]  SEE SHEET 1 OF WPD-2.4</v>
          </cell>
        </row>
      </sheetData>
      <sheetData sheetId="1"/>
      <sheetData sheetId="2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FP Dates"/>
      <sheetName val="Date Formulas"/>
      <sheetName val="FI Data1"/>
      <sheetName val="FI Data2"/>
      <sheetName val="Input Khalix"/>
      <sheetName val="Input Khalix Summary"/>
      <sheetName val="Input Manual Adjustments"/>
      <sheetName val="IRP Revenue"/>
      <sheetName val="IRP Expense"/>
      <sheetName val="IRP Reset 2020 RC eff 1-1-2021"/>
      <sheetName val="IRP Reset 2021 RC eff 7-1-2022"/>
      <sheetName val="IRP Reset 2022 RC eff 1-1-2023"/>
      <sheetName val="IRP Reset 2023 RC eff 1-1-2024"/>
      <sheetName val="IRP Reset 2024 RC eff 1-1-2025"/>
      <sheetName val="IRP Reset 2025 RC eff 1-1-2026"/>
      <sheetName val="CEP Revenue"/>
      <sheetName val="CEP Expense"/>
      <sheetName val="CEP Reset 2019 RC eff 1-1-2020"/>
      <sheetName val="CEP Reset 2020 RC eff 1-1-2021"/>
      <sheetName val="CEP Reset 2021 RC eff 7-1-2022"/>
      <sheetName val="CEP Reset 2022 RC eff 1-1-2023"/>
      <sheetName val="CEP Reset 2023 RC eff 1-1-2024"/>
      <sheetName val="CEP Reset 2024 RC eff 1-1-2025"/>
      <sheetName val="Cost of Service"/>
      <sheetName val="Revenue"/>
      <sheetName val="Gas Cost Expense"/>
      <sheetName val="O&amp;M"/>
      <sheetName val="O&amp;M Inflation CAP"/>
      <sheetName val="Depreciation"/>
      <sheetName val="Other Tax"/>
      <sheetName val="Income Taxes"/>
      <sheetName val="Rate Base"/>
      <sheetName val="Gross Conversion Factor"/>
      <sheetName val="Cap Structure"/>
      <sheetName val="Pre-Tax ROR"/>
      <sheetName val="2020 Lead Lag"/>
      <sheetName val="2021 Lead Lag"/>
      <sheetName val="2022 Lead Lag"/>
      <sheetName val="2023 Lead Lag"/>
      <sheetName val="2024 Lead Lag"/>
      <sheetName val="2025 Lead Lag"/>
      <sheetName val="(Do Not Use) Merger Savings Adj"/>
      <sheetName val="Round Robin"/>
      <sheetName val="Effective 1-1-21"/>
      <sheetName val="Effective 7-1-22"/>
      <sheetName val="Effective 1-1-23"/>
      <sheetName val="Effective 1-1-24"/>
      <sheetName val="Effective 1-1-25"/>
      <sheetName val="Effective 1-1-26"/>
      <sheetName val="Summary Impact to NI"/>
      <sheetName val="Capital Structure"/>
      <sheetName val="Summary of Adjustments"/>
      <sheetName val="Cust and Vol"/>
      <sheetName val="OGDR Accounts"/>
      <sheetName val="CE88XX"/>
      <sheetName val="182 Other Reg Assets"/>
      <sheetName val="Check Tab"/>
      <sheetName val="Reg Init Template no rate case"/>
      <sheetName val="Reg Init Template rate case"/>
      <sheetName val="Rate Case Rev Spread"/>
      <sheetName val="RATCOH.TOTAL"/>
      <sheetName val="Incremental Def Tax (not used)"/>
      <sheetName val="AFP Template"/>
    </sheetNames>
    <sheetDataSet>
      <sheetData sheetId="0"/>
      <sheetData sheetId="1">
        <row r="16">
          <cell r="F16">
            <v>28</v>
          </cell>
          <cell r="G16">
            <v>17</v>
          </cell>
        </row>
        <row r="22">
          <cell r="F22">
            <v>22</v>
          </cell>
        </row>
        <row r="28">
          <cell r="F28">
            <v>19</v>
          </cell>
          <cell r="G28">
            <v>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Depr adj"/>
      <sheetName val="Budget Check"/>
      <sheetName val="SFAS 109"/>
      <sheetName val="FT Deferred Split"/>
      <sheetName val="Tax Valid"/>
      <sheetName val="Source &amp; Use"/>
      <sheetName val="TI Compare"/>
      <sheetName val="EFT"/>
      <sheetName val="Tax Submission"/>
      <sheetName val="Export"/>
      <sheetName val="khalix"/>
      <sheetName val="DeprData"/>
      <sheetName val="lifo"/>
      <sheetName val="rate"/>
      <sheetName val="data"/>
      <sheetName val="AMT Adj"/>
      <sheetName val="ACE Input"/>
      <sheetName val="CKYACE"/>
      <sheetName val="AMT"/>
      <sheetName val="Depr Adj old"/>
      <sheetName val="Depr"/>
      <sheetName val="SFAS 109-2006"/>
      <sheetName val="Variance"/>
      <sheetName val="Macros"/>
      <sheetName val="Depr_adj"/>
      <sheetName val="Budget_Check"/>
      <sheetName val="SFAS_109"/>
      <sheetName val="FT_Deferred_Split"/>
      <sheetName val="Tax_Valid"/>
      <sheetName val="Source_&amp;_Use"/>
      <sheetName val="TI_Compare"/>
      <sheetName val="Tax_Submission"/>
      <sheetName val="AMT_Adj"/>
      <sheetName val="ACE_Input"/>
      <sheetName val="Depr_Adj_old"/>
      <sheetName val="SFAS_109-200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KY Bonus"/>
      <sheetName val="CKY 107R In Service"/>
      <sheetName val="CMD Bonus"/>
      <sheetName val="CMD 107R In Service"/>
      <sheetName val="COH Bonus"/>
      <sheetName val="COH 107R In Service"/>
      <sheetName val="CGV Bonus"/>
      <sheetName val="CGV 107R In Service"/>
      <sheetName val="CPA Bonus"/>
      <sheetName val="CPA 107R In Service"/>
      <sheetName val="Table"/>
      <sheetName val="COH Bonus (Old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5">
          <cell r="C5" t="str">
            <v>30300</v>
          </cell>
          <cell r="D5" t="str">
            <v>4./</v>
          </cell>
        </row>
        <row r="6">
          <cell r="C6" t="str">
            <v>30320</v>
          </cell>
          <cell r="D6" t="str">
            <v>3./</v>
          </cell>
        </row>
        <row r="7">
          <cell r="C7" t="str">
            <v>30330</v>
          </cell>
          <cell r="D7" t="str">
            <v xml:space="preserve"> </v>
          </cell>
        </row>
        <row r="8">
          <cell r="C8" t="str">
            <v>31100</v>
          </cell>
          <cell r="D8" t="str">
            <v xml:space="preserve"> </v>
          </cell>
        </row>
        <row r="9">
          <cell r="C9" t="str">
            <v>35120</v>
          </cell>
          <cell r="D9" t="str">
            <v xml:space="preserve"> </v>
          </cell>
        </row>
        <row r="10">
          <cell r="C10" t="str">
            <v>37420</v>
          </cell>
          <cell r="D10" t="str">
            <v>3./</v>
          </cell>
        </row>
        <row r="11">
          <cell r="C11" t="str">
            <v>37430</v>
          </cell>
          <cell r="D11" t="str">
            <v>3./</v>
          </cell>
        </row>
        <row r="12">
          <cell r="C12" t="str">
            <v>37440</v>
          </cell>
          <cell r="D12" t="str">
            <v>3./</v>
          </cell>
        </row>
        <row r="13">
          <cell r="C13" t="str">
            <v>37450</v>
          </cell>
          <cell r="D13" t="str">
            <v>1./</v>
          </cell>
        </row>
        <row r="14">
          <cell r="C14" t="str">
            <v>37520</v>
          </cell>
          <cell r="D14" t="str">
            <v xml:space="preserve"> </v>
          </cell>
        </row>
        <row r="15">
          <cell r="C15" t="str">
            <v>37540</v>
          </cell>
          <cell r="D15" t="str">
            <v xml:space="preserve"> </v>
          </cell>
        </row>
        <row r="16">
          <cell r="C16" t="str">
            <v>37570</v>
          </cell>
          <cell r="D16" t="str">
            <v>1./</v>
          </cell>
        </row>
        <row r="17">
          <cell r="C17" t="str">
            <v>37571</v>
          </cell>
          <cell r="D17" t="str">
            <v>5./</v>
          </cell>
        </row>
        <row r="18">
          <cell r="C18" t="str">
            <v>37600</v>
          </cell>
          <cell r="D18" t="str">
            <v xml:space="preserve"> </v>
          </cell>
        </row>
        <row r="19">
          <cell r="C19" t="str">
            <v>37810</v>
          </cell>
          <cell r="D19" t="str">
            <v xml:space="preserve"> </v>
          </cell>
        </row>
        <row r="20">
          <cell r="C20" t="str">
            <v>37820</v>
          </cell>
          <cell r="D20" t="str">
            <v xml:space="preserve"> </v>
          </cell>
        </row>
        <row r="21">
          <cell r="C21" t="str">
            <v>37830</v>
          </cell>
          <cell r="D21" t="str">
            <v xml:space="preserve"> </v>
          </cell>
        </row>
        <row r="22">
          <cell r="C22" t="str">
            <v>37910</v>
          </cell>
          <cell r="D22" t="str">
            <v xml:space="preserve"> </v>
          </cell>
        </row>
        <row r="23">
          <cell r="C23" t="str">
            <v>37911</v>
          </cell>
          <cell r="D23" t="str">
            <v xml:space="preserve"> </v>
          </cell>
        </row>
        <row r="24">
          <cell r="C24" t="str">
            <v>37920</v>
          </cell>
          <cell r="D24" t="str">
            <v xml:space="preserve"> </v>
          </cell>
        </row>
        <row r="25">
          <cell r="C25" t="str">
            <v>38000</v>
          </cell>
          <cell r="D25" t="str">
            <v>2./</v>
          </cell>
        </row>
        <row r="26">
          <cell r="C26" t="str">
            <v>38100</v>
          </cell>
          <cell r="D26" t="str">
            <v>2./</v>
          </cell>
        </row>
        <row r="27">
          <cell r="C27" t="str">
            <v>38110</v>
          </cell>
          <cell r="D27" t="str">
            <v xml:space="preserve"> </v>
          </cell>
        </row>
        <row r="28">
          <cell r="C28" t="str">
            <v>38200</v>
          </cell>
          <cell r="D28" t="str">
            <v>2./</v>
          </cell>
        </row>
        <row r="29">
          <cell r="C29" t="str">
            <v>38300</v>
          </cell>
          <cell r="D29" t="str">
            <v>2./</v>
          </cell>
        </row>
        <row r="30">
          <cell r="C30" t="str">
            <v>38400</v>
          </cell>
          <cell r="D30" t="str">
            <v>2./</v>
          </cell>
        </row>
        <row r="31">
          <cell r="C31" t="str">
            <v>38500</v>
          </cell>
          <cell r="D31" t="str">
            <v xml:space="preserve"> </v>
          </cell>
        </row>
        <row r="32">
          <cell r="C32" t="str">
            <v>38510</v>
          </cell>
          <cell r="D32" t="str">
            <v xml:space="preserve"> </v>
          </cell>
        </row>
        <row r="33">
          <cell r="C33" t="str">
            <v>38710</v>
          </cell>
          <cell r="D33" t="str">
            <v xml:space="preserve"> </v>
          </cell>
        </row>
        <row r="34">
          <cell r="C34" t="str">
            <v>38720</v>
          </cell>
          <cell r="D34" t="str">
            <v xml:space="preserve"> </v>
          </cell>
        </row>
        <row r="35">
          <cell r="C35" t="str">
            <v>38741</v>
          </cell>
          <cell r="D35" t="str">
            <v xml:space="preserve"> </v>
          </cell>
        </row>
        <row r="36">
          <cell r="C36" t="str">
            <v>38742</v>
          </cell>
          <cell r="D36" t="str">
            <v xml:space="preserve"> </v>
          </cell>
        </row>
        <row r="37">
          <cell r="C37" t="str">
            <v>38744</v>
          </cell>
          <cell r="D37" t="str">
            <v xml:space="preserve"> </v>
          </cell>
        </row>
        <row r="38">
          <cell r="C38" t="str">
            <v>38745</v>
          </cell>
          <cell r="D38" t="str">
            <v xml:space="preserve"> </v>
          </cell>
        </row>
        <row r="39">
          <cell r="C39" t="str">
            <v>39110</v>
          </cell>
          <cell r="D39" t="str">
            <v>2./</v>
          </cell>
        </row>
        <row r="40">
          <cell r="C40" t="str">
            <v>39111</v>
          </cell>
          <cell r="D40" t="str">
            <v xml:space="preserve"> </v>
          </cell>
        </row>
        <row r="41">
          <cell r="C41" t="str">
            <v>39112</v>
          </cell>
          <cell r="D41" t="str">
            <v>2./</v>
          </cell>
        </row>
        <row r="42">
          <cell r="C42" t="str">
            <v>39120</v>
          </cell>
          <cell r="D42" t="str">
            <v>2./</v>
          </cell>
        </row>
        <row r="43">
          <cell r="C43" t="str">
            <v>39220</v>
          </cell>
          <cell r="D43" t="str">
            <v>2./</v>
          </cell>
        </row>
        <row r="44">
          <cell r="C44" t="str">
            <v>39300</v>
          </cell>
          <cell r="D44" t="str">
            <v xml:space="preserve"> </v>
          </cell>
        </row>
        <row r="45">
          <cell r="C45" t="str">
            <v>39410</v>
          </cell>
          <cell r="D45" t="str">
            <v xml:space="preserve"> </v>
          </cell>
        </row>
        <row r="46">
          <cell r="C46" t="str">
            <v>39420</v>
          </cell>
          <cell r="D46" t="str">
            <v xml:space="preserve"> </v>
          </cell>
        </row>
        <row r="47">
          <cell r="C47" t="str">
            <v>39430</v>
          </cell>
          <cell r="D47" t="str">
            <v>2./</v>
          </cell>
        </row>
        <row r="48">
          <cell r="C48" t="str">
            <v>39500</v>
          </cell>
          <cell r="D48" t="str">
            <v>2./</v>
          </cell>
        </row>
        <row r="49">
          <cell r="C49" t="str">
            <v>39600</v>
          </cell>
          <cell r="D49" t="str">
            <v>2./</v>
          </cell>
        </row>
        <row r="50">
          <cell r="C50" t="str">
            <v>39710</v>
          </cell>
          <cell r="D50" t="str">
            <v xml:space="preserve"> </v>
          </cell>
        </row>
        <row r="51">
          <cell r="C51" t="str">
            <v>39720</v>
          </cell>
          <cell r="D51" t="str">
            <v xml:space="preserve"> </v>
          </cell>
        </row>
        <row r="52">
          <cell r="C52" t="str">
            <v>39740</v>
          </cell>
          <cell r="D52" t="str">
            <v xml:space="preserve"> </v>
          </cell>
        </row>
        <row r="53">
          <cell r="C53" t="str">
            <v>39750</v>
          </cell>
          <cell r="D53" t="str">
            <v xml:space="preserve"> </v>
          </cell>
        </row>
        <row r="54">
          <cell r="C54" t="str">
            <v>39800</v>
          </cell>
          <cell r="D54" t="str">
            <v>2./</v>
          </cell>
        </row>
      </sheetData>
      <sheetData sheetId="11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1FASB (2)"/>
      <sheetName val="JE"/>
      <sheetName val="B"/>
      <sheetName val="INDEX"/>
      <sheetName val="Sch M"/>
      <sheetName val="00CKY111"/>
      <sheetName val="DEF BAL FED"/>
      <sheetName val="DEF BAL ST"/>
      <sheetName val="DEF BAL RECL"/>
      <sheetName val="2000FASB"/>
      <sheetName val="1"/>
      <sheetName val="Limestone"/>
      <sheetName val="Legalexp"/>
      <sheetName val="2"/>
      <sheetName val="3"/>
      <sheetName val="Buildr"/>
      <sheetName val="4"/>
      <sheetName val="CIAC"/>
      <sheetName val="5"/>
      <sheetName val="CUST ADV"/>
      <sheetName val="6"/>
      <sheetName val="7"/>
      <sheetName val="GP opt"/>
      <sheetName val="8"/>
      <sheetName val="RIP"/>
      <sheetName val="9"/>
      <sheetName val="CNTRY CLB"/>
      <sheetName val="10"/>
      <sheetName val="Int Rec"/>
      <sheetName val="11"/>
      <sheetName val="RES STK"/>
      <sheetName val="12"/>
      <sheetName val="DIS"/>
      <sheetName val="13"/>
      <sheetName val="Leg Lia"/>
      <sheetName val="14"/>
      <sheetName val="191 (2)"/>
      <sheetName val="15"/>
      <sheetName val="191 (4)"/>
      <sheetName val="16"/>
      <sheetName val="Ret Agr"/>
      <sheetName val="17"/>
      <sheetName val="I&amp;D"/>
      <sheetName val="18"/>
      <sheetName val="CONT INT"/>
      <sheetName val="19"/>
      <sheetName val="Vac Acc"/>
      <sheetName val="Vac corr"/>
      <sheetName val="20"/>
      <sheetName val="Bk. Depr"/>
      <sheetName val="21&amp;22"/>
      <sheetName val="DEBT"/>
      <sheetName val="23"/>
      <sheetName val="Removal"/>
      <sheetName val="24&amp;37"/>
      <sheetName val="ACRS"/>
      <sheetName val="25"/>
      <sheetName val="bus meals"/>
      <sheetName val="26"/>
      <sheetName val="27"/>
      <sheetName val="27A"/>
      <sheetName val="28"/>
      <sheetName val="Fed Sum"/>
      <sheetName val="190"/>
      <sheetName val="282"/>
      <sheetName val="283"/>
      <sheetName val="254"/>
      <sheetName val="409"/>
      <sheetName val="29"/>
      <sheetName val="St Sum"/>
      <sheetName val="409 ST"/>
      <sheetName val="30"/>
      <sheetName val="30a"/>
      <sheetName val="31"/>
      <sheetName val="Cap Int"/>
      <sheetName val="Rate Calc"/>
      <sheetName val="32"/>
      <sheetName val="PAC"/>
      <sheetName val="33&amp;42"/>
      <sheetName val="164A"/>
      <sheetName val="TURNAROUND"/>
      <sheetName val="Sch M Calc"/>
      <sheetName val="34"/>
      <sheetName val="2002"/>
      <sheetName val="35"/>
      <sheetName val="Off Sys"/>
      <sheetName val="36"/>
      <sheetName val="37"/>
      <sheetName val="LOSS RET"/>
      <sheetName val="38"/>
      <sheetName val="NON-Q"/>
      <sheetName val="39"/>
      <sheetName val="CAP"/>
      <sheetName val="40"/>
      <sheetName val="CMEPDAP"/>
      <sheetName val="41"/>
      <sheetName val="Spec Emp Plan"/>
      <sheetName val="SPEC EMP PL"/>
      <sheetName val="43"/>
      <sheetName val="Char cont"/>
      <sheetName val="44"/>
      <sheetName val="45"/>
      <sheetName val="Sheet1"/>
      <sheetName val="46"/>
      <sheetName val="DEF COMP"/>
      <sheetName val="47"/>
      <sheetName val="Sheet2"/>
      <sheetName val="48"/>
      <sheetName val="RATE CASE EXP"/>
      <sheetName val="49"/>
      <sheetName val="OPEB"/>
      <sheetName val="OPEB (2)"/>
      <sheetName val="50"/>
      <sheetName val="DEF DIR"/>
      <sheetName val="51"/>
      <sheetName val="191"/>
      <sheetName val="52"/>
      <sheetName val="SFAS 133"/>
      <sheetName val="53"/>
      <sheetName val="Shell (43)"/>
      <sheetName val="Shell (44)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ournal set-up"/>
      <sheetName val="GP-X-X"/>
      <sheetName val="FSSWS01"/>
      <sheetName val="AVGCO98"/>
      <sheetName val="Withdrawal 99"/>
      <sheetName val="AVGCO00-inj"/>
      <sheetName val="AVGCO00-inj - revised"/>
      <sheetName val="AVGCO01-inj"/>
      <sheetName val="AVGCO00"/>
      <sheetName val="AVGCO00 - revised"/>
      <sheetName val="AVGCO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list"/>
      <sheetName val="Open Items"/>
      <sheetName val="Table of Contents"/>
      <sheetName val="CPA BS-G 12-2015"/>
      <sheetName val="CPA IS-G 12-2015"/>
      <sheetName val="CPA 2015 TBYTD- G"/>
      <sheetName val="CPA 2015 TBYTD- R"/>
      <sheetName val="CPA BS-R 12-2016"/>
      <sheetName val="CPA BS-G 12-2016"/>
      <sheetName val="CPA IS-G 12-2016"/>
      <sheetName val="CPA 2016 TBYTD- R"/>
      <sheetName val="CPA 2016 TBYTD- G"/>
      <sheetName val="Summary M'S"/>
      <sheetName val="Tax Adjustment Summary"/>
      <sheetName val="Add-In Leadsheet"/>
      <sheetName val="TBBS 2016"/>
      <sheetName val="TBBS vs. BSDA CM"/>
      <sheetName val="rpt #515051 M item 2016"/>
      <sheetName val="rpt #51051 2016 All"/>
      <sheetName val="CPA stk 2012"/>
      <sheetName val="SFAS 109 St Bonus"/>
      <sheetName val="TBBS Recon"/>
      <sheetName val="TBBS vs. BSDA"/>
      <sheetName val="JOB Summary"/>
      <sheetName val="CPA Stk Comp Rec 2012"/>
      <sheetName val="CPA FF 20"/>
      <sheetName val="Book Entries"/>
      <sheetName val="GAAP Book Reclass Entries"/>
      <sheetName val="Tax Reclass Entries P &amp; L"/>
      <sheetName val="CMEP Exp Rcls 2016"/>
      <sheetName val="DAP Exp Rcls 2016"/>
      <sheetName val="CMEP Exp Rcls 2015"/>
      <sheetName val="DAP Exp Rcls 2015"/>
      <sheetName val="RE1"/>
      <sheetName val="RE2"/>
      <sheetName val="Rcls Book Amtz Query"/>
      <sheetName val="RE3"/>
      <sheetName val="RE5 na"/>
      <sheetName val="Rent Reclass"/>
      <sheetName val="Affil Non Affil 2016"/>
      <sheetName val="Affil Non Affil 2015"/>
      <sheetName val="Rent CE 7001 NCS "/>
      <sheetName val="Cognos Rent Exp"/>
      <sheetName val="Rent Reclass 2"/>
      <sheetName val="PHH Payments Query 2016"/>
      <sheetName val="PHH Payments Query 2015"/>
      <sheetName val="Wages reclass"/>
      <sheetName val="Payroll 2016"/>
      <sheetName val="Plant Rollforward"/>
      <sheetName val="4a_PowerTax Recon"/>
      <sheetName val="Plant Sch M Recon"/>
      <sheetName val="Query Rpt 1020 Reg 2016"/>
      <sheetName val="Query Rpt 1033 Reg 2016"/>
      <sheetName val="Query Rpt 1020 Reg 2015"/>
      <sheetName val="Query Rpt 1033 Reg 2015"/>
      <sheetName val="Property PY TBBS Adj 2013"/>
      <sheetName val="Summary of Plant M's"/>
      <sheetName val="rpt #51051 prov property"/>
      <sheetName val="Depreciation"/>
      <sheetName val="101 - Tax Repairs Summary 2016"/>
      <sheetName val="Bonus Summary for return 2016"/>
      <sheetName val="105 MSC 263A WP#1 - Summary"/>
      <sheetName val="105-Calculation Summary"/>
      <sheetName val="105Sec 263A Mixed Service Costs"/>
      <sheetName val="Builder Incentive Depr"/>
      <sheetName val="Form 4562"/>
      <sheetName val="CPA Form 4562 Recon Retirements"/>
      <sheetName val="Form 4626"/>
      <sheetName val="CPA Power Tax Checklist"/>
      <sheetName val="Form 4136 "/>
      <sheetName val="NGD Fuel 2016 return"/>
      <sheetName val="Capitalized Leases na"/>
      <sheetName val="Retirement"/>
      <sheetName val="9a"/>
      <sheetName val="Repairs Abandonment"/>
      <sheetName val="15a CPI Summary"/>
      <sheetName val="15a-Cap Interest Calc"/>
      <sheetName val="15a- Final 2016"/>
      <sheetName val="15a- Revised 2016"/>
      <sheetName val="15a- cpi data for CPA 2016"/>
      <sheetName val="15a-Interest Rate Calc"/>
      <sheetName val="15a-Money Pool Interest Rate"/>
      <sheetName val="15- Money Pool Query 2016"/>
      <sheetName val="15-Notes Payable Query 2016"/>
      <sheetName val="16 Inv Calc"/>
      <sheetName val="16-2016 WACOG Basis Adj Calc"/>
      <sheetName val="WP#1.2 - Alloc. to Gas End Inv"/>
      <sheetName val="16 Inv Calc revised"/>
      <sheetName val="Storage 2016"/>
      <sheetName val="Storage Summary 2016"/>
      <sheetName val="Acctg WACOG 2016"/>
      <sheetName val="16- Avg Rate PS 9.1 Query 2016"/>
      <sheetName val="16-WACOG Query Act 2016"/>
      <sheetName val="16- WACOG Activity by CE 2016"/>
      <sheetName val="MCF Storage tie to Gas Cost"/>
      <sheetName val="MCF Pivot to Gas Cost Rpt 2016"/>
      <sheetName val="16-Sec 263a Gas Supply Labor"/>
      <sheetName val="16- Sec 263a Labor Bal 2016"/>
      <sheetName val="Cognos RPT.R.0086 by CE 1003 16"/>
      <sheetName val="Storage Gas 2016"/>
      <sheetName val="16d"/>
      <sheetName val="16-236-0011 WV 2016"/>
      <sheetName val="16-2013 WACOG Basis Adj Cal na"/>
      <sheetName val="16-8916A na"/>
      <sheetName val="19-Vacation Econ Perf 2014 na"/>
      <sheetName val="20c Pension Capitalization Adj"/>
      <sheetName val="23a - OPEB Summary na"/>
      <sheetName val="23b1 OPEB Book Acctg na"/>
      <sheetName val="26 Stk Comp 2016"/>
      <sheetName val="32a-Deferred Gas (Acct 191)"/>
      <sheetName val="34b Econ Perf na"/>
      <sheetName val="34c- Sales and Use Tax 2016"/>
      <sheetName val="36d-Off System Sales na"/>
      <sheetName val="36d- OSS Passbacks 14 na"/>
      <sheetName val="36f - Hedging na"/>
      <sheetName val="36f -Reg Asset &amp; Liab - Hedging"/>
      <sheetName val="37a - CIAC"/>
      <sheetName val="CIAC"/>
      <sheetName val="38a - Customer Advances"/>
      <sheetName val="38a - Customer Adv Book Acct"/>
      <sheetName val="38- Cust Adv Act Query 2016"/>
      <sheetName val="38- Cust Adv Query OPRREC 2016"/>
      <sheetName val="38- Cust Adv Query OPRTFR 2016"/>
      <sheetName val="43a - Meals &amp; Entertainment"/>
      <sheetName val="43 Bus meals Query 2016"/>
      <sheetName val="43 Bus Meals 107 Capt 2016"/>
      <sheetName val="43 Bus Meals 107 Capt 2015"/>
      <sheetName val="43 - Bus Meals 100% Deduct 2016"/>
      <sheetName val="43 Bus Meals 100% Query 2015 "/>
      <sheetName val="43- Bus Meals 100% AP 2015"/>
      <sheetName val="NCS Allocation Return"/>
      <sheetName val="44 Lobbying 2016"/>
      <sheetName val="44- Lobbying Summary 2015 All"/>
      <sheetName val="44 Lobbying Query 2016"/>
      <sheetName val="44 Lobbying Pivot 2016"/>
      <sheetName val="44x na"/>
      <sheetName val="45- Penalties Query 2016"/>
      <sheetName val="47 CPA Car Inventory 2016 "/>
      <sheetName val="47 Car Inventory All 2016"/>
      <sheetName val="Table-Autos (Non Electric) 2016"/>
      <sheetName val="Table-Trucks &amp; Vans 2016"/>
      <sheetName val="47b na"/>
      <sheetName val="48 ESPP Support 2016"/>
      <sheetName val="#57a na"/>
      <sheetName val="57a - Supplier Refunds na"/>
      <sheetName val="58a"/>
      <sheetName val="#58 Char Cont"/>
      <sheetName val="58a Char Cont Query 2016"/>
      <sheetName val="58a Char Cont Vendor Pivot 16"/>
      <sheetName val="58 AP Cognos Query 2016"/>
      <sheetName val="58 PAYACC Query 2016"/>
      <sheetName val="58 Cognos Donations 2016"/>
      <sheetName val="66a Transfer Pricing 2016"/>
      <sheetName val="63a Transfer Pricing 2015"/>
      <sheetName val="Tax Reclass Entries Bal Sht 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8">
          <cell r="D38">
            <v>45620079</v>
          </cell>
        </row>
      </sheetData>
      <sheetData sheetId="86">
        <row r="25">
          <cell r="C25">
            <v>6760777.3822745653</v>
          </cell>
        </row>
      </sheetData>
      <sheetData sheetId="87"/>
      <sheetData sheetId="88">
        <row r="18">
          <cell r="O18">
            <v>58603721.880000025</v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INPUT_Cognos Query"/>
      <sheetName val="INPUT_Cognos Gas Costs - OSS"/>
      <sheetName val="O&amp;M Conversion Table"/>
      <sheetName val="INPUT_FERC IS 12-2020"/>
      <sheetName val="Data Pivots"/>
      <sheetName val="INPUT_Forecast IS-2021 AFP"/>
      <sheetName val="SFR IS Unadjusted CE &amp; FERC"/>
      <sheetName val="O&amp;M Expense"/>
      <sheetName val="INPUT_Proforma Adj"/>
      <sheetName val="O&amp;M FERC-FTY UNAdjusted"/>
      <sheetName val="O&amp;M FERC-FTY Adjusted"/>
      <sheetName val="(NA) Mgmt Fee FERC"/>
      <sheetName val="(NA) M&amp;S Postage Split"/>
      <sheetName val="(NA) O&amp;M Initiatives Alloc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New g-p-08-401-save on this tab"/>
      <sheetName val="Parse"/>
      <sheetName val="JE"/>
      <sheetName val="SETUP"/>
      <sheetName val="MCF"/>
      <sheetName val="LNG"/>
      <sheetName val="GALLONS"/>
      <sheetName val="note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sc_unreg_nisource"/>
      <sheetName val="page2"/>
      <sheetName val="page3"/>
      <sheetName val="page4"/>
      <sheetName val="page5"/>
      <sheetName val="page6"/>
      <sheetName val="page7"/>
      <sheetName val="page8"/>
      <sheetName val="Completed_draft_potrait_w_info"/>
      <sheetName val="firstdraft_potrait (2)"/>
      <sheetName val="firstdraft"/>
      <sheetName val="complete_draft"/>
      <sheetName val="complete_w_info_draf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43">
          <cell r="D43" t="str">
            <v>AMOUNT</v>
          </cell>
        </row>
      </sheetData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tachment O"/>
      <sheetName val="Nonlevelized-IOU"/>
      <sheetName val="Opco Data"/>
    </sheetNames>
    <sheetDataSet>
      <sheetData sheetId="0">
        <row r="19">
          <cell r="I19">
            <v>0</v>
          </cell>
        </row>
        <row r="24">
          <cell r="I24">
            <v>5986141</v>
          </cell>
        </row>
        <row r="82">
          <cell r="D82">
            <v>3542234396</v>
          </cell>
        </row>
        <row r="83">
          <cell r="D83">
            <v>1257390851</v>
          </cell>
        </row>
        <row r="84">
          <cell r="D84">
            <v>2496368743</v>
          </cell>
        </row>
        <row r="85">
          <cell r="D85">
            <v>523791201</v>
          </cell>
        </row>
        <row r="90">
          <cell r="D90">
            <v>2049032467.4730768</v>
          </cell>
        </row>
        <row r="91">
          <cell r="D91">
            <v>423353722.911538</v>
          </cell>
        </row>
        <row r="92">
          <cell r="D92">
            <v>910926053.31692314</v>
          </cell>
        </row>
        <row r="93">
          <cell r="D93">
            <v>343716216.37538451</v>
          </cell>
        </row>
        <row r="106">
          <cell r="D106">
            <v>0</v>
          </cell>
        </row>
        <row r="107">
          <cell r="D107">
            <v>-1312115276.4549999</v>
          </cell>
        </row>
        <row r="108">
          <cell r="D108">
            <v>-920695444.44499993</v>
          </cell>
        </row>
        <row r="109">
          <cell r="D109">
            <v>357815973.53500003</v>
          </cell>
        </row>
        <row r="116">
          <cell r="D116">
            <v>283961</v>
          </cell>
        </row>
        <row r="120">
          <cell r="D120">
            <v>36190544</v>
          </cell>
        </row>
        <row r="121">
          <cell r="D121">
            <v>6500333</v>
          </cell>
        </row>
        <row r="139">
          <cell r="D139">
            <v>33026835</v>
          </cell>
        </row>
        <row r="140">
          <cell r="D140">
            <v>472243</v>
          </cell>
        </row>
        <row r="141">
          <cell r="D141">
            <v>162043289</v>
          </cell>
        </row>
        <row r="143">
          <cell r="D143">
            <v>219769</v>
          </cell>
        </row>
        <row r="150">
          <cell r="D150">
            <v>24535167</v>
          </cell>
        </row>
        <row r="151">
          <cell r="D151">
            <v>37948565</v>
          </cell>
        </row>
        <row r="159">
          <cell r="D159">
            <v>12392143</v>
          </cell>
        </row>
        <row r="162">
          <cell r="D162">
            <v>28132670</v>
          </cell>
        </row>
        <row r="174">
          <cell r="D174">
            <v>-30145</v>
          </cell>
        </row>
        <row r="188">
          <cell r="I188">
            <v>21520139</v>
          </cell>
        </row>
        <row r="192">
          <cell r="I192">
            <v>3862922</v>
          </cell>
        </row>
        <row r="207">
          <cell r="I207">
            <v>2607891.64</v>
          </cell>
        </row>
        <row r="208">
          <cell r="I208">
            <v>25275812</v>
          </cell>
        </row>
        <row r="214">
          <cell r="D214">
            <v>10932793</v>
          </cell>
        </row>
        <row r="215">
          <cell r="D215">
            <v>6195466</v>
          </cell>
        </row>
        <row r="216">
          <cell r="D216">
            <v>18788693</v>
          </cell>
        </row>
        <row r="217">
          <cell r="D217">
            <v>11294180</v>
          </cell>
        </row>
        <row r="221">
          <cell r="D221">
            <v>7830558761</v>
          </cell>
        </row>
        <row r="222">
          <cell r="D222">
            <v>0</v>
          </cell>
        </row>
        <row r="223">
          <cell r="D223">
            <v>0</v>
          </cell>
        </row>
        <row r="227">
          <cell r="I227">
            <v>77199891</v>
          </cell>
        </row>
        <row r="229">
          <cell r="I229">
            <v>6873220</v>
          </cell>
        </row>
        <row r="232">
          <cell r="I232">
            <v>1540365055.5</v>
          </cell>
        </row>
        <row r="238">
          <cell r="D238">
            <v>1606738802</v>
          </cell>
        </row>
        <row r="239">
          <cell r="D239">
            <v>116350000</v>
          </cell>
        </row>
        <row r="243">
          <cell r="I243">
            <v>7469801</v>
          </cell>
        </row>
        <row r="246">
          <cell r="I246">
            <v>31588965.315012161</v>
          </cell>
        </row>
        <row r="247">
          <cell r="I247">
            <v>0</v>
          </cell>
        </row>
        <row r="248">
          <cell r="I248">
            <v>0</v>
          </cell>
        </row>
        <row r="249">
          <cell r="I249">
            <v>0</v>
          </cell>
        </row>
        <row r="280">
          <cell r="D280">
            <v>0.35</v>
          </cell>
        </row>
        <row r="281">
          <cell r="D281">
            <v>6.5000000000000002E-2</v>
          </cell>
        </row>
        <row r="282">
          <cell r="D282">
            <v>0</v>
          </cell>
        </row>
      </sheetData>
      <sheetData sheetId="1">
        <row r="7">
          <cell r="K7" t="str">
            <v>For the 12 months ended 12/31/11</v>
          </cell>
        </row>
        <row r="10">
          <cell r="D10" t="str">
            <v>Entergy Texas, Inc.</v>
          </cell>
        </row>
        <row r="26">
          <cell r="I26">
            <v>3521595.8333333335</v>
          </cell>
        </row>
        <row r="89">
          <cell r="D89">
            <v>898951627.17692256</v>
          </cell>
        </row>
        <row r="90">
          <cell r="D90">
            <v>852370423.91461504</v>
          </cell>
        </row>
        <row r="91">
          <cell r="D91">
            <v>1258228537.0323081</v>
          </cell>
        </row>
        <row r="92">
          <cell r="D92">
            <v>243683842.00384599</v>
          </cell>
        </row>
        <row r="97">
          <cell r="D97">
            <v>581864765.9799999</v>
          </cell>
        </row>
        <row r="98">
          <cell r="D98">
            <v>253404466.33000001</v>
          </cell>
        </row>
        <row r="99">
          <cell r="D99">
            <v>276874742.80999994</v>
          </cell>
        </row>
        <row r="100">
          <cell r="D100">
            <v>127362573.13</v>
          </cell>
        </row>
        <row r="113">
          <cell r="D113">
            <v>-12048.04</v>
          </cell>
        </row>
        <row r="114">
          <cell r="D114">
            <v>-613908920.53499997</v>
          </cell>
        </row>
        <row r="115">
          <cell r="D115">
            <v>-469513464.80500001</v>
          </cell>
        </row>
        <row r="116">
          <cell r="D116">
            <v>237510767.49000001</v>
          </cell>
        </row>
        <row r="124">
          <cell r="D124">
            <v>6143480</v>
          </cell>
        </row>
        <row r="125">
          <cell r="D125">
            <v>8487803</v>
          </cell>
        </row>
        <row r="162">
          <cell r="D162">
            <v>26546580</v>
          </cell>
        </row>
        <row r="164">
          <cell r="D164">
            <v>8929644</v>
          </cell>
        </row>
        <row r="165">
          <cell r="D165">
            <v>74796014</v>
          </cell>
        </row>
        <row r="167">
          <cell r="D167">
            <v>86451</v>
          </cell>
        </row>
        <row r="174">
          <cell r="D174">
            <v>13949104</v>
          </cell>
        </row>
        <row r="175">
          <cell r="D175">
            <v>14584432</v>
          </cell>
        </row>
        <row r="181">
          <cell r="D181">
            <v>3920746</v>
          </cell>
        </row>
        <row r="184">
          <cell r="D184">
            <v>13395.297853599999</v>
          </cell>
        </row>
        <row r="233">
          <cell r="I233">
            <v>1858303.8907692311</v>
          </cell>
        </row>
        <row r="234">
          <cell r="I234">
            <v>13036121.748461541</v>
          </cell>
        </row>
        <row r="250">
          <cell r="D250">
            <v>12559256</v>
          </cell>
        </row>
        <row r="251">
          <cell r="D251">
            <v>2229546</v>
          </cell>
        </row>
        <row r="252">
          <cell r="D252">
            <v>10697124</v>
          </cell>
        </row>
        <row r="253">
          <cell r="D253">
            <v>8068168</v>
          </cell>
        </row>
        <row r="257">
          <cell r="D257">
            <v>3254184720</v>
          </cell>
        </row>
        <row r="258">
          <cell r="D258">
            <v>0</v>
          </cell>
        </row>
        <row r="259">
          <cell r="D259">
            <v>0</v>
          </cell>
        </row>
        <row r="263">
          <cell r="I263">
            <v>59077540</v>
          </cell>
        </row>
        <row r="265">
          <cell r="I265">
            <v>0</v>
          </cell>
        </row>
        <row r="268">
          <cell r="I268">
            <v>861823074</v>
          </cell>
        </row>
        <row r="274">
          <cell r="D274">
            <v>892830756</v>
          </cell>
        </row>
        <row r="275">
          <cell r="D275">
            <v>0</v>
          </cell>
        </row>
        <row r="289">
          <cell r="I289">
            <v>24331244.917123936</v>
          </cell>
        </row>
        <row r="325">
          <cell r="D325">
            <v>0.35</v>
          </cell>
        </row>
        <row r="326">
          <cell r="D326">
            <v>0</v>
          </cell>
        </row>
        <row r="327">
          <cell r="D327">
            <v>0</v>
          </cell>
        </row>
      </sheetData>
      <sheetData sheetId="2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deral"/>
      <sheetName val="State"/>
      <sheetName val="2012 Footnote"/>
      <sheetName val="408-09-Inc Taxes"/>
      <sheetName val="SOURCES-408-409 Taxes"/>
      <sheetName val="410-IncomeTax"/>
      <sheetName val="SOURCES-410 Taxes"/>
      <sheetName val="410.1-411.1-DFR-TAX"/>
      <sheetName val="SOURCES-411-412 Taxes"/>
      <sheetName val="2011 Footnote"/>
      <sheetName val="2010 Footnote"/>
      <sheetName val="2009 Footnote"/>
      <sheetName val="2008 Footnote"/>
      <sheetName val="2007 Footnote"/>
      <sheetName val="2006 Footnote"/>
      <sheetName val="2005 Footnote"/>
      <sheetName val="2nd QTR ADIT Recon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Sheet"/>
      <sheetName val="Instructions"/>
      <sheetName val="Reconciliation"/>
      <sheetName val="US Detail"/>
      <sheetName val="AS"/>
      <sheetName val="Client Svcs"/>
      <sheetName val="GNS"/>
      <sheetName val="Tech Svcs"/>
      <sheetName val="Client Mgmt"/>
      <sheetName val="HQ"/>
      <sheetName val="INTL Other"/>
      <sheetName val="Total"/>
      <sheetName val="Analysis"/>
      <sheetName val="Input_Sheet"/>
      <sheetName val="US_Detail"/>
      <sheetName val="Client_Svcs"/>
      <sheetName val="Tech_Svcs"/>
      <sheetName val="Client_Mgmt"/>
      <sheetName val="INTL_Oth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NiSource FAS106 Life"/>
      <sheetName val="NIPSCO FAS106 Life"/>
      <sheetName val="Other FAS106 Life"/>
      <sheetName val="Columbia FAS106 Life"/>
      <sheetName val="BSNU FAS106 Life"/>
      <sheetName val="BSU FAS106 Life"/>
      <sheetName val="NIFL FAS106 Life"/>
      <sheetName val="Kokomo FAS106 Life"/>
      <sheetName val="Allocation_Life"/>
      <sheetName val="NiSource FAS106 Medical"/>
      <sheetName val="NIPSCO FAS106 Medical"/>
      <sheetName val="Other FAS106 Medical"/>
      <sheetName val="Columbia FAS106 Medical"/>
      <sheetName val="BSNU FAS106 Medical"/>
      <sheetName val="BSU FAS106 Medical"/>
      <sheetName val="NIFL FAS106 Medical"/>
      <sheetName val="Kokomo FAS106 Medical"/>
      <sheetName val="Allocation_Med"/>
      <sheetName val="NiSource SERP"/>
      <sheetName val="Columbia SERP"/>
      <sheetName val="Bay State SERP"/>
      <sheetName val="Allocation_SERP"/>
      <sheetName val="NiSource FAS87"/>
      <sheetName val="NIPSCO FAS87"/>
      <sheetName val="Other FAS87"/>
      <sheetName val="Columbia FAS87"/>
      <sheetName val="Bay State Sal FAS87"/>
      <sheetName val="Bay State Union FAS87"/>
      <sheetName val="Subsidiary FAS87"/>
      <sheetName val="NIFL FAS87"/>
      <sheetName val="Kokomo FAS87"/>
      <sheetName val="Kok Union FAS87"/>
      <sheetName val="Allocation_87"/>
      <sheetName val="Profit Sharing"/>
      <sheetName val="Active Headcount 04-08"/>
      <sheetName val="Pension Headcount"/>
      <sheetName val="AML"/>
      <sheetName val="Assumptions"/>
      <sheetName val="GRAND"/>
      <sheetName val="Ni_12"/>
      <sheetName val="Ni_NIP_TOT"/>
      <sheetName val="Ni_NS"/>
      <sheetName val="Ni_NU"/>
      <sheetName val="Ni_PE"/>
      <sheetName val="Ni_TPC_EU"/>
      <sheetName val="Ni_ET"/>
      <sheetName val="CE_TCO"/>
      <sheetName val="CE_GULF"/>
      <sheetName val="CE_CKY"/>
      <sheetName val="CE_COH"/>
      <sheetName val="CE_CMD"/>
      <sheetName val="CE_CPA"/>
      <sheetName val="CE_CVA"/>
      <sheetName val="CE_DIV"/>
      <sheetName val="BS_MA_TOT"/>
      <sheetName val="BS_MA_U"/>
      <sheetName val="BS_MA_NU"/>
      <sheetName val="BS_BSNU_TOT"/>
      <sheetName val="BS_BSNU_U"/>
      <sheetName val="BS_BSNU_NU"/>
      <sheetName val="BS_GS_TOT"/>
      <sheetName val="BS_GS_U"/>
      <sheetName val="BS_GS_NU"/>
      <sheetName val="SUB_NIFL"/>
      <sheetName val="SUB_K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>
        <row r="7">
          <cell r="D7">
            <v>38260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Sheet"/>
      <sheetName val="NOEPS"/>
      <sheetName val="OE by Bucket"/>
      <sheetName val="2018 O&amp;M Analysis"/>
      <sheetName val="Pension"/>
      <sheetName val="EE Medical Analysis2"/>
      <sheetName val="INPUT"/>
      <sheetName val="Not for Print---&gt;"/>
      <sheetName val="OpCO RF"/>
      <sheetName val="Considerations"/>
      <sheetName val="Quarterly EPS"/>
      <sheetName val="&lt;Net Revenue&gt;"/>
      <sheetName val="O&amp;M PE"/>
      <sheetName val="Retrieves &gt;&gt;"/>
      <sheetName val="YTD OE"/>
      <sheetName val="FY OE"/>
      <sheetName val="FinPlan-YTD"/>
      <sheetName val="FinPlan Quarterly"/>
      <sheetName val="FinPlan-FY"/>
      <sheetName val="OpCO RF Essbase"/>
      <sheetName val="O&amp;M Monthly Retrieve"/>
      <sheetName val="O&amp;M - QTD PE"/>
      <sheetName val="O&amp;M - FY PE"/>
      <sheetName val="Shares (2)"/>
      <sheetName val="Shares"/>
      <sheetName val="ad ho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5">
          <cell r="D5" t="str">
            <v>Jun</v>
          </cell>
        </row>
        <row r="16">
          <cell r="D16" t="str">
            <v>June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Filing Sheet"/>
      <sheetName val="Index"/>
      <sheetName val="Rev Def Sum"/>
      <sheetName val="Rev Requirement"/>
      <sheetName val="Gross Conversion Factor"/>
      <sheetName val="Proforma Adjustments"/>
      <sheetName val="Revenue  Sheet 1"/>
      <sheetName val="Summary Sheet 2"/>
      <sheetName val="Per Books Purchase Gas Exp"/>
      <sheetName val="Annualized Purchase Gas Exp "/>
      <sheetName val="Unadj. Rev 2-A"/>
      <sheetName val="Bills 2-B"/>
      <sheetName val="Mcf 2-C"/>
      <sheetName val="Norm 2-D"/>
      <sheetName val="Adj. Exhibt 2-E"/>
      <sheetName val="Adj to OGDR 2-F"/>
      <sheetName val="O&amp;M Expenses"/>
      <sheetName val="O&amp;M Adjustment Summary"/>
      <sheetName val="Labor Adj. Summary"/>
      <sheetName val="Wage Increase"/>
      <sheetName val="Gross Payroll Summary"/>
      <sheetName val="O&amp;M Percentage"/>
      <sheetName val="Incentive"/>
      <sheetName val="Profit Sharing"/>
      <sheetName val="Pensions &amp; Benefits Adj "/>
      <sheetName val="NCSC Test Year Adj"/>
      <sheetName val="Incentive Comp"/>
      <sheetName val="IBM IT"/>
      <sheetName val="NCSC Labor &amp; Benefits"/>
      <sheetName val="Lobbying Adj"/>
      <sheetName val="Lease Expense"/>
      <sheetName val="Corporate Insurance"/>
      <sheetName val="Fuel Used in Co Operations"/>
      <sheetName val="Uncollectible Adj."/>
      <sheetName val="Rate Case Expense Adj"/>
      <sheetName val="DSM Surcharge Adjustment"/>
      <sheetName val="PSC &amp; PC Fees Adj"/>
      <sheetName val="Injuries&amp; Damages Adj"/>
      <sheetName val="Meter Reading Costs"/>
      <sheetName val="Depreciation Expense Summary"/>
      <sheetName val="Taxes Other than Income Sum"/>
      <sheetName val="Payroll Taxes Adj"/>
      <sheetName val="Property Tax Adj"/>
      <sheetName val="Gross Receipts Tax Adj"/>
      <sheetName val="Inc Tax"/>
      <sheetName val="Statutory Adj"/>
      <sheetName val="Interest on Cust Deposits"/>
      <sheetName val="AFUDC"/>
      <sheetName val="Rate Base"/>
      <sheetName val="In Ser Acct 101 Sum"/>
      <sheetName val="106 "/>
      <sheetName val="107 "/>
      <sheetName val="Depreciation Reserve "/>
      <sheetName val="Material &amp; Supplies"/>
      <sheetName val="Def Tx CIAC"/>
      <sheetName val="Def Tx Inv"/>
      <sheetName val="Customer Deposits"/>
      <sheetName val="Cust Adv  Const"/>
      <sheetName val="Def Inc Taxes"/>
      <sheetName val="Def Tx Hdqts Bldg"/>
      <sheetName val="Lead Lag"/>
      <sheetName val="Cost of Capital"/>
      <sheetName val="Annualized Labor 6-30-08 Wpap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eet"/>
      <sheetName val="Public Auth"/>
      <sheetName val="Rail"/>
      <sheetName val="WVPA"/>
      <sheetName val="IMPA"/>
      <sheetName val="Argos"/>
      <sheetName val="Co Use"/>
      <sheetName val="Losses"/>
      <sheetName val="Weather"/>
      <sheetName val="Casin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voice"/>
      <sheetName val="Remit"/>
      <sheetName val="August Timesheets"/>
      <sheetName val="September Timesheets"/>
      <sheetName val="September Travel Detail"/>
      <sheetName val="HWS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list"/>
      <sheetName val="Open Items"/>
      <sheetName val="Table of Contents"/>
      <sheetName val="Summary M's"/>
      <sheetName val="CGV 2015 BS-G"/>
      <sheetName val="CGV 2015 IS-G"/>
      <sheetName val="CGV 2015 TBYTD-G"/>
      <sheetName val="CGV 2015 TBYTD-R"/>
      <sheetName val="CGV Dec 2015 IS-R vs G"/>
      <sheetName val="Income Stmt - GAAP &amp; FERC 2015"/>
      <sheetName val="CGV FF 20 2015"/>
      <sheetName val="CGV 2014 TBYTD-G"/>
      <sheetName val="IS GAAP vs Reg 2014"/>
      <sheetName val="CGV 2014 TBYTD-R"/>
      <sheetName val="Tax Adjustment Summary"/>
      <sheetName val="TBBS 2015"/>
      <sheetName val="TBBS Recon"/>
      <sheetName val="TBBS vs. BSDA"/>
      <sheetName val="TBBS vs. BSDA CM"/>
      <sheetName val="JOB Summary"/>
      <sheetName val="e mail PISCC Amtz follow books"/>
      <sheetName val="Add-In Leadsheet"/>
      <sheetName val="Def IC Gain"/>
      <sheetName val="Book Entries"/>
      <sheetName val="GAAP Book Entries"/>
      <sheetName val="Tax Reclass Entries P &amp; L"/>
      <sheetName val="DAP Exp Rcls 2015"/>
      <sheetName val="CMEP Exp Rcls 2015"/>
      <sheetName val="CGV Stk Comp Rec 2012"/>
      <sheetName val="40430000 GAAP reclass 2015"/>
      <sheetName val="RE 1"/>
      <sheetName val="RE2"/>
      <sheetName val="Rcls Book Amtz Query"/>
      <sheetName val="RE3"/>
      <sheetName val="Rent Reclass"/>
      <sheetName val="Affil Non Affil Rent Query 2015"/>
      <sheetName val="Rent Reclass 2"/>
      <sheetName val="PHH Pmts Query 2015"/>
      <sheetName val="Wages reclass "/>
      <sheetName val="Payroll 2015"/>
      <sheetName val="2014 TCO CGV IC Gain"/>
      <sheetName val="Plant Rollforward"/>
      <sheetName val="Plant Summary Recon"/>
      <sheetName val="Plant Difference Recon"/>
      <sheetName val="Query Rpt 1020 Reg 2015"/>
      <sheetName val="Query Rpt 1033 Reg 2015"/>
      <sheetName val="Property TBBS PY Adj 2013"/>
      <sheetName val="Summary of Plant M's"/>
      <sheetName val="Depreciation"/>
      <sheetName val="101a - Tax Repairs Summary 2015"/>
      <sheetName val="Bonus Summary Query 2015"/>
      <sheetName val="105 Sec 263A Mixed Svc Costs"/>
      <sheetName val="Form 4562"/>
      <sheetName val="CPA Form 4562 Recon Retirements"/>
      <sheetName val="Form 4626"/>
      <sheetName val="Power Tax Checklist"/>
      <sheetName val="4626a na"/>
      <sheetName val="Form 4136"/>
      <sheetName val="NGD Fuel 2015"/>
      <sheetName val="Retirement"/>
      <sheetName val="9a"/>
      <sheetName val="Abandonment"/>
      <sheetName val="15a-Cap Interest Calc"/>
      <sheetName val="15a Capt Int Final 2015"/>
      <sheetName val="15a Capt Int Final 2015 Sort"/>
      <sheetName val="15a - PY Est Interest 2015 na"/>
      <sheetName val="15a-Interest Rate Calc"/>
      <sheetName val="15-Query Notes Payable 2015"/>
      <sheetName val="15-Query Money Pool 2015"/>
      <sheetName val="15a- Loan Pay Drilldown 2015"/>
      <sheetName val="15a-Money Pool Interest 2015"/>
      <sheetName val="16a-Tax Inventory Summary"/>
      <sheetName val="16a-CY Tax WACOG Basis Adj"/>
      <sheetName val="16a- StorAVG 2015"/>
      <sheetName val="16a- LNG 2015"/>
      <sheetName val="16a - Storage 2015"/>
      <sheetName val="16a - Book WACOG &amp; Tax 2015"/>
      <sheetName val="WACOG PS Query (acctg) 2015"/>
      <sheetName val="Pivot WACOG PS"/>
      <sheetName val="WACOG Query by CE"/>
      <sheetName val="WACOG Query 2015"/>
      <sheetName val="16a - 234 SLT WV 2015"/>
      <sheetName val="Sec 263a Labor Bal 2015"/>
      <sheetName val="Sec 263a Gas Supply Labor 2015"/>
      <sheetName val="FERC Cognos rpt CE Labor 2015"/>
      <sheetName val="MCF Pivot tie to Gas Cost Rpt"/>
      <sheetName val="MCF Storage tie to Gas Cost Rpt"/>
      <sheetName val="SST Excludible Charges 2015"/>
      <sheetName val="16-Cost Element 2015"/>
      <sheetName val="Pivot MCF's by CE na"/>
      <sheetName val="MCF Bal 2015 na"/>
      <sheetName val="16a-Book WACOG &amp; Tax  2014"/>
      <sheetName val="8916A na"/>
      <sheetName val="16a-CY Tax WACOG Basis Adj na"/>
      <sheetName val="19-Vacation Econ Perf 2014 na"/>
      <sheetName val="#19 Econ Perf Cognos 2014"/>
      <sheetName val="20c-Pension Capitalization %"/>
      <sheetName val="23a-OPEB &amp; Post Employ Recon na"/>
      <sheetName val="23b1 OPEB Book Acctg na"/>
      <sheetName val="24a Bonus paid by 3-15-15"/>
      <sheetName val="26 Stk Summary 2015"/>
      <sheetName val="Stk Comp Analysis 2015"/>
      <sheetName val="26 Stk Comp Query Cognos 2015"/>
      <sheetName val="28 Env Pmts EP 2014"/>
      <sheetName val="32a-Deferred Gas (Acct 191)"/>
      <sheetName val="34b - Prop Tax Econ Perf CY na"/>
      <sheetName val="36e- Hedging Voucher Query 2015"/>
      <sheetName val="12 -15 Non Jurisdictional"/>
      <sheetName val="36e - Hedging na"/>
      <sheetName val="36e - Hedging - 2014 na"/>
      <sheetName val="36e-Reg Asset &amp; Liab - Hedge na"/>
      <sheetName val="37 - CIAC 2015"/>
      <sheetName val="38-Cust Advance Summary"/>
      <sheetName val="38a-Cust Adv Activity Offsets"/>
      <sheetName val="38 - Cust Adv Activity 2015"/>
      <sheetName val="38 - Cust Adv Query ASTADVTFR-"/>
      <sheetName val="38 - Cust Adv Query OPRREC"/>
      <sheetName val="38 Cust Adv Query MISADJ"/>
      <sheetName val="38 - Cust Adv Query OPRTFR"/>
      <sheetName val="38 - Cust Adv Query PAYACC1"/>
      <sheetName val="43-M&amp;E"/>
      <sheetName val="43 - Bus Meals 2015"/>
      <sheetName val="43 - Bus Meals Capt 2015"/>
      <sheetName val="43- Business Meals 100% Deduct"/>
      <sheetName val="44- Lobbying Summary 2015 "/>
      <sheetName val="44-Lobbying All 2015 old"/>
      <sheetName val="44- Lobbying Query 2015 Rev"/>
      <sheetName val="44- Lobbying Query 2015 Supplie"/>
      <sheetName val="44a-Lobbying Detail na"/>
      <sheetName val="44-Lobbying 2014"/>
      <sheetName val="44- Lobbying dues 2014"/>
      <sheetName val="44- Consultant 2014"/>
      <sheetName val="45- Penalties Query 2015"/>
      <sheetName val="47- CGV Autos 2015"/>
      <sheetName val="Table-Autos (Non Electric) 2015"/>
      <sheetName val="Table-Trucks &amp; Vans 2015"/>
      <sheetName val="47 NGD and NCS org 2015"/>
      <sheetName val="47 CGV Autos 2014"/>
      <sheetName val="47b na"/>
      <sheetName val="47a-Leased Auto Inclusion na"/>
      <sheetName val="48 2015 ESPP"/>
      <sheetName val="58 Char Cont Cognos Query"/>
      <sheetName val="58- Cont Vendor Pivot"/>
      <sheetName val="58 AP Cognos Query"/>
      <sheetName val="66a Transfer Pricing"/>
      <sheetName val="57a - Rate Refunds na"/>
      <sheetName val="57a1  na"/>
      <sheetName val="Tax Reclass Entries Bal Sht na"/>
      <sheetName val="Wages reclass na"/>
      <sheetName val="44-Lobbying All 2015"/>
      <sheetName val="58 Charitable Cont Query"/>
      <sheetName val="DAP Exp"/>
      <sheetName val="CMEP Exp"/>
      <sheetName val="40430000 GAAP reclass"/>
      <sheetName val="Affil Non Affil Rent Query"/>
      <sheetName val="PHH Pmts Query 2014"/>
      <sheetName val="Query Rpt 1020 Reg"/>
      <sheetName val="Query Rpt 1033 Reg"/>
      <sheetName val="101a - Tax Repairs Summary 2014"/>
      <sheetName val="Bonus Summary Query"/>
      <sheetName val="NGD Fuel"/>
      <sheetName val="15a - PY Est Interest 2015"/>
      <sheetName val="Final 2014"/>
      <sheetName val="Final 2014 for PY Calc"/>
      <sheetName val="15-Query Notes Payable"/>
      <sheetName val="15-Query Money Pool"/>
      <sheetName val="15a-Loan Pay Drilldown"/>
      <sheetName val="15a-Money Pool Interest Rate"/>
      <sheetName val="MCF Bal 2015"/>
      <sheetName val="Pivot MCF's by CE"/>
      <sheetName val="16a-Book Inventory Calc non LNG"/>
      <sheetName val="16a-Book Inventory CalcLNG 2014"/>
      <sheetName val="16a-Sec 263a Labor Bal"/>
      <sheetName val="16a-Sec 263a Gas Supply Labor"/>
      <sheetName val="16a-Mcf Query"/>
      <sheetName val="16a-WACOG Query"/>
      <sheetName val="16 WACOG Cognos Query by CE"/>
      <sheetName val="16-WACOG PS Query Jay YTD"/>
      <sheetName val="Cost Element #16"/>
      <sheetName val="Storage 2014"/>
      <sheetName val="16a-SST Excludible Charges"/>
      <sheetName val="8916A"/>
      <sheetName val="16a-CY Tax WACOG Basis Adj REV"/>
      <sheetName val="16a-Book WACOG &amp; Tax 2013"/>
      <sheetName val="#19 Vac Econ Perf na"/>
      <sheetName val="#19 Econ Perf Cognos na"/>
      <sheetName val="23a-OPEB &amp; Post Employ Recon"/>
      <sheetName val="25 CMEP"/>
      <sheetName val="26 Stk Summary 2014"/>
      <sheetName val="26 Stk Comp Exp Query"/>
      <sheetName val="28 Env Pmts EP"/>
      <sheetName val=" #16 234 SLT WV"/>
      <sheetName val="34b - Prop Tax Econ Perf CY"/>
      <sheetName val="36e - Hedging"/>
      <sheetName val="36e - Hedging - 2014"/>
      <sheetName val="12 -14 Non Juris Hedge"/>
      <sheetName val="36e-Hedging Voucher Query"/>
      <sheetName val="38 - Cust Adv Activity"/>
      <sheetName val="38- Cust Adv Query 2014"/>
      <sheetName val="43- Bus Meals 2014"/>
      <sheetName val="43-Bus Meals Capt 2014"/>
      <sheetName val="44-Lobbying"/>
      <sheetName val="44- Lobbying Query"/>
      <sheetName val="Table-Autos (Non Electric) 2014"/>
      <sheetName val="Table-Trucks &amp; Vans 2014"/>
      <sheetName val="47 Auto yr 2013"/>
      <sheetName val="57a - Rate Refunds"/>
      <sheetName val="57a1 "/>
      <sheetName val="TBBS Book Plant Cost na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/>
      <sheetData sheetId="149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 Stmt wout C&amp;I"/>
      <sheetName val="Assumptions wout C&amp;I"/>
    </sheetNames>
    <sheetDataSet>
      <sheetData sheetId="0" refreshError="1">
        <row r="1">
          <cell r="A1" t="str">
            <v>TPC / Electric Trading/ Commercial &amp; Industrial</v>
          </cell>
        </row>
        <row r="2">
          <cell r="A2" t="str">
            <v>(C&amp;I sold with rest of TPC in July)</v>
          </cell>
        </row>
        <row r="3">
          <cell r="A3" t="str">
            <v>2002 Budget - 3&amp;9 Plan Update</v>
          </cell>
        </row>
        <row r="4">
          <cell r="D4" t="str">
            <v>Actual</v>
          </cell>
        </row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  <cell r="P5" t="str">
            <v>Total 2002</v>
          </cell>
        </row>
        <row r="6">
          <cell r="A6" t="str">
            <v>Revenues:</v>
          </cell>
        </row>
        <row r="7">
          <cell r="B7">
            <v>1</v>
          </cell>
          <cell r="C7" t="str">
            <v>Gas Revenues</v>
          </cell>
          <cell r="D7">
            <v>127613531</v>
          </cell>
          <cell r="E7">
            <v>82969532</v>
          </cell>
          <cell r="F7">
            <v>86812212</v>
          </cell>
          <cell r="G7">
            <v>8152560</v>
          </cell>
          <cell r="H7">
            <v>8152555</v>
          </cell>
          <cell r="I7">
            <v>8152579</v>
          </cell>
          <cell r="J7">
            <v>8152550</v>
          </cell>
          <cell r="P7">
            <v>330005519</v>
          </cell>
        </row>
        <row r="8">
          <cell r="B8">
            <v>2</v>
          </cell>
          <cell r="C8" t="str">
            <v>Power Revenues</v>
          </cell>
          <cell r="D8">
            <v>45929177</v>
          </cell>
          <cell r="E8">
            <v>141392737</v>
          </cell>
          <cell r="F8">
            <v>35668083</v>
          </cell>
          <cell r="G8">
            <v>48308172</v>
          </cell>
          <cell r="H8">
            <v>72777202</v>
          </cell>
          <cell r="I8">
            <v>70995326</v>
          </cell>
          <cell r="J8">
            <v>63549666</v>
          </cell>
          <cell r="K8">
            <v>57925501</v>
          </cell>
          <cell r="L8">
            <v>43622639</v>
          </cell>
          <cell r="M8">
            <v>34364323</v>
          </cell>
          <cell r="N8">
            <v>69913641</v>
          </cell>
          <cell r="O8">
            <v>11544452</v>
          </cell>
          <cell r="P8">
            <v>695990919</v>
          </cell>
        </row>
        <row r="9">
          <cell r="B9" t="str">
            <v>Total Revenues</v>
          </cell>
          <cell r="D9">
            <v>173542708</v>
          </cell>
          <cell r="E9">
            <v>224362269</v>
          </cell>
          <cell r="F9">
            <v>122480295</v>
          </cell>
          <cell r="G9">
            <v>56460732</v>
          </cell>
          <cell r="H9">
            <v>80929757</v>
          </cell>
          <cell r="I9">
            <v>79147905</v>
          </cell>
          <cell r="J9">
            <v>71702216</v>
          </cell>
          <cell r="K9">
            <v>57925501</v>
          </cell>
          <cell r="L9">
            <v>43622639</v>
          </cell>
          <cell r="M9">
            <v>34364323</v>
          </cell>
          <cell r="N9">
            <v>69913641</v>
          </cell>
          <cell r="O9">
            <v>11544452</v>
          </cell>
          <cell r="P9">
            <v>1025996438</v>
          </cell>
        </row>
        <row r="11">
          <cell r="A11" t="str">
            <v>Cost of Sales:</v>
          </cell>
        </row>
        <row r="12">
          <cell r="B12">
            <v>3</v>
          </cell>
          <cell r="C12" t="str">
            <v>Gas Purchases &amp; Transport</v>
          </cell>
          <cell r="D12">
            <v>126306434</v>
          </cell>
          <cell r="E12">
            <v>77806713</v>
          </cell>
          <cell r="F12">
            <v>85656903</v>
          </cell>
          <cell r="G12">
            <v>7952560</v>
          </cell>
          <cell r="H12">
            <v>7952555</v>
          </cell>
          <cell r="I12">
            <v>7952579</v>
          </cell>
          <cell r="J12">
            <v>7952550</v>
          </cell>
          <cell r="P12">
            <v>321580294</v>
          </cell>
        </row>
        <row r="13">
          <cell r="B13">
            <v>4</v>
          </cell>
          <cell r="C13" t="str">
            <v>Power Purchases</v>
          </cell>
          <cell r="D13">
            <v>46429921</v>
          </cell>
          <cell r="E13">
            <v>141051500</v>
          </cell>
          <cell r="F13">
            <v>33383888</v>
          </cell>
          <cell r="G13">
            <v>46788880</v>
          </cell>
          <cell r="H13">
            <v>70488359</v>
          </cell>
          <cell r="I13">
            <v>68762523</v>
          </cell>
          <cell r="J13">
            <v>61551029</v>
          </cell>
          <cell r="K13">
            <v>56103744</v>
          </cell>
          <cell r="L13">
            <v>42250707</v>
          </cell>
          <cell r="M13">
            <v>33283565</v>
          </cell>
          <cell r="N13">
            <v>67714857</v>
          </cell>
          <cell r="O13">
            <v>11181379</v>
          </cell>
          <cell r="P13">
            <v>678990352</v>
          </cell>
        </row>
        <row r="14">
          <cell r="B14" t="str">
            <v>Total Cost of Sales</v>
          </cell>
          <cell r="D14">
            <v>172736355</v>
          </cell>
          <cell r="E14">
            <v>218858213</v>
          </cell>
          <cell r="F14">
            <v>119040791</v>
          </cell>
          <cell r="G14">
            <v>54741440</v>
          </cell>
          <cell r="H14">
            <v>78440914</v>
          </cell>
          <cell r="I14">
            <v>76715102</v>
          </cell>
          <cell r="J14">
            <v>69503579</v>
          </cell>
          <cell r="K14">
            <v>56103744</v>
          </cell>
          <cell r="L14">
            <v>42250707</v>
          </cell>
          <cell r="M14">
            <v>33283565</v>
          </cell>
          <cell r="N14">
            <v>67714857</v>
          </cell>
          <cell r="O14">
            <v>11181379</v>
          </cell>
          <cell r="P14">
            <v>1000570646</v>
          </cell>
        </row>
        <row r="16">
          <cell r="A16" t="str">
            <v>Margins:</v>
          </cell>
        </row>
        <row r="17">
          <cell r="B17">
            <v>5</v>
          </cell>
          <cell r="C17" t="str">
            <v>Gas Margins</v>
          </cell>
          <cell r="D17">
            <v>1307097</v>
          </cell>
          <cell r="E17">
            <v>5162819</v>
          </cell>
          <cell r="F17">
            <v>1155309</v>
          </cell>
          <cell r="G17">
            <v>200000</v>
          </cell>
          <cell r="H17">
            <v>200000</v>
          </cell>
          <cell r="I17">
            <v>200000</v>
          </cell>
          <cell r="J17">
            <v>200000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8425225</v>
          </cell>
        </row>
        <row r="18">
          <cell r="B18">
            <v>6</v>
          </cell>
          <cell r="C18" t="str">
            <v>Power Margins</v>
          </cell>
          <cell r="D18">
            <v>-500744</v>
          </cell>
          <cell r="E18">
            <v>341237</v>
          </cell>
          <cell r="F18">
            <v>2284195</v>
          </cell>
          <cell r="G18">
            <v>1519292</v>
          </cell>
          <cell r="H18">
            <v>2288843</v>
          </cell>
          <cell r="I18">
            <v>2232803</v>
          </cell>
          <cell r="J18">
            <v>1998637</v>
          </cell>
          <cell r="K18">
            <v>1821757</v>
          </cell>
          <cell r="L18">
            <v>1371932</v>
          </cell>
          <cell r="M18">
            <v>1080758</v>
          </cell>
          <cell r="N18">
            <v>2198784</v>
          </cell>
          <cell r="O18">
            <v>363073</v>
          </cell>
          <cell r="P18">
            <v>17000567</v>
          </cell>
        </row>
        <row r="19">
          <cell r="B19" t="str">
            <v>TOTAL MARGINS</v>
          </cell>
          <cell r="D19">
            <v>806353</v>
          </cell>
          <cell r="E19">
            <v>5504056</v>
          </cell>
          <cell r="F19">
            <v>3439504</v>
          </cell>
          <cell r="G19">
            <v>1719292</v>
          </cell>
          <cell r="H19">
            <v>2488843</v>
          </cell>
          <cell r="I19">
            <v>2432803</v>
          </cell>
          <cell r="J19">
            <v>2198637</v>
          </cell>
          <cell r="K19">
            <v>1821757</v>
          </cell>
          <cell r="L19">
            <v>1371932</v>
          </cell>
          <cell r="M19">
            <v>1080758</v>
          </cell>
          <cell r="N19">
            <v>2198784</v>
          </cell>
          <cell r="O19">
            <v>363073</v>
          </cell>
          <cell r="P19">
            <v>25425792</v>
          </cell>
        </row>
        <row r="22">
          <cell r="A22" t="str">
            <v>Operating Expenses:</v>
          </cell>
        </row>
        <row r="24">
          <cell r="A24" t="str">
            <v>Salaries:</v>
          </cell>
          <cell r="B24">
            <v>7</v>
          </cell>
          <cell r="C24" t="str">
            <v>Salaries - TPC</v>
          </cell>
          <cell r="D24">
            <v>370493</v>
          </cell>
          <cell r="E24">
            <v>667820</v>
          </cell>
          <cell r="F24">
            <v>685661</v>
          </cell>
          <cell r="G24">
            <v>613636.36363636365</v>
          </cell>
          <cell r="H24">
            <v>552272.72727272729</v>
          </cell>
          <cell r="I24">
            <v>552272.72727272729</v>
          </cell>
          <cell r="J24">
            <v>276136.36363636365</v>
          </cell>
          <cell r="P24">
            <v>3718292.1818181821</v>
          </cell>
        </row>
        <row r="25">
          <cell r="B25">
            <v>8</v>
          </cell>
          <cell r="C25" t="str">
            <v>Salaries - Electric Trading</v>
          </cell>
          <cell r="G25">
            <v>65611</v>
          </cell>
          <cell r="H25">
            <v>65611</v>
          </cell>
          <cell r="I25">
            <v>65611</v>
          </cell>
          <cell r="J25">
            <v>65611</v>
          </cell>
          <cell r="K25">
            <v>65611</v>
          </cell>
          <cell r="L25">
            <v>65611</v>
          </cell>
          <cell r="M25">
            <v>65611</v>
          </cell>
          <cell r="N25">
            <v>65611</v>
          </cell>
          <cell r="O25">
            <v>65611</v>
          </cell>
          <cell r="P25">
            <v>590499</v>
          </cell>
        </row>
        <row r="26">
          <cell r="B26" t="str">
            <v>Total Salaries</v>
          </cell>
          <cell r="D26">
            <v>370493</v>
          </cell>
          <cell r="E26">
            <v>667820</v>
          </cell>
          <cell r="F26">
            <v>685661</v>
          </cell>
          <cell r="G26">
            <v>679247.36363636365</v>
          </cell>
          <cell r="H26">
            <v>617883.72727272729</v>
          </cell>
          <cell r="I26">
            <v>617883.72727272729</v>
          </cell>
          <cell r="J26">
            <v>341747.36363636365</v>
          </cell>
          <cell r="K26">
            <v>65611</v>
          </cell>
          <cell r="L26">
            <v>65611</v>
          </cell>
          <cell r="M26">
            <v>65611</v>
          </cell>
          <cell r="N26">
            <v>65611</v>
          </cell>
          <cell r="O26">
            <v>65611</v>
          </cell>
          <cell r="P26">
            <v>4308791.1818181816</v>
          </cell>
        </row>
        <row r="28">
          <cell r="A28" t="str">
            <v>Benefits:</v>
          </cell>
          <cell r="B28">
            <v>9</v>
          </cell>
          <cell r="C28" t="str">
            <v>Benefits - TPC</v>
          </cell>
          <cell r="D28">
            <v>77448</v>
          </cell>
          <cell r="E28">
            <v>55299</v>
          </cell>
          <cell r="F28">
            <v>36327</v>
          </cell>
          <cell r="G28">
            <v>39270</v>
          </cell>
          <cell r="H28">
            <v>35343</v>
          </cell>
          <cell r="I28">
            <v>35343</v>
          </cell>
          <cell r="J28">
            <v>17671.5</v>
          </cell>
          <cell r="P28">
            <v>296701.5</v>
          </cell>
        </row>
        <row r="29">
          <cell r="B29">
            <v>10</v>
          </cell>
          <cell r="C29" t="str">
            <v>Benefits - Electric Trading</v>
          </cell>
          <cell r="G29">
            <v>8154</v>
          </cell>
          <cell r="H29">
            <v>8154</v>
          </cell>
          <cell r="I29">
            <v>8154</v>
          </cell>
          <cell r="J29">
            <v>8154</v>
          </cell>
          <cell r="K29">
            <v>8154</v>
          </cell>
          <cell r="L29">
            <v>8154</v>
          </cell>
          <cell r="M29">
            <v>8154</v>
          </cell>
          <cell r="N29">
            <v>8154</v>
          </cell>
          <cell r="O29">
            <v>8154</v>
          </cell>
          <cell r="P29">
            <v>73386</v>
          </cell>
        </row>
        <row r="30">
          <cell r="B30" t="str">
            <v>Total Benefits</v>
          </cell>
          <cell r="D30">
            <v>77448</v>
          </cell>
          <cell r="E30">
            <v>55299</v>
          </cell>
          <cell r="F30">
            <v>36327</v>
          </cell>
          <cell r="G30">
            <v>47424</v>
          </cell>
          <cell r="H30">
            <v>43497</v>
          </cell>
          <cell r="I30">
            <v>43497</v>
          </cell>
          <cell r="J30">
            <v>25825.5</v>
          </cell>
          <cell r="K30">
            <v>8154</v>
          </cell>
          <cell r="L30">
            <v>8154</v>
          </cell>
          <cell r="M30">
            <v>8154</v>
          </cell>
          <cell r="N30">
            <v>8154</v>
          </cell>
          <cell r="O30">
            <v>8154</v>
          </cell>
          <cell r="P30">
            <v>370087.5</v>
          </cell>
        </row>
        <row r="32">
          <cell r="A32" t="str">
            <v>Incentives:</v>
          </cell>
          <cell r="B32">
            <v>11</v>
          </cell>
          <cell r="C32" t="str">
            <v>Bonus - TPC</v>
          </cell>
          <cell r="D32">
            <v>184</v>
          </cell>
          <cell r="E32">
            <v>180102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180286</v>
          </cell>
        </row>
        <row r="33">
          <cell r="B33">
            <v>12</v>
          </cell>
          <cell r="C33" t="str">
            <v>Bonus - Electric Trading</v>
          </cell>
          <cell r="D33">
            <v>0</v>
          </cell>
          <cell r="E33">
            <v>200000</v>
          </cell>
          <cell r="F33">
            <v>540500</v>
          </cell>
          <cell r="G33">
            <v>140000</v>
          </cell>
          <cell r="H33">
            <v>140000</v>
          </cell>
          <cell r="I33">
            <v>240000</v>
          </cell>
          <cell r="J33">
            <v>400000</v>
          </cell>
          <cell r="K33">
            <v>400000</v>
          </cell>
          <cell r="L33">
            <v>140000</v>
          </cell>
          <cell r="M33">
            <v>80000</v>
          </cell>
          <cell r="N33">
            <v>80000</v>
          </cell>
          <cell r="O33">
            <v>80000</v>
          </cell>
          <cell r="P33">
            <v>2440500</v>
          </cell>
        </row>
        <row r="34">
          <cell r="B34">
            <v>13</v>
          </cell>
          <cell r="C34" t="str">
            <v>Retention &amp; Severance</v>
          </cell>
          <cell r="D34">
            <v>0</v>
          </cell>
          <cell r="E34">
            <v>706818</v>
          </cell>
          <cell r="F34">
            <v>475155</v>
          </cell>
          <cell r="G34">
            <v>404617</v>
          </cell>
          <cell r="H34">
            <v>404618</v>
          </cell>
          <cell r="I34">
            <v>404617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2395825</v>
          </cell>
        </row>
        <row r="35">
          <cell r="B35" t="str">
            <v>Total Incentives</v>
          </cell>
          <cell r="D35">
            <v>184</v>
          </cell>
          <cell r="E35">
            <v>1086920</v>
          </cell>
          <cell r="F35">
            <v>1015655</v>
          </cell>
          <cell r="G35">
            <v>544617</v>
          </cell>
          <cell r="H35">
            <v>544618</v>
          </cell>
          <cell r="I35">
            <v>644617</v>
          </cell>
          <cell r="J35">
            <v>400000</v>
          </cell>
          <cell r="K35">
            <v>400000</v>
          </cell>
          <cell r="L35">
            <v>140000</v>
          </cell>
          <cell r="M35">
            <v>80000</v>
          </cell>
          <cell r="N35">
            <v>80000</v>
          </cell>
          <cell r="O35">
            <v>80000</v>
          </cell>
          <cell r="P35">
            <v>5016611</v>
          </cell>
        </row>
        <row r="37">
          <cell r="C37" t="str">
            <v>Total Salaries &amp; Benefits</v>
          </cell>
          <cell r="D37">
            <v>448125</v>
          </cell>
          <cell r="E37">
            <v>1810039</v>
          </cell>
          <cell r="F37">
            <v>1737643</v>
          </cell>
          <cell r="G37">
            <v>1271288.3636363638</v>
          </cell>
          <cell r="H37">
            <v>1205998.7272727273</v>
          </cell>
          <cell r="I37">
            <v>1305997.7272727273</v>
          </cell>
          <cell r="J37">
            <v>767572.86363636365</v>
          </cell>
          <cell r="K37">
            <v>473765</v>
          </cell>
          <cell r="L37">
            <v>213765</v>
          </cell>
          <cell r="M37">
            <v>153765</v>
          </cell>
          <cell r="N37">
            <v>153765</v>
          </cell>
          <cell r="O37">
            <v>153765</v>
          </cell>
          <cell r="P37">
            <v>9695489.6818181816</v>
          </cell>
        </row>
        <row r="39">
          <cell r="A39" t="str">
            <v>Other Operating Expenses:</v>
          </cell>
        </row>
        <row r="40">
          <cell r="B40">
            <v>14</v>
          </cell>
          <cell r="C40" t="str">
            <v>Bad Debt Expense</v>
          </cell>
          <cell r="D40">
            <v>0</v>
          </cell>
          <cell r="E40">
            <v>160000</v>
          </cell>
          <cell r="F40">
            <v>112749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272749</v>
          </cell>
        </row>
        <row r="41">
          <cell r="B41">
            <v>15</v>
          </cell>
          <cell r="C41" t="str">
            <v>Gen &amp; Adm Expense</v>
          </cell>
          <cell r="D41">
            <v>229726</v>
          </cell>
          <cell r="E41">
            <v>33357</v>
          </cell>
          <cell r="F41">
            <v>213885</v>
          </cell>
          <cell r="G41">
            <v>213670</v>
          </cell>
          <cell r="H41">
            <v>213670</v>
          </cell>
          <cell r="I41">
            <v>213670</v>
          </cell>
          <cell r="J41">
            <v>143045</v>
          </cell>
          <cell r="K41">
            <v>72420</v>
          </cell>
          <cell r="L41">
            <v>72420</v>
          </cell>
          <cell r="M41">
            <v>72420</v>
          </cell>
          <cell r="N41">
            <v>72420</v>
          </cell>
          <cell r="O41">
            <v>72420</v>
          </cell>
          <cell r="P41">
            <v>1623123</v>
          </cell>
        </row>
        <row r="42">
          <cell r="C42" t="str">
            <v>Subtotal Operating Expense</v>
          </cell>
          <cell r="D42">
            <v>229726</v>
          </cell>
          <cell r="E42">
            <v>193357</v>
          </cell>
          <cell r="F42">
            <v>326634</v>
          </cell>
          <cell r="G42">
            <v>213670</v>
          </cell>
          <cell r="H42">
            <v>213670</v>
          </cell>
          <cell r="I42">
            <v>213670</v>
          </cell>
          <cell r="J42">
            <v>143045</v>
          </cell>
          <cell r="K42">
            <v>72420</v>
          </cell>
          <cell r="L42">
            <v>72420</v>
          </cell>
          <cell r="M42">
            <v>72420</v>
          </cell>
          <cell r="N42">
            <v>72420</v>
          </cell>
          <cell r="O42">
            <v>72420</v>
          </cell>
          <cell r="P42">
            <v>1895872</v>
          </cell>
        </row>
        <row r="44">
          <cell r="A44" t="str">
            <v>Service Fees:</v>
          </cell>
          <cell r="B44">
            <v>16</v>
          </cell>
          <cell r="C44" t="str">
            <v>A/P Accrual - miscoded per JH</v>
          </cell>
          <cell r="D44">
            <v>838</v>
          </cell>
          <cell r="E44">
            <v>2045</v>
          </cell>
          <cell r="F44">
            <v>1733</v>
          </cell>
          <cell r="G44">
            <v>-4616</v>
          </cell>
          <cell r="P44">
            <v>0</v>
          </cell>
        </row>
        <row r="45">
          <cell r="B45">
            <v>17</v>
          </cell>
          <cell r="C45" t="str">
            <v>Corporate Service Fees</v>
          </cell>
          <cell r="D45">
            <v>32024</v>
          </cell>
          <cell r="E45">
            <v>104030</v>
          </cell>
          <cell r="F45">
            <v>280752</v>
          </cell>
          <cell r="G45">
            <v>144247.96</v>
          </cell>
          <cell r="H45">
            <v>156629.35999999999</v>
          </cell>
          <cell r="I45">
            <v>145421</v>
          </cell>
          <cell r="J45">
            <v>141565.84</v>
          </cell>
          <cell r="K45">
            <v>139891.22</v>
          </cell>
          <cell r="L45">
            <v>140354.35999999999</v>
          </cell>
          <cell r="M45">
            <v>140330.18</v>
          </cell>
          <cell r="N45">
            <v>138431.12</v>
          </cell>
          <cell r="O45">
            <v>82554.739999999991</v>
          </cell>
          <cell r="P45">
            <v>1646231.7799999996</v>
          </cell>
        </row>
        <row r="46">
          <cell r="B46">
            <v>18</v>
          </cell>
          <cell r="C46" t="str">
            <v>Business Service Fees</v>
          </cell>
          <cell r="D46">
            <v>13383</v>
          </cell>
          <cell r="E46">
            <v>80136</v>
          </cell>
          <cell r="F46">
            <v>84662</v>
          </cell>
          <cell r="G46">
            <v>44675.96</v>
          </cell>
          <cell r="H46">
            <v>50608.74</v>
          </cell>
          <cell r="I46">
            <v>46405.760000000002</v>
          </cell>
          <cell r="J46">
            <v>44354.18</v>
          </cell>
          <cell r="K46">
            <v>44065.88</v>
          </cell>
          <cell r="L46">
            <v>45336.26</v>
          </cell>
          <cell r="M46">
            <v>45014.48</v>
          </cell>
          <cell r="N46">
            <v>44499.88</v>
          </cell>
          <cell r="O46">
            <v>33318.92</v>
          </cell>
          <cell r="P46">
            <v>576461.06000000006</v>
          </cell>
        </row>
        <row r="47">
          <cell r="B47">
            <v>19</v>
          </cell>
          <cell r="C47" t="str">
            <v>Merchant Segment Fees</v>
          </cell>
          <cell r="D47">
            <v>21996</v>
          </cell>
          <cell r="E47">
            <v>110687</v>
          </cell>
          <cell r="F47">
            <v>397627</v>
          </cell>
          <cell r="G47">
            <v>62660.92</v>
          </cell>
          <cell r="H47">
            <v>62660.92</v>
          </cell>
          <cell r="I47">
            <v>62660.92</v>
          </cell>
          <cell r="J47">
            <v>62660.92</v>
          </cell>
          <cell r="K47">
            <v>62660.92</v>
          </cell>
          <cell r="L47">
            <v>62660.92</v>
          </cell>
          <cell r="M47">
            <v>62660.92</v>
          </cell>
          <cell r="N47">
            <v>62660.92</v>
          </cell>
          <cell r="O47">
            <v>-242505.96</v>
          </cell>
          <cell r="P47">
            <v>789091.40000000037</v>
          </cell>
        </row>
        <row r="48">
          <cell r="C48" t="str">
            <v>Total Management Service Fees</v>
          </cell>
          <cell r="D48">
            <v>68241</v>
          </cell>
          <cell r="E48">
            <v>296898</v>
          </cell>
          <cell r="F48">
            <v>764774</v>
          </cell>
          <cell r="G48">
            <v>246968.83999999997</v>
          </cell>
          <cell r="H48">
            <v>269899.01999999996</v>
          </cell>
          <cell r="I48">
            <v>254487.67999999999</v>
          </cell>
          <cell r="J48">
            <v>248580.94</v>
          </cell>
          <cell r="K48">
            <v>246618.02000000002</v>
          </cell>
          <cell r="L48">
            <v>248351.53999999998</v>
          </cell>
          <cell r="M48">
            <v>248005.58000000002</v>
          </cell>
          <cell r="N48">
            <v>245591.91999999998</v>
          </cell>
          <cell r="O48">
            <v>-126632.3</v>
          </cell>
          <cell r="P48">
            <v>3011784.24</v>
          </cell>
        </row>
        <row r="50">
          <cell r="B50" t="str">
            <v>TOTAL OPERATING EXPENSES</v>
          </cell>
          <cell r="D50">
            <v>746092</v>
          </cell>
          <cell r="E50">
            <v>2300294</v>
          </cell>
          <cell r="F50">
            <v>2829051</v>
          </cell>
          <cell r="G50">
            <v>1731927.2036363636</v>
          </cell>
          <cell r="H50">
            <v>1689567.7472727273</v>
          </cell>
          <cell r="I50">
            <v>1774155.4072727272</v>
          </cell>
          <cell r="J50">
            <v>1159198.8036363637</v>
          </cell>
          <cell r="K50">
            <v>792803.02</v>
          </cell>
          <cell r="L50">
            <v>534536.54</v>
          </cell>
          <cell r="M50">
            <v>474190.58</v>
          </cell>
          <cell r="N50">
            <v>471776.92</v>
          </cell>
          <cell r="O50">
            <v>99552.7</v>
          </cell>
          <cell r="P50">
            <v>14603145.921818182</v>
          </cell>
        </row>
        <row r="53">
          <cell r="A53" t="str">
            <v>Taxes Other Than Income:</v>
          </cell>
        </row>
        <row r="54">
          <cell r="B54">
            <v>20</v>
          </cell>
          <cell r="C54" t="str">
            <v>Payroll Tax - TPC</v>
          </cell>
          <cell r="D54">
            <v>66692</v>
          </cell>
          <cell r="E54">
            <v>51225</v>
          </cell>
          <cell r="F54">
            <v>39610</v>
          </cell>
          <cell r="G54">
            <v>54957.855590909094</v>
          </cell>
          <cell r="H54">
            <v>50048.779181818187</v>
          </cell>
          <cell r="I54">
            <v>50048.764681818182</v>
          </cell>
          <cell r="J54">
            <v>22090.909090909092</v>
          </cell>
          <cell r="P54">
            <v>334673.30854545458</v>
          </cell>
        </row>
        <row r="55">
          <cell r="B55">
            <v>21</v>
          </cell>
          <cell r="C55" t="str">
            <v>Payroll Tax - Electric Trading</v>
          </cell>
          <cell r="G55">
            <v>7278.88</v>
          </cell>
          <cell r="H55">
            <v>7278.88</v>
          </cell>
          <cell r="I55">
            <v>8728.880000000001</v>
          </cell>
          <cell r="J55">
            <v>11048.880000000001</v>
          </cell>
          <cell r="K55">
            <v>11048.880000000001</v>
          </cell>
          <cell r="L55">
            <v>7278.88</v>
          </cell>
          <cell r="M55">
            <v>6408.88</v>
          </cell>
          <cell r="N55">
            <v>6408.88</v>
          </cell>
          <cell r="O55">
            <v>6408.88</v>
          </cell>
          <cell r="P55">
            <v>71889.919999999998</v>
          </cell>
        </row>
        <row r="56">
          <cell r="B56">
            <v>22</v>
          </cell>
          <cell r="C56" t="str">
            <v>Indiana Gross Receipts Tax</v>
          </cell>
          <cell r="D56">
            <v>125000</v>
          </cell>
          <cell r="E56">
            <v>125000</v>
          </cell>
          <cell r="F56">
            <v>125000</v>
          </cell>
          <cell r="G56">
            <v>120979.428</v>
          </cell>
          <cell r="H56">
            <v>112694.556</v>
          </cell>
          <cell r="I56">
            <v>89150.400000000009</v>
          </cell>
          <cell r="J56">
            <v>96363.635999999999</v>
          </cell>
          <cell r="K56">
            <v>106771.092</v>
          </cell>
          <cell r="L56">
            <v>76919.460000000006</v>
          </cell>
          <cell r="M56">
            <v>128918.83200000001</v>
          </cell>
          <cell r="N56">
            <v>161315.37599999999</v>
          </cell>
          <cell r="O56">
            <v>152830.39199999999</v>
          </cell>
          <cell r="P56">
            <v>1420943.1719999998</v>
          </cell>
        </row>
        <row r="57">
          <cell r="B57">
            <v>23</v>
          </cell>
          <cell r="C57" t="str">
            <v>Personal Property Tax</v>
          </cell>
          <cell r="D57">
            <v>10500</v>
          </cell>
          <cell r="E57">
            <v>10500</v>
          </cell>
          <cell r="F57">
            <v>10500</v>
          </cell>
          <cell r="G57">
            <v>10500</v>
          </cell>
          <cell r="H57">
            <v>10500</v>
          </cell>
          <cell r="I57">
            <v>10500</v>
          </cell>
          <cell r="J57">
            <v>10500</v>
          </cell>
          <cell r="K57">
            <v>10500</v>
          </cell>
          <cell r="L57">
            <v>10500</v>
          </cell>
          <cell r="M57">
            <v>10500</v>
          </cell>
          <cell r="N57">
            <v>10500</v>
          </cell>
          <cell r="O57">
            <v>10500</v>
          </cell>
          <cell r="P57">
            <v>126000</v>
          </cell>
        </row>
        <row r="58">
          <cell r="B58" t="str">
            <v>Total Taxes Other than Income</v>
          </cell>
          <cell r="D58">
            <v>202192</v>
          </cell>
          <cell r="E58">
            <v>186725</v>
          </cell>
          <cell r="F58">
            <v>175110</v>
          </cell>
          <cell r="G58">
            <v>193716.1635909091</v>
          </cell>
          <cell r="H58">
            <v>180522.21518181817</v>
          </cell>
          <cell r="I58">
            <v>158428.0446818182</v>
          </cell>
          <cell r="J58">
            <v>140003.42509090909</v>
          </cell>
          <cell r="K58">
            <v>128319.97200000001</v>
          </cell>
          <cell r="L58">
            <v>94698.340000000011</v>
          </cell>
          <cell r="M58">
            <v>145827.712</v>
          </cell>
          <cell r="N58">
            <v>178224.25599999999</v>
          </cell>
          <cell r="O58">
            <v>169739.272</v>
          </cell>
          <cell r="P58">
            <v>1953506.4005454544</v>
          </cell>
        </row>
        <row r="60">
          <cell r="A60" t="str">
            <v>Depreciation / Amortization:</v>
          </cell>
        </row>
        <row r="61">
          <cell r="B61">
            <v>24</v>
          </cell>
          <cell r="C61" t="str">
            <v>Total Depreciation</v>
          </cell>
          <cell r="D61">
            <v>57963</v>
          </cell>
          <cell r="E61">
            <v>118253</v>
          </cell>
          <cell r="F61">
            <v>51752</v>
          </cell>
          <cell r="G61">
            <v>53485</v>
          </cell>
          <cell r="H61">
            <v>53485</v>
          </cell>
          <cell r="I61">
            <v>53485</v>
          </cell>
          <cell r="J61">
            <v>53485</v>
          </cell>
          <cell r="K61">
            <v>53485</v>
          </cell>
          <cell r="L61">
            <v>53485</v>
          </cell>
          <cell r="M61">
            <v>53485</v>
          </cell>
          <cell r="N61">
            <v>53485</v>
          </cell>
          <cell r="O61">
            <v>53485</v>
          </cell>
          <cell r="P61">
            <v>709333</v>
          </cell>
        </row>
        <row r="64">
          <cell r="B64" t="str">
            <v>OPERATING INCOME</v>
          </cell>
          <cell r="D64">
            <v>-199894</v>
          </cell>
          <cell r="E64">
            <v>2898784</v>
          </cell>
          <cell r="F64">
            <v>383591</v>
          </cell>
          <cell r="G64">
            <v>-259836.36722727271</v>
          </cell>
          <cell r="H64">
            <v>565268.03754545446</v>
          </cell>
          <cell r="I64">
            <v>446734.54804545455</v>
          </cell>
          <cell r="J64">
            <v>845949.77127272717</v>
          </cell>
          <cell r="K64">
            <v>847149.00799999991</v>
          </cell>
          <cell r="L64">
            <v>689212.12</v>
          </cell>
          <cell r="M64">
            <v>407254.70799999993</v>
          </cell>
          <cell r="N64">
            <v>1495297.824</v>
          </cell>
          <cell r="O64">
            <v>40296.027999999991</v>
          </cell>
          <cell r="P64">
            <v>8159806.6776363645</v>
          </cell>
        </row>
        <row r="67">
          <cell r="A67" t="str">
            <v>Other Income / Interest Income;</v>
          </cell>
        </row>
        <row r="68">
          <cell r="B68">
            <v>25</v>
          </cell>
          <cell r="C68" t="str">
            <v>Interest &amp; Dividend Income</v>
          </cell>
          <cell r="D68">
            <v>38469</v>
          </cell>
          <cell r="E68">
            <v>28437</v>
          </cell>
          <cell r="F68">
            <v>41897</v>
          </cell>
          <cell r="G68">
            <v>42546</v>
          </cell>
          <cell r="H68">
            <v>42546</v>
          </cell>
          <cell r="I68">
            <v>42546</v>
          </cell>
          <cell r="J68">
            <v>42546</v>
          </cell>
          <cell r="K68">
            <v>42546</v>
          </cell>
          <cell r="L68">
            <v>42546</v>
          </cell>
          <cell r="M68">
            <v>42546</v>
          </cell>
          <cell r="N68">
            <v>42546</v>
          </cell>
          <cell r="O68">
            <v>42546</v>
          </cell>
          <cell r="P68">
            <v>491717</v>
          </cell>
        </row>
        <row r="69">
          <cell r="B69">
            <v>26</v>
          </cell>
          <cell r="C69" t="str">
            <v>Interest Income - Money Pool</v>
          </cell>
          <cell r="E69">
            <v>40587</v>
          </cell>
          <cell r="F69">
            <v>126109</v>
          </cell>
          <cell r="P69">
            <v>166696</v>
          </cell>
        </row>
        <row r="70">
          <cell r="B70">
            <v>27</v>
          </cell>
          <cell r="C70" t="str">
            <v>Non-Oper Int &amp; Div Income</v>
          </cell>
          <cell r="D70">
            <v>3134</v>
          </cell>
          <cell r="E70">
            <v>3778</v>
          </cell>
          <cell r="F70">
            <v>4692</v>
          </cell>
          <cell r="P70">
            <v>11604</v>
          </cell>
        </row>
        <row r="71">
          <cell r="B71">
            <v>28</v>
          </cell>
          <cell r="C71" t="str">
            <v>Tax Penalty</v>
          </cell>
          <cell r="D71">
            <v>-13</v>
          </cell>
          <cell r="E71">
            <v>18</v>
          </cell>
          <cell r="P71">
            <v>5</v>
          </cell>
        </row>
        <row r="72">
          <cell r="B72" t="str">
            <v>Total Other Income</v>
          </cell>
          <cell r="D72">
            <v>41590</v>
          </cell>
          <cell r="E72">
            <v>72820</v>
          </cell>
          <cell r="F72">
            <v>172698</v>
          </cell>
          <cell r="G72">
            <v>42546</v>
          </cell>
          <cell r="H72">
            <v>42546</v>
          </cell>
          <cell r="I72">
            <v>42546</v>
          </cell>
          <cell r="J72">
            <v>42546</v>
          </cell>
          <cell r="K72">
            <v>42546</v>
          </cell>
          <cell r="L72">
            <v>42546</v>
          </cell>
          <cell r="M72">
            <v>42546</v>
          </cell>
          <cell r="N72">
            <v>42546</v>
          </cell>
          <cell r="O72">
            <v>42546</v>
          </cell>
          <cell r="P72">
            <v>670022</v>
          </cell>
        </row>
        <row r="74">
          <cell r="B74" t="str">
            <v>EBIT</v>
          </cell>
          <cell r="D74">
            <v>-158304</v>
          </cell>
          <cell r="E74">
            <v>2971604</v>
          </cell>
          <cell r="F74">
            <v>556289</v>
          </cell>
          <cell r="G74">
            <v>-217290.36722727271</v>
          </cell>
          <cell r="H74">
            <v>607814.03754545446</v>
          </cell>
          <cell r="I74">
            <v>489280.54804545455</v>
          </cell>
          <cell r="J74">
            <v>888495.77127272717</v>
          </cell>
          <cell r="K74">
            <v>889695.00799999991</v>
          </cell>
          <cell r="L74">
            <v>731758.12</v>
          </cell>
          <cell r="M74">
            <v>449800.70799999993</v>
          </cell>
          <cell r="N74">
            <v>1537843.824</v>
          </cell>
          <cell r="O74">
            <v>82842.027999999991</v>
          </cell>
          <cell r="P74">
            <v>8829828.6776363645</v>
          </cell>
        </row>
        <row r="77">
          <cell r="A77" t="str">
            <v>Interest Exp:</v>
          </cell>
          <cell r="B77">
            <v>29</v>
          </cell>
          <cell r="C77" t="str">
            <v>Interest Expense - Money Pool</v>
          </cell>
          <cell r="D77">
            <v>-18581</v>
          </cell>
          <cell r="E77">
            <v>1399</v>
          </cell>
          <cell r="F77">
            <v>0</v>
          </cell>
          <cell r="G77">
            <v>215898.22222222222</v>
          </cell>
          <cell r="H77">
            <v>215898.22222222222</v>
          </cell>
          <cell r="I77">
            <v>215898.22222222222</v>
          </cell>
          <cell r="J77">
            <v>215898.22222222222</v>
          </cell>
          <cell r="K77">
            <v>215898.22222222222</v>
          </cell>
          <cell r="L77">
            <v>215898.22222222222</v>
          </cell>
          <cell r="M77">
            <v>215898.22222222222</v>
          </cell>
          <cell r="N77">
            <v>215898.22222222222</v>
          </cell>
          <cell r="O77">
            <v>215898.22222222222</v>
          </cell>
          <cell r="P77">
            <v>1925902</v>
          </cell>
        </row>
        <row r="79">
          <cell r="A79" t="str">
            <v>Income Taxes:</v>
          </cell>
          <cell r="B79">
            <v>30</v>
          </cell>
          <cell r="C79">
            <v>0.37924999999999998</v>
          </cell>
          <cell r="D79">
            <v>-14197</v>
          </cell>
          <cell r="E79">
            <v>1235223</v>
          </cell>
          <cell r="F79">
            <v>22066</v>
          </cell>
          <cell r="G79">
            <v>-164286.77254872094</v>
          </cell>
          <cell r="H79">
            <v>148634.0729613358</v>
          </cell>
          <cell r="I79">
            <v>103680.24706846084</v>
          </cell>
          <cell r="J79">
            <v>255082.62047740398</v>
          </cell>
          <cell r="K79">
            <v>255537.43100622218</v>
          </cell>
          <cell r="L79">
            <v>195639.86623222221</v>
          </cell>
          <cell r="M79">
            <v>88707.517731222193</v>
          </cell>
          <cell r="N79">
            <v>501347.86947422219</v>
          </cell>
          <cell r="O79">
            <v>-50461.561658777777</v>
          </cell>
          <cell r="P79">
            <v>2576973.2907435908</v>
          </cell>
        </row>
        <row r="82">
          <cell r="B82" t="str">
            <v>NET INCOME</v>
          </cell>
          <cell r="D82">
            <v>-125526</v>
          </cell>
          <cell r="E82">
            <v>1734982</v>
          </cell>
          <cell r="F82">
            <v>534223</v>
          </cell>
          <cell r="G82">
            <v>-268901.81690077402</v>
          </cell>
          <cell r="H82">
            <v>243281.74236189641</v>
          </cell>
          <cell r="I82">
            <v>169702.07875477144</v>
          </cell>
          <cell r="J82">
            <v>417514.92857310094</v>
          </cell>
          <cell r="K82">
            <v>418259.35477155552</v>
          </cell>
          <cell r="L82">
            <v>320220.03154555557</v>
          </cell>
          <cell r="M82">
            <v>145194.96804655553</v>
          </cell>
          <cell r="N82">
            <v>820597.73230355559</v>
          </cell>
          <cell r="O82">
            <v>-82594.632563444451</v>
          </cell>
          <cell r="P82">
            <v>4326953.3868927732</v>
          </cell>
        </row>
      </sheetData>
      <sheetData sheetId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W&amp;S Adj"/>
      <sheetName val="W&amp;S Nonsj"/>
      <sheetName val="W&amp;S sj"/>
      <sheetName val="W&amp;S by group"/>
      <sheetName val="Reng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-2"/>
      <sheetName val="B2.1"/>
      <sheetName val="B-2.1a"/>
      <sheetName val="B-2.2"/>
      <sheetName val="B-2.3"/>
      <sheetName val="B-2.4"/>
      <sheetName val="B-2.5"/>
      <sheetName val="B-2.6"/>
      <sheetName val="B-2.7"/>
      <sheetName val="B2_1"/>
      <sheetName val="B-2_1a"/>
      <sheetName val="B-2_2"/>
      <sheetName val="B-2_3"/>
      <sheetName val="B-2_4"/>
      <sheetName val="B-2_5"/>
      <sheetName val="B-2_6"/>
      <sheetName val="B-2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scell."/>
      <sheetName val="AMB 1151 input"/>
      <sheetName val="AM1050 1070 input"/>
      <sheetName val="Summ of Alloc. Section1 pge 1"/>
      <sheetName val="Depr Res. Alloc. Sec 1 Pge 2"/>
      <sheetName val="Sec 1 Pge 3"/>
      <sheetName val="Sec 1 Pge 4"/>
      <sheetName val="Sec 1 Pge 5"/>
      <sheetName val="Sec 2 Pge 3"/>
      <sheetName val="Sec 2 Page 6"/>
      <sheetName val="Sec 2 Pge 8"/>
      <sheetName val="Sec 2 Pge 9"/>
      <sheetName val="Sec 2 Pge 10"/>
      <sheetName val="Sec 2 Pge 11"/>
      <sheetName val="Sec 2 Pge 12"/>
      <sheetName val="Sec 3 Pge 4"/>
      <sheetName val="Non Util Plant and Investments"/>
      <sheetName val="Sheet17"/>
      <sheetName val="Sheet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"/>
      <sheetName val="Table of Contents 1"/>
      <sheetName val="Table of Contents 2"/>
      <sheetName val="RB"/>
      <sheetName val="RB - 10"/>
      <sheetName val="CS"/>
      <sheetName val="ADJ"/>
      <sheetName val="C"/>
      <sheetName val="C - 100"/>
      <sheetName val="C - 110"/>
      <sheetName val="C - 200"/>
      <sheetName val="L"/>
      <sheetName val="L - 100"/>
      <sheetName val="L - 110"/>
      <sheetName val="U"/>
      <sheetName val="U - E"/>
      <sheetName val="U - G"/>
      <sheetName val="U - C"/>
      <sheetName val="U - D"/>
      <sheetName val="U - 10"/>
      <sheetName val="U - 20"/>
      <sheetName val="U - 100"/>
      <sheetName val="U - 105"/>
      <sheetName val="V"/>
      <sheetName val="V - E"/>
      <sheetName val="V - G"/>
      <sheetName val="V - C"/>
      <sheetName val="V - D"/>
      <sheetName val="V - 10"/>
      <sheetName val="V - 20"/>
      <sheetName val="Z"/>
      <sheetName val="Z - 100"/>
      <sheetName val=" CC"/>
      <sheetName val="CC - 100"/>
      <sheetName val="FF"/>
      <sheetName val="FF - 100"/>
      <sheetName val="FF - 110"/>
      <sheetName val="FF - 120"/>
      <sheetName val="FF - 130"/>
      <sheetName val="FF - 200"/>
      <sheetName val="FF - 210"/>
      <sheetName val="FF - 211"/>
      <sheetName val="FF - 220"/>
      <sheetName val="FF - 300"/>
      <sheetName val="NN"/>
      <sheetName val="NN - 100"/>
      <sheetName val="NN - 200"/>
      <sheetName val="SS"/>
      <sheetName val="10"/>
      <sheetName val="10 - E"/>
      <sheetName val="10 - G"/>
      <sheetName val="10 - 10"/>
      <sheetName val="10 - 100"/>
      <sheetName val="10 - 105"/>
      <sheetName val="10 - 110"/>
      <sheetName val="30"/>
      <sheetName val="30 - E"/>
      <sheetName val="30 - G"/>
      <sheetName val="30 - 10"/>
      <sheetName val="30 - 100"/>
      <sheetName val="30 - 105"/>
      <sheetName val="30 - 110"/>
      <sheetName val="30 - 115"/>
      <sheetName val="30 - 120"/>
      <sheetName val="30 - 125"/>
      <sheetName val="30 - 130"/>
      <sheetName val="30 - 135"/>
      <sheetName val="30 - 140"/>
      <sheetName val="30 - 145"/>
      <sheetName val="30 - 150"/>
      <sheetName val="30 - 155"/>
      <sheetName val="30 - 160 "/>
      <sheetName val="30 - 165"/>
      <sheetName val="30 - 170"/>
      <sheetName val="30 - 175"/>
      <sheetName val="30 - 180"/>
      <sheetName val="30 - 185"/>
      <sheetName val="30 - 190"/>
      <sheetName val="30 - 195"/>
      <sheetName val="50"/>
      <sheetName val="50 - E"/>
      <sheetName val="50 - G"/>
      <sheetName val="50 - 10"/>
      <sheetName val="50 - 100"/>
      <sheetName val="50 - 105"/>
      <sheetName val="50 - 106"/>
      <sheetName val="50 - 107"/>
      <sheetName val="50 - 108"/>
      <sheetName val="70"/>
      <sheetName val="70 - E"/>
      <sheetName val="70 - G"/>
      <sheetName val="70 - 10"/>
      <sheetName val="70 - 100"/>
      <sheetName val="70 - 105"/>
      <sheetName val="Slide 1"/>
      <sheetName val="Slide 2"/>
      <sheetName val="Slide 3"/>
      <sheetName val="Slide 3 (2)"/>
      <sheetName val="Slide 4"/>
      <sheetName val="Slide 5"/>
      <sheetName val="Slide 6"/>
      <sheetName val="INF - 10 - 100"/>
      <sheetName val="L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ther tax analysis"/>
      <sheetName val="prop tax forecast"/>
      <sheetName val="gross receipts tax"/>
      <sheetName val="0+12 EPS wout mktg"/>
      <sheetName val="8+4 EPS assumptions "/>
      <sheetName val="2001 8+4 EPS wout mktg"/>
      <sheetName val="2002-2006 EPS assumptions"/>
      <sheetName val="2002-2006 8+4 EPS wout mktg"/>
      <sheetName val="EPS comparatives"/>
      <sheetName val="0+12 Trading"/>
      <sheetName val="8+4 Trading "/>
      <sheetName val="BULK POWER 0+12"/>
      <sheetName val="BULK POWER_8+4"/>
      <sheetName val="BULK_POWER 2002-2006"/>
      <sheetName val="BULK_POWER comparatives"/>
      <sheetName val="WHEELING 0+12"/>
      <sheetName val="WHEELING 8+4"/>
      <sheetName val="_WHEELING 2002-2006 "/>
      <sheetName val="_WHEELING comparatives"/>
      <sheetName val="elec 0+12 "/>
      <sheetName val="TOTAL ELEC 2001   8+4"/>
      <sheetName val="TOTAL ELEC 2002-2006"/>
      <sheetName val="TOTAL ELEC comparatives"/>
      <sheetName val="eps and ed as % of elec"/>
      <sheetName val="TOTAL NIPSCO 2001  8+4"/>
      <sheetName val="TOTAL NIPSCO 2002-2006"/>
      <sheetName val="NIPSCO 2002 FOR ACCTG"/>
      <sheetName val="TOTAL NIPSCO comparatives"/>
      <sheetName val="TOTAL NIPSCO compar for dave"/>
      <sheetName val="2002 abm file"/>
      <sheetName val="Capital Placed in Service"/>
      <sheetName val="Capital Spending"/>
      <sheetName val="2002 Capital by Month"/>
      <sheetName val="software amort"/>
      <sheetName val="balance sheet"/>
      <sheetName val="cash flow"/>
      <sheetName val="2001 CapEx"/>
      <sheetName val="Med&amp;LT Debt Schedule"/>
      <sheetName val="eps roic"/>
      <sheetName val="generation roic"/>
      <sheetName val="transmission roic"/>
      <sheetName val="distribution roic "/>
      <sheetName val="elec roic"/>
      <sheetName val="total nipsco roic"/>
      <sheetName val="total nipsco by segments"/>
      <sheetName val="2002 recon"/>
      <sheetName val="GAS 8+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 M"/>
      <sheetName val="Sch D-2.1 Output"/>
      <sheetName val="Input"/>
      <sheetName val="A"/>
      <sheetName val="B"/>
      <sheetName val="C"/>
      <sheetName val="D pg 1"/>
      <sheetName val="D pg 2 to 3"/>
      <sheetName val="Sch M"/>
      <sheetName val="Sch M 2.1"/>
      <sheetName val="Sch M 2.2"/>
      <sheetName val="Sch M 2.3"/>
      <sheetName val="Rate Design Page 1- 3"/>
      <sheetName val="Rate Design Page 4"/>
      <sheetName val="D - Do Not Use"/>
      <sheetName val="Do Not Use - New Constr"/>
      <sheetName val="Macros"/>
    </sheetNames>
    <sheetDataSet>
      <sheetData sheetId="0">
        <row r="1">
          <cell r="A1" t="str">
            <v>X:\ERATE\CKY\RATECASE\1994\SCHC\INDEX.WK1</v>
          </cell>
        </row>
        <row r="3">
          <cell r="A3" t="str">
            <v>SCHEDULE  M</v>
          </cell>
        </row>
        <row r="5">
          <cell r="A5" t="str">
            <v>REVENUE SUMMARY FOR BASE PERIOD AND FORECASTED PERIOD</v>
          </cell>
        </row>
        <row r="7">
          <cell r="A7" t="str">
            <v>COLUMBIA GAS OF KENTUCKY, INC.</v>
          </cell>
        </row>
        <row r="9">
          <cell r="A9" t="str">
            <v>CASE NO. 2013-XXXXX</v>
          </cell>
        </row>
        <row r="13">
          <cell r="A13" t="str">
            <v>BASE PERIOD :</v>
          </cell>
          <cell r="C13" t="str">
            <v>FOR THE TWELVE MONTHS ENDED JULY 31, 2013</v>
          </cell>
        </row>
        <row r="15">
          <cell r="A15" t="str">
            <v>FORECASTED PERIOD:</v>
          </cell>
          <cell r="C15" t="str">
            <v>FOR THE TWELVE MONTHS ENDED NOVEMBER 30, 2014</v>
          </cell>
        </row>
        <row r="18">
          <cell r="A18" t="str">
            <v>SCHEDULE</v>
          </cell>
          <cell r="C18" t="str">
            <v>DESCRIPTION</v>
          </cell>
        </row>
        <row r="21">
          <cell r="A21" t="str">
            <v>M</v>
          </cell>
          <cell r="C21" t="str">
            <v>BASE AND FORECASTED PERIOD AT PRESENT RATES</v>
          </cell>
        </row>
        <row r="22">
          <cell r="A22" t="str">
            <v>M-1</v>
          </cell>
          <cell r="C22" t="str">
            <v>BILL ANALYSIS FOR THE BASE PERIOD AT PRESENT RATES</v>
          </cell>
        </row>
        <row r="23">
          <cell r="A23" t="str">
            <v>M-2.1</v>
          </cell>
          <cell r="C23" t="str">
            <v>PRESENT AND PROPOSED REVENUE AT FORECASTED PERIOD</v>
          </cell>
        </row>
        <row r="24">
          <cell r="A24" t="str">
            <v>M-2.2</v>
          </cell>
          <cell r="C24" t="str">
            <v>BILL ANALYSIS FOR THE FORECASTED PERIOD AT PRESENT RATES</v>
          </cell>
        </row>
        <row r="25">
          <cell r="A25" t="str">
            <v>M-2.3</v>
          </cell>
          <cell r="C25" t="str">
            <v>BILL ANALYSIS FOR THE FORECASTED PERIOD AT PROPOSED RATES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MDGEN"/>
      <sheetName val="CUST_ADV"/>
      <sheetName val="Macr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y Summary"/>
      <sheetName val="pivot"/>
      <sheetName val="Access File"/>
      <sheetName val="Summary"/>
      <sheetName val="Air Products"/>
      <sheetName val="AMROX"/>
      <sheetName val="BP AMOCO CHEM"/>
      <sheetName val="BP AMOCO"/>
      <sheetName val="Beta Steel"/>
      <sheetName val="Bethlehem"/>
      <sheetName val="Bethlehem Off."/>
      <sheetName val="BETH TRAIN"/>
      <sheetName val="Bethlehem WW"/>
      <sheetName val="Cerestar"/>
      <sheetName val="Chicago Cold R."/>
      <sheetName val="FER MIDW"/>
      <sheetName val="Inland"/>
      <sheetName val="Inland Reseach"/>
      <sheetName val="LaSalle Griff"/>
      <sheetName val="LaSalle Ham."/>
      <sheetName val="Lever Bros."/>
      <sheetName val="Ltv"/>
      <sheetName val="Magnetics"/>
      <sheetName val="GREAT LAKES Process"/>
      <sheetName val="GREAT LAKES - EC"/>
      <sheetName val="Midwest Enaml"/>
      <sheetName val="Midwest"/>
      <sheetName val="Praxair"/>
      <sheetName val="Roll Coater"/>
      <sheetName val="Whiting Clean Energy"/>
      <sheetName val="U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Depr adj"/>
      <sheetName val="Submission Check"/>
      <sheetName val="Export"/>
      <sheetName val="Macros"/>
      <sheetName val="Valid"/>
      <sheetName val="Exp Check"/>
      <sheetName val="Source &amp; Use"/>
      <sheetName val="SFAS 109"/>
      <sheetName val="FT Deferred Split"/>
      <sheetName val="DeprData"/>
      <sheetName val="AMT Adj"/>
      <sheetName val="khalix"/>
      <sheetName val="data"/>
      <sheetName val="lifo"/>
      <sheetName val="rate"/>
      <sheetName val="ETR"/>
      <sheetName val="TI Compare"/>
      <sheetName val="Tax Rec"/>
      <sheetName val="Bldr Incentive"/>
      <sheetName val="Useful Tabs End Here"/>
      <sheetName val="Depr-na"/>
      <sheetName val="Depr Adj-na"/>
      <sheetName val="ACE Input-na"/>
      <sheetName val="CPAACE-na"/>
      <sheetName val="AMT-na"/>
      <sheetName val="CompACE-na"/>
      <sheetName val="Variance-na"/>
      <sheetName val="Depr_adj"/>
      <sheetName val="Submission_Check"/>
      <sheetName val="Exp_Check"/>
      <sheetName val="Source_&amp;_Use"/>
      <sheetName val="SFAS_109"/>
      <sheetName val="FT_Deferred_Split"/>
      <sheetName val="AMT_Adj"/>
      <sheetName val="TI_Compare"/>
      <sheetName val="Tax_Rec"/>
      <sheetName val="Bldr_Incentive"/>
      <sheetName val="Useful_Tabs_End_Here"/>
      <sheetName val="Depr_Adj-na"/>
      <sheetName val="ACE_Input-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Data, Margins, Discounts"/>
      <sheetName val="Price Workout Sheet"/>
      <sheetName val="Customer Issue"/>
      <sheetName val="Deal Summary"/>
      <sheetName val="Product List"/>
      <sheetName val="Quote_Data,_Margins,_Discounts"/>
      <sheetName val="Price_Workout_Sheet"/>
      <sheetName val="Customer_Issue"/>
      <sheetName val="Deal_Summary"/>
      <sheetName val="Product_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ember Check Bruce"/>
      <sheetName val="SFAS 109 YTD with BTR"/>
      <sheetName val="SFAS 109 YTD"/>
      <sheetName val="CPA Reg Asset Calc"/>
      <sheetName val="M Item Interface- Fed CPA"/>
      <sheetName val="M Item Interface- St CPA"/>
      <sheetName val="SFAS 109"/>
      <sheetName val="FT Deferred Split 12&amp;0 2017"/>
      <sheetName val="FT Deferred Split 8&amp;4"/>
      <sheetName val="Rec"/>
      <sheetName val="Pivot"/>
      <sheetName val="Provision Check"/>
      <sheetName val="Closing Template Mar"/>
      <sheetName val="A"/>
      <sheetName val="Page2"/>
      <sheetName val="NCS Allocation 12&amp;0 2017"/>
      <sheetName val="Page2a"/>
      <sheetName val="Acct 191"/>
      <sheetName val="Page3"/>
      <sheetName val="FedPage4"/>
      <sheetName val="STPage4"/>
      <sheetName val="NOL Monthly"/>
      <sheetName val="Exp Check"/>
      <sheetName val="Closing Check"/>
      <sheetName val="CPAFedBud"/>
      <sheetName val="CPA FF 10"/>
      <sheetName val="rpt #51000 Feb YTD"/>
      <sheetName val="CPA FF 10 C NC"/>
      <sheetName val="Taxes Acc Month"/>
      <sheetName val="Taxes Acc Month Jan"/>
      <sheetName val="Def Inc Taxes Month to Month"/>
      <sheetName val="FERC Tabs ---&gt;"/>
      <sheetName val="410-IncomeTax"/>
      <sheetName val="SOURCES-410 Taxes"/>
      <sheetName val="SOURCES-408-409 Taxes"/>
      <sheetName val="408-09-Inc Taxes"/>
      <sheetName val="410.1-411.1-DFR-TAX"/>
      <sheetName val="SOURCES 411-412 Taxes"/>
      <sheetName val="190 accts not offset to 409"/>
      <sheetName val="no offsets to 409"/>
      <sheetName val="CPABTR Exp Breakout 2015"/>
      <sheetName val="---&gt; Qtrly variance"/>
      <sheetName val="Taxes Acc YTY July"/>
      <sheetName val="Def Inc Taxes YTY July"/>
      <sheetName val="Def Inc Taxes MTM July"/>
      <sheetName val="Def Inc Taxes QTQ"/>
      <sheetName val="Interest Entry "/>
      <sheetName val="Fed &amp; State NOL Proof"/>
      <sheetName val="Gorin na"/>
      <sheetName val="NOL Carryforward na"/>
      <sheetName val="Parse"/>
      <sheetName val="SFAS 109-OLD JOB"/>
      <sheetName val="Print Macros"/>
      <sheetName val="Gorin"/>
      <sheetName val="Closing Template Apr"/>
      <sheetName val="rpt #51000 Apr YTD"/>
      <sheetName val="FT Deferred Split 6&amp;6 LRP 2017"/>
      <sheetName val="Closing Template December"/>
      <sheetName val="rpt #51000 Nov YTD"/>
      <sheetName val="Closing Template November"/>
      <sheetName val="rpt #51000 Oct YTD"/>
      <sheetName val="Closing Template August"/>
      <sheetName val="rpt #51000 July YTD"/>
      <sheetName val="Closing Template July"/>
      <sheetName val="Closing Template June"/>
      <sheetName val="rpt #51000 June YTD"/>
      <sheetName val="Closing Template May"/>
      <sheetName val="Closing Template October"/>
      <sheetName val="rpt #51000 May YTD"/>
      <sheetName val="rpt #51000 Aug YTD"/>
      <sheetName val="Closing Template September"/>
      <sheetName val="rpt #51000 sept YTD"/>
      <sheetName val="FT Deferred Split Return 2017"/>
      <sheetName val="FT Deferred Split LRP 6&amp;6 2017"/>
      <sheetName val="NCS Allocation Return 20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94">
          <cell r="H94">
            <v>-36160</v>
          </cell>
        </row>
        <row r="106">
          <cell r="F106">
            <v>87489352</v>
          </cell>
          <cell r="H106">
            <v>-53787357</v>
          </cell>
        </row>
      </sheetData>
      <sheetData sheetId="20">
        <row r="99">
          <cell r="D99">
            <v>4866841</v>
          </cell>
        </row>
        <row r="102">
          <cell r="F102">
            <v>1419446</v>
          </cell>
          <cell r="H102">
            <v>-3064120</v>
          </cell>
        </row>
      </sheetData>
      <sheetData sheetId="21" refreshError="1"/>
      <sheetData sheetId="22">
        <row r="1">
          <cell r="I1">
            <v>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>
        <row r="102">
          <cell r="H102">
            <v>0</v>
          </cell>
        </row>
      </sheetData>
      <sheetData sheetId="60"/>
      <sheetData sheetId="61"/>
      <sheetData sheetId="62"/>
      <sheetData sheetId="63"/>
      <sheetData sheetId="64"/>
      <sheetData sheetId="65"/>
      <sheetData sheetId="66" refreshError="1"/>
      <sheetData sheetId="67"/>
      <sheetData sheetId="68" refreshError="1"/>
      <sheetData sheetId="69"/>
      <sheetData sheetId="70"/>
      <sheetData sheetId="71"/>
      <sheetData sheetId="72" refreshError="1"/>
      <sheetData sheetId="73" refreshError="1"/>
      <sheetData sheetId="74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May_Summary"/>
      <sheetName val="Pwrplnt Data"/>
      <sheetName val="Pplesoft Query"/>
      <sheetName val="Tables"/>
      <sheetName val="CMA-MTD"/>
      <sheetName val="Actuals"/>
    </sheetNames>
    <sheetDataSet>
      <sheetData sheetId="0"/>
      <sheetData sheetId="1"/>
      <sheetData sheetId="2"/>
      <sheetData sheetId="3">
        <row r="3">
          <cell r="F3" t="str">
            <v>Project</v>
          </cell>
          <cell r="G3" t="str">
            <v xml:space="preserve">Description </v>
          </cell>
          <cell r="H3" t="str">
            <v>Category</v>
          </cell>
        </row>
        <row r="4">
          <cell r="F4">
            <v>8000555</v>
          </cell>
          <cell r="G4" t="str">
            <v>Install Mains New Business</v>
          </cell>
          <cell r="H4" t="str">
            <v>Growth</v>
          </cell>
        </row>
        <row r="5">
          <cell r="F5">
            <v>8000563</v>
          </cell>
          <cell r="G5" t="str">
            <v>Install Service Line New Bus</v>
          </cell>
          <cell r="H5" t="str">
            <v>Growth</v>
          </cell>
        </row>
        <row r="6">
          <cell r="F6">
            <v>8000567</v>
          </cell>
          <cell r="G6" t="str">
            <v>Purchase of Meters New Bus</v>
          </cell>
          <cell r="H6" t="str">
            <v>Growth</v>
          </cell>
        </row>
        <row r="7">
          <cell r="F7">
            <v>8000569</v>
          </cell>
          <cell r="G7" t="str">
            <v>Meter Installations New</v>
          </cell>
          <cell r="H7" t="str">
            <v>Growth</v>
          </cell>
        </row>
        <row r="8">
          <cell r="F8">
            <v>8000573</v>
          </cell>
          <cell r="G8" t="str">
            <v>Install Plant Regulator New</v>
          </cell>
          <cell r="H8" t="str">
            <v>Growth</v>
          </cell>
        </row>
        <row r="9">
          <cell r="F9">
            <v>8000575</v>
          </cell>
          <cell r="G9" t="str">
            <v xml:space="preserve">Regulator Sites </v>
          </cell>
          <cell r="H9" t="str">
            <v>Growth</v>
          </cell>
        </row>
        <row r="10">
          <cell r="F10" t="str">
            <v>8000587(1)</v>
          </cell>
          <cell r="G10" t="str">
            <v>LV Cus Reg - Instruments</v>
          </cell>
          <cell r="H10" t="str">
            <v>Growth</v>
          </cell>
        </row>
        <row r="11">
          <cell r="F11">
            <v>8000577</v>
          </cell>
          <cell r="G11" t="str">
            <v>Install Regultr Struct New Bus</v>
          </cell>
          <cell r="H11" t="str">
            <v>Growth</v>
          </cell>
        </row>
        <row r="12">
          <cell r="F12">
            <v>8000547</v>
          </cell>
          <cell r="G12" t="str">
            <v>Install Elec Flow Computer</v>
          </cell>
          <cell r="H12" t="str">
            <v>Betterment</v>
          </cell>
        </row>
        <row r="13">
          <cell r="F13">
            <v>8000559</v>
          </cell>
          <cell r="G13" t="str">
            <v>Install Main Srv Imp</v>
          </cell>
          <cell r="H13" t="str">
            <v>Betterment</v>
          </cell>
        </row>
        <row r="14">
          <cell r="F14">
            <v>8000115</v>
          </cell>
          <cell r="G14" t="str">
            <v>Install LPG Plant</v>
          </cell>
          <cell r="H14" t="str">
            <v>Age &amp; Condition</v>
          </cell>
        </row>
        <row r="15">
          <cell r="F15">
            <v>8000309</v>
          </cell>
          <cell r="G15" t="str">
            <v>8000309 - Replace Storage M&amp;R</v>
          </cell>
          <cell r="H15" t="str">
            <v>Age &amp; Condition</v>
          </cell>
        </row>
        <row r="16">
          <cell r="F16">
            <v>8000557</v>
          </cell>
          <cell r="G16" t="str">
            <v xml:space="preserve">Replace Mains Leakage </v>
          </cell>
          <cell r="H16" t="str">
            <v>Age &amp; Condition</v>
          </cell>
        </row>
        <row r="17">
          <cell r="F17">
            <v>8000565</v>
          </cell>
          <cell r="G17" t="str">
            <v>Replace Service Lines</v>
          </cell>
          <cell r="H17" t="str">
            <v>Age &amp; Condition</v>
          </cell>
        </row>
        <row r="18">
          <cell r="F18" t="str">
            <v>8000567 (8009043)</v>
          </cell>
          <cell r="G18" t="str">
            <v>Purchase of Meters Replac</v>
          </cell>
          <cell r="H18" t="str">
            <v>Age &amp; Condition</v>
          </cell>
        </row>
        <row r="19">
          <cell r="F19">
            <v>8000579</v>
          </cell>
          <cell r="G19" t="str">
            <v>Replace Meter</v>
          </cell>
          <cell r="H19" t="str">
            <v>Age &amp; Condition</v>
          </cell>
        </row>
        <row r="20">
          <cell r="F20">
            <v>8000581</v>
          </cell>
          <cell r="G20" t="str">
            <v>Replace House Regulator</v>
          </cell>
          <cell r="H20" t="str">
            <v>Age &amp; Condition</v>
          </cell>
        </row>
        <row r="21">
          <cell r="F21">
            <v>8000583</v>
          </cell>
          <cell r="G21" t="str">
            <v>Replace Plant Regulator</v>
          </cell>
          <cell r="H21" t="str">
            <v>Age &amp; Condition</v>
          </cell>
        </row>
        <row r="22">
          <cell r="F22">
            <v>8000585</v>
          </cell>
          <cell r="G22" t="str">
            <v>Replace Regulator Structures</v>
          </cell>
          <cell r="H22" t="str">
            <v>Age &amp; Condition</v>
          </cell>
        </row>
        <row r="23">
          <cell r="F23">
            <v>8000587</v>
          </cell>
          <cell r="G23" t="str">
            <v>Install LV Excess Press MandR</v>
          </cell>
          <cell r="H23" t="str">
            <v>Age &amp; Condition</v>
          </cell>
        </row>
        <row r="24">
          <cell r="F24">
            <v>8000595</v>
          </cell>
          <cell r="G24" t="str">
            <v>Replace Cathodic Protection</v>
          </cell>
          <cell r="H24" t="str">
            <v>Age &amp; Condition</v>
          </cell>
        </row>
        <row r="25">
          <cell r="F25">
            <v>8000599</v>
          </cell>
          <cell r="G25" t="str">
            <v>Instll Cast Iron Joint Repairs</v>
          </cell>
          <cell r="H25" t="str">
            <v>Age &amp; Condition</v>
          </cell>
        </row>
        <row r="26">
          <cell r="F26">
            <v>8000561</v>
          </cell>
          <cell r="G26" t="str">
            <v>Replace Mains Street Improve</v>
          </cell>
          <cell r="H26" t="str">
            <v>Public Improvement</v>
          </cell>
        </row>
        <row r="27">
          <cell r="F27">
            <v>8000901</v>
          </cell>
          <cell r="G27" t="str">
            <v>Purchase Office Furn Equip</v>
          </cell>
          <cell r="H27" t="str">
            <v>Support Services</v>
          </cell>
        </row>
        <row r="28">
          <cell r="F28">
            <v>8000903</v>
          </cell>
          <cell r="G28" t="str">
            <v>Install or Repl Gen Structures</v>
          </cell>
          <cell r="H28" t="str">
            <v>Support Services</v>
          </cell>
        </row>
        <row r="29">
          <cell r="F29">
            <v>8000905</v>
          </cell>
          <cell r="G29" t="str">
            <v>Install or Repl Building Equip</v>
          </cell>
          <cell r="H29" t="str">
            <v>Support Services</v>
          </cell>
        </row>
        <row r="30">
          <cell r="F30">
            <v>8000915</v>
          </cell>
          <cell r="G30" t="str">
            <v>Purchase Misc Gen Plant</v>
          </cell>
          <cell r="H30" t="str">
            <v>Support Services</v>
          </cell>
        </row>
        <row r="31">
          <cell r="G31" t="str">
            <v>Joint Seal/Keyhole</v>
          </cell>
          <cell r="H31" t="str">
            <v>Support Services</v>
          </cell>
        </row>
        <row r="32">
          <cell r="G32" t="str">
            <v>Rental Program</v>
          </cell>
          <cell r="H32" t="str">
            <v>Support Services</v>
          </cell>
        </row>
        <row r="33">
          <cell r="F33">
            <v>8000909</v>
          </cell>
          <cell r="G33" t="str">
            <v>Purchase Communications Equip</v>
          </cell>
          <cell r="H33" t="str">
            <v>Support Services</v>
          </cell>
        </row>
        <row r="34">
          <cell r="F34">
            <v>8000549</v>
          </cell>
          <cell r="G34" t="str">
            <v>Install AMR on Existing Meter</v>
          </cell>
          <cell r="H34" t="str">
            <v>AMR</v>
          </cell>
        </row>
        <row r="35">
          <cell r="F35">
            <v>8000913</v>
          </cell>
          <cell r="G35" t="str">
            <v>Purchase EDP Software</v>
          </cell>
          <cell r="H35" t="str">
            <v>Segment IT</v>
          </cell>
        </row>
        <row r="36">
          <cell r="F36">
            <v>8000889</v>
          </cell>
          <cell r="G36" t="str">
            <v>Purch IT and Facilities Segment</v>
          </cell>
          <cell r="H36" t="str">
            <v>Segment IT</v>
          </cell>
        </row>
        <row r="37">
          <cell r="F37" t="str">
            <v>8000889/913</v>
          </cell>
          <cell r="G37" t="str">
            <v>Purch IT and Facilities Corp</v>
          </cell>
          <cell r="H37" t="str">
            <v>Corporate IT</v>
          </cell>
        </row>
        <row r="38">
          <cell r="F38">
            <v>8000000</v>
          </cell>
          <cell r="G38" t="str">
            <v>CMA Conversion</v>
          </cell>
          <cell r="H38" t="str">
            <v>Unallocated</v>
          </cell>
        </row>
        <row r="39">
          <cell r="F39">
            <v>8000001</v>
          </cell>
          <cell r="G39" t="str">
            <v>Maintenance and Jobbing</v>
          </cell>
          <cell r="H39" t="str">
            <v>Unallocated</v>
          </cell>
        </row>
        <row r="40">
          <cell r="F40">
            <v>8010080</v>
          </cell>
          <cell r="G40" t="str">
            <v>S&amp;E Overhead Calculation</v>
          </cell>
          <cell r="H40" t="str">
            <v>Unallocated</v>
          </cell>
        </row>
      </sheetData>
      <sheetData sheetId="4"/>
      <sheetData sheetId="5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y YTD Proj"/>
      <sheetName val="Combined 0&amp;12 and Jun YTD"/>
      <sheetName val="2013 Recon"/>
      <sheetName val="RUDefs"/>
      <sheetName val="Other Infrastructure"/>
      <sheetName val="KLO Proj Check (2)"/>
      <sheetName val="KLO Proj Check"/>
      <sheetName val="NIPSCO"/>
      <sheetName val="NGD"/>
      <sheetName val="13 (2)"/>
      <sheetName val="IBM"/>
      <sheetName val="Sheet2"/>
      <sheetName val="All Dept exc IBM"/>
      <sheetName val="14"/>
      <sheetName val="15"/>
      <sheetName val="16"/>
      <sheetName val="17"/>
      <sheetName val="18"/>
      <sheetName val="19"/>
      <sheetName val="13"/>
      <sheetName val="Indices"/>
      <sheetName val="5&amp;7 Revised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B2" t="str">
            <v>Department</v>
          </cell>
        </row>
        <row r="266">
          <cell r="B266" t="str">
            <v>ResourceType</v>
          </cell>
          <cell r="C266" t="str">
            <v>ResourceTypeDesc</v>
          </cell>
          <cell r="D266" t="str">
            <v>DirectFlag</v>
          </cell>
          <cell r="E266" t="str">
            <v>Co 12 IBM</v>
          </cell>
          <cell r="F266" t="str">
            <v>GreenBar</v>
          </cell>
          <cell r="G266" t="str">
            <v>ProfitPlanning</v>
          </cell>
          <cell r="H266" t="str">
            <v>DescrShort</v>
          </cell>
          <cell r="I266" t="str">
            <v>RT Rollup</v>
          </cell>
          <cell r="J266" t="str">
            <v>RT_Rollup_No</v>
          </cell>
          <cell r="K266" t="str">
            <v>RT_Rollup_Desc</v>
          </cell>
          <cell r="L266" t="str">
            <v>Combined</v>
          </cell>
          <cell r="M266" t="str">
            <v>Hyperion</v>
          </cell>
        </row>
        <row r="267">
          <cell r="B267" t="str">
            <v>1000</v>
          </cell>
          <cell r="C267" t="str">
            <v>Hourly Labor - Overtime.</v>
          </cell>
          <cell r="D267" t="str">
            <v>D</v>
          </cell>
          <cell r="E267" t="str">
            <v>Co 12</v>
          </cell>
          <cell r="F267" t="str">
            <v>Payroll</v>
          </cell>
          <cell r="G267" t="str">
            <v>Net Payroll</v>
          </cell>
          <cell r="H267" t="str">
            <v>Labor</v>
          </cell>
          <cell r="I267" t="str">
            <v>1xxx Net Payroll</v>
          </cell>
          <cell r="J267" t="str">
            <v>1xxx</v>
          </cell>
          <cell r="K267" t="str">
            <v>Net Payroll</v>
          </cell>
          <cell r="L267" t="str">
            <v>1000 Hourly Labor - Overtime.</v>
          </cell>
          <cell r="M267" t="str">
            <v>Gross_Payroll</v>
          </cell>
        </row>
        <row r="268">
          <cell r="B268" t="str">
            <v>1001</v>
          </cell>
          <cell r="C268" t="str">
            <v>Hourly Labor - Straight Time</v>
          </cell>
          <cell r="D268" t="str">
            <v>D</v>
          </cell>
          <cell r="E268" t="str">
            <v>Co 12</v>
          </cell>
          <cell r="F268" t="str">
            <v>Payroll</v>
          </cell>
          <cell r="G268" t="str">
            <v>Net Payroll</v>
          </cell>
          <cell r="H268" t="str">
            <v>Labor</v>
          </cell>
          <cell r="I268" t="str">
            <v>1xxx Net Payroll</v>
          </cell>
          <cell r="J268" t="str">
            <v>1xxx</v>
          </cell>
          <cell r="K268" t="str">
            <v>Net Payroll</v>
          </cell>
          <cell r="L268" t="str">
            <v>1001 Hourly Labor - Straight Time</v>
          </cell>
          <cell r="M268" t="str">
            <v>Gross_Payroll</v>
          </cell>
        </row>
        <row r="269">
          <cell r="B269" t="str">
            <v>1003</v>
          </cell>
          <cell r="C269" t="str">
            <v>Salaried Labor</v>
          </cell>
          <cell r="D269" t="str">
            <v>D</v>
          </cell>
          <cell r="E269" t="str">
            <v>Co 12</v>
          </cell>
          <cell r="F269" t="str">
            <v>Payroll</v>
          </cell>
          <cell r="G269" t="str">
            <v>Net Payroll</v>
          </cell>
          <cell r="H269" t="str">
            <v>Labor</v>
          </cell>
          <cell r="I269" t="str">
            <v>1xxx Net Payroll</v>
          </cell>
          <cell r="J269" t="str">
            <v>1xxx</v>
          </cell>
          <cell r="K269" t="str">
            <v>Net Payroll</v>
          </cell>
          <cell r="L269" t="str">
            <v>1003 Salaried Labor</v>
          </cell>
          <cell r="M269" t="str">
            <v>Gross_Payroll</v>
          </cell>
        </row>
        <row r="270">
          <cell r="B270" t="str">
            <v>1006</v>
          </cell>
          <cell r="C270" t="str">
            <v>Non-Productive Labor Provision</v>
          </cell>
          <cell r="D270" t="str">
            <v>D</v>
          </cell>
          <cell r="E270" t="str">
            <v>Co 12</v>
          </cell>
          <cell r="F270" t="str">
            <v>Payroll</v>
          </cell>
          <cell r="G270" t="str">
            <v>Net Payroll</v>
          </cell>
          <cell r="H270" t="str">
            <v>Labor</v>
          </cell>
          <cell r="I270" t="str">
            <v>1xxx Net Payroll</v>
          </cell>
          <cell r="J270" t="str">
            <v>1xxx</v>
          </cell>
          <cell r="K270" t="str">
            <v>Net Payroll</v>
          </cell>
          <cell r="L270" t="str">
            <v>1006 Non-Productive Labor Provision</v>
          </cell>
          <cell r="M270" t="str">
            <v>Gross_Payroll</v>
          </cell>
        </row>
        <row r="271">
          <cell r="B271" t="str">
            <v>1007</v>
          </cell>
          <cell r="C271" t="str">
            <v>Non Productive Labor Taken</v>
          </cell>
          <cell r="D271" t="str">
            <v>D</v>
          </cell>
          <cell r="E271" t="str">
            <v>Co 12</v>
          </cell>
          <cell r="F271" t="str">
            <v>Payroll</v>
          </cell>
          <cell r="G271" t="str">
            <v>Net Payroll</v>
          </cell>
          <cell r="H271" t="str">
            <v>Labor</v>
          </cell>
          <cell r="I271" t="str">
            <v>1xxx Net Payroll</v>
          </cell>
          <cell r="J271" t="str">
            <v>1xxx</v>
          </cell>
          <cell r="K271" t="str">
            <v>Net Payroll</v>
          </cell>
          <cell r="L271" t="str">
            <v>1007 Non Productive Labor Taken</v>
          </cell>
          <cell r="M271" t="str">
            <v>Gross_Payroll</v>
          </cell>
        </row>
        <row r="272">
          <cell r="B272" t="str">
            <v>1008</v>
          </cell>
          <cell r="C272" t="str">
            <v>Stock Compensation</v>
          </cell>
          <cell r="D272" t="str">
            <v>I</v>
          </cell>
          <cell r="E272" t="str">
            <v>Co 12</v>
          </cell>
          <cell r="F272" t="str">
            <v>Executive Compensation</v>
          </cell>
          <cell r="G272" t="str">
            <v>Other</v>
          </cell>
          <cell r="H272" t="str">
            <v>Labor</v>
          </cell>
          <cell r="I272" t="str">
            <v>1008 Stock Compensation</v>
          </cell>
          <cell r="J272" t="str">
            <v>1008</v>
          </cell>
          <cell r="K272" t="str">
            <v>Stock Compensation</v>
          </cell>
          <cell r="L272" t="str">
            <v>1008 Stock Compensation</v>
          </cell>
          <cell r="M272" t="str">
            <v>Stock Compensation</v>
          </cell>
        </row>
        <row r="273">
          <cell r="B273" t="str">
            <v>1009</v>
          </cell>
          <cell r="C273" t="str">
            <v>Commissions</v>
          </cell>
          <cell r="D273" t="str">
            <v>D</v>
          </cell>
          <cell r="E273" t="str">
            <v>Co 12</v>
          </cell>
          <cell r="F273" t="str">
            <v>Payroll</v>
          </cell>
          <cell r="G273" t="str">
            <v>Net Payroll</v>
          </cell>
          <cell r="H273" t="str">
            <v>Labor</v>
          </cell>
          <cell r="I273" t="str">
            <v>1xxx Net Payroll</v>
          </cell>
          <cell r="J273" t="str">
            <v>1xxx</v>
          </cell>
          <cell r="K273" t="str">
            <v>Net Payroll</v>
          </cell>
          <cell r="L273" t="str">
            <v>1009 Commissions</v>
          </cell>
          <cell r="M273" t="str">
            <v>Gross_Payroll</v>
          </cell>
        </row>
        <row r="274">
          <cell r="B274" t="str">
            <v>1010</v>
          </cell>
          <cell r="C274" t="str">
            <v>Outsourcing Restructuring</v>
          </cell>
          <cell r="D274" t="str">
            <v>I</v>
          </cell>
          <cell r="E274" t="str">
            <v>Co 12</v>
          </cell>
          <cell r="F274" t="str">
            <v>Severance</v>
          </cell>
          <cell r="G274" t="str">
            <v>Other</v>
          </cell>
          <cell r="H274" t="str">
            <v>Labor</v>
          </cell>
          <cell r="I274" t="str">
            <v>101x Restructuring</v>
          </cell>
          <cell r="J274" t="str">
            <v>101x</v>
          </cell>
          <cell r="K274" t="str">
            <v>Restructuring</v>
          </cell>
          <cell r="L274" t="str">
            <v>1010 Outsourcing Restructuring</v>
          </cell>
          <cell r="M274" t="str">
            <v>Outsourcing restructuring</v>
          </cell>
        </row>
        <row r="275">
          <cell r="B275" t="str">
            <v>1011</v>
          </cell>
          <cell r="C275" t="str">
            <v>Restructuring Delayer</v>
          </cell>
          <cell r="D275" t="str">
            <v>I</v>
          </cell>
          <cell r="E275" t="str">
            <v>Co 12</v>
          </cell>
          <cell r="F275" t="str">
            <v>Severance</v>
          </cell>
          <cell r="G275" t="str">
            <v>Other</v>
          </cell>
          <cell r="H275" t="str">
            <v>Labor</v>
          </cell>
          <cell r="I275" t="str">
            <v>101x Restructuring</v>
          </cell>
          <cell r="J275" t="str">
            <v>101x</v>
          </cell>
          <cell r="K275" t="str">
            <v>Restructuring</v>
          </cell>
          <cell r="L275" t="str">
            <v>1011 Restructuring Delayer</v>
          </cell>
          <cell r="M275" t="str">
            <v>Restructuring Expense</v>
          </cell>
        </row>
        <row r="276">
          <cell r="B276" t="str">
            <v>1012</v>
          </cell>
          <cell r="C276" t="str">
            <v>Executive Severance</v>
          </cell>
          <cell r="D276" t="str">
            <v>I</v>
          </cell>
          <cell r="E276" t="str">
            <v>Co 12</v>
          </cell>
          <cell r="F276" t="str">
            <v>Severance</v>
          </cell>
          <cell r="G276" t="str">
            <v>Other</v>
          </cell>
          <cell r="H276" t="str">
            <v>Labor</v>
          </cell>
          <cell r="I276" t="str">
            <v>3635/1012 Severance</v>
          </cell>
          <cell r="J276" t="str">
            <v>3635/1012</v>
          </cell>
          <cell r="K276" t="str">
            <v>Severance</v>
          </cell>
          <cell r="L276" t="str">
            <v>1012 Executive Severance</v>
          </cell>
          <cell r="M276" t="str">
            <v>Restructuring Expense</v>
          </cell>
        </row>
        <row r="277">
          <cell r="B277" t="str">
            <v>1013</v>
          </cell>
          <cell r="C277" t="str">
            <v>Shift Pay</v>
          </cell>
          <cell r="D277" t="str">
            <v>D</v>
          </cell>
          <cell r="E277" t="str">
            <v>Co 12</v>
          </cell>
          <cell r="F277" t="str">
            <v>Payroll</v>
          </cell>
          <cell r="G277" t="str">
            <v>Net Payroll</v>
          </cell>
          <cell r="H277" t="str">
            <v>Labor</v>
          </cell>
          <cell r="I277" t="str">
            <v>1xxx Net Payroll</v>
          </cell>
          <cell r="J277" t="str">
            <v>1xxx</v>
          </cell>
          <cell r="K277" t="str">
            <v>Net Payroll</v>
          </cell>
          <cell r="L277" t="str">
            <v>1013 Shift Pay</v>
          </cell>
          <cell r="M277" t="str">
            <v>Gross_Payroll</v>
          </cell>
        </row>
        <row r="278">
          <cell r="B278" t="str">
            <v>1014</v>
          </cell>
          <cell r="C278" t="str">
            <v>Pay in Lieu of</v>
          </cell>
          <cell r="D278" t="str">
            <v>D</v>
          </cell>
          <cell r="E278" t="str">
            <v>Co 12</v>
          </cell>
          <cell r="F278" t="str">
            <v>Payroll</v>
          </cell>
          <cell r="G278" t="str">
            <v>Net Payroll</v>
          </cell>
          <cell r="H278" t="str">
            <v>Labor</v>
          </cell>
          <cell r="I278" t="str">
            <v>1xxx Net Payroll</v>
          </cell>
          <cell r="J278" t="str">
            <v>1xxx</v>
          </cell>
          <cell r="K278" t="str">
            <v>Net Payroll</v>
          </cell>
          <cell r="L278" t="str">
            <v>1014 Pay in Lieu of</v>
          </cell>
          <cell r="M278" t="str">
            <v>Gross_Payroll</v>
          </cell>
        </row>
        <row r="279">
          <cell r="B279" t="str">
            <v>1015</v>
          </cell>
          <cell r="C279" t="str">
            <v>Call Out Pay</v>
          </cell>
          <cell r="D279" t="str">
            <v>D</v>
          </cell>
          <cell r="E279" t="str">
            <v>Co 12</v>
          </cell>
          <cell r="F279" t="str">
            <v>Payroll</v>
          </cell>
          <cell r="G279" t="str">
            <v>Net Payroll</v>
          </cell>
          <cell r="H279" t="str">
            <v>Labor</v>
          </cell>
          <cell r="I279" t="str">
            <v>1xxx Net Payroll</v>
          </cell>
          <cell r="J279" t="str">
            <v>1xxx</v>
          </cell>
          <cell r="K279" t="str">
            <v>Net Payroll</v>
          </cell>
          <cell r="L279" t="str">
            <v>1015 Call Out Pay</v>
          </cell>
          <cell r="M279" t="str">
            <v>Gross_Payroll</v>
          </cell>
        </row>
        <row r="280">
          <cell r="B280" t="str">
            <v>1017</v>
          </cell>
          <cell r="C280" t="str">
            <v>Meal Allowance</v>
          </cell>
          <cell r="D280" t="str">
            <v>D</v>
          </cell>
          <cell r="E280" t="str">
            <v>Co 12</v>
          </cell>
          <cell r="F280" t="str">
            <v>Payroll</v>
          </cell>
          <cell r="G280" t="str">
            <v>Net Payroll</v>
          </cell>
          <cell r="H280" t="str">
            <v>Labor</v>
          </cell>
          <cell r="I280" t="str">
            <v>1xxx Net Payroll</v>
          </cell>
          <cell r="J280" t="str">
            <v>1xxx</v>
          </cell>
          <cell r="K280" t="str">
            <v>Net Payroll</v>
          </cell>
          <cell r="L280" t="str">
            <v>1017 Meal Allowance</v>
          </cell>
          <cell r="M280" t="str">
            <v>Gross_Payroll</v>
          </cell>
        </row>
        <row r="281">
          <cell r="B281" t="str">
            <v>1018</v>
          </cell>
          <cell r="C281" t="str">
            <v>Merit Budget Purposes Only</v>
          </cell>
          <cell r="D281" t="str">
            <v>D</v>
          </cell>
          <cell r="E281" t="str">
            <v>Co 12</v>
          </cell>
          <cell r="F281" t="str">
            <v>Payroll</v>
          </cell>
          <cell r="G281" t="str">
            <v>Net Payroll</v>
          </cell>
          <cell r="H281" t="str">
            <v>Labor</v>
          </cell>
          <cell r="I281" t="str">
            <v>1xxx Net Payroll</v>
          </cell>
          <cell r="J281" t="str">
            <v>1xxx</v>
          </cell>
          <cell r="K281" t="str">
            <v>Net Payroll</v>
          </cell>
          <cell r="L281" t="str">
            <v>1018 Merit Budget Purposes Only</v>
          </cell>
          <cell r="M281" t="str">
            <v>Gross_Payroll</v>
          </cell>
        </row>
        <row r="282">
          <cell r="B282">
            <v>1019</v>
          </cell>
          <cell r="C282" t="str">
            <v>Labor-Misc Adjustment-Direct</v>
          </cell>
          <cell r="D282" t="str">
            <v>D</v>
          </cell>
          <cell r="E282" t="str">
            <v>Co 12</v>
          </cell>
          <cell r="F282" t="str">
            <v>Payroll</v>
          </cell>
          <cell r="G282" t="str">
            <v>Net Payroll</v>
          </cell>
          <cell r="H282" t="str">
            <v>Labor</v>
          </cell>
          <cell r="I282" t="str">
            <v>1xxx Net Payroll</v>
          </cell>
          <cell r="J282" t="str">
            <v>1xxx</v>
          </cell>
          <cell r="K282" t="str">
            <v>Net Payroll</v>
          </cell>
          <cell r="L282" t="str">
            <v>1019 Labor-Misc Adjustment-Direct</v>
          </cell>
          <cell r="M282" t="str">
            <v>Gross_Payroll</v>
          </cell>
        </row>
        <row r="283">
          <cell r="B283">
            <v>1020</v>
          </cell>
          <cell r="C283" t="str">
            <v>Labor-Misc Adjustment-Indirect</v>
          </cell>
          <cell r="D283" t="str">
            <v>I</v>
          </cell>
          <cell r="E283" t="str">
            <v>Co 12</v>
          </cell>
          <cell r="F283" t="str">
            <v>Payroll</v>
          </cell>
          <cell r="G283" t="str">
            <v>Net Payroll</v>
          </cell>
          <cell r="H283" t="str">
            <v>Labor</v>
          </cell>
          <cell r="I283" t="str">
            <v>1xxx Net Payroll</v>
          </cell>
          <cell r="J283" t="str">
            <v>1xxx</v>
          </cell>
          <cell r="K283" t="str">
            <v>Net Payroll</v>
          </cell>
          <cell r="L283" t="str">
            <v>1020 Labor-Misc Adjustment-Indirect</v>
          </cell>
          <cell r="M283" t="str">
            <v>Gross_Payroll</v>
          </cell>
        </row>
        <row r="284">
          <cell r="B284" t="str">
            <v>1907</v>
          </cell>
          <cell r="C284" t="str">
            <v>Labor from Affiliates</v>
          </cell>
          <cell r="D284" t="str">
            <v>D</v>
          </cell>
          <cell r="E284" t="str">
            <v>Co 12</v>
          </cell>
          <cell r="F284" t="str">
            <v>Payroll</v>
          </cell>
          <cell r="G284" t="str">
            <v>Net Payroll</v>
          </cell>
          <cell r="H284" t="str">
            <v>Labor</v>
          </cell>
          <cell r="I284" t="str">
            <v>1xxx Net Payroll</v>
          </cell>
          <cell r="J284" t="str">
            <v>1xxx</v>
          </cell>
          <cell r="K284" t="str">
            <v>Net Payroll</v>
          </cell>
          <cell r="L284" t="str">
            <v>1907 Labor from Affiliates</v>
          </cell>
          <cell r="M284" t="str">
            <v>Gross_Payroll</v>
          </cell>
        </row>
        <row r="285">
          <cell r="B285" t="str">
            <v>2000</v>
          </cell>
          <cell r="C285" t="str">
            <v>Chemical Additives</v>
          </cell>
          <cell r="D285" t="str">
            <v>D</v>
          </cell>
          <cell r="E285" t="str">
            <v>Co 12</v>
          </cell>
          <cell r="F285" t="str">
            <v>Materials &amp; Supplies</v>
          </cell>
          <cell r="G285" t="str">
            <v>Material &amp; Supplies</v>
          </cell>
          <cell r="H285" t="str">
            <v>Mat&amp;Supply</v>
          </cell>
          <cell r="I285" t="str">
            <v>2xxx Materials &amp; Supplies</v>
          </cell>
          <cell r="J285" t="str">
            <v>2xxx</v>
          </cell>
          <cell r="K285" t="str">
            <v>Materials &amp; Supplies</v>
          </cell>
          <cell r="L285" t="str">
            <v>2000 Chemical Additives</v>
          </cell>
          <cell r="M285" t="str">
            <v>Materials &amp; Supplies</v>
          </cell>
        </row>
        <row r="286">
          <cell r="B286" t="str">
            <v>2001</v>
          </cell>
          <cell r="C286" t="str">
            <v>Chemicals</v>
          </cell>
          <cell r="D286" t="str">
            <v>D</v>
          </cell>
          <cell r="E286" t="str">
            <v>Co 12</v>
          </cell>
          <cell r="F286" t="str">
            <v>Materials &amp; Supplies</v>
          </cell>
          <cell r="G286" t="str">
            <v>Material &amp; Supplies</v>
          </cell>
          <cell r="H286" t="str">
            <v>Mat&amp;Supply</v>
          </cell>
          <cell r="I286" t="str">
            <v>2xxx Materials &amp; Supplies</v>
          </cell>
          <cell r="J286" t="str">
            <v>2xxx</v>
          </cell>
          <cell r="K286" t="str">
            <v>Materials &amp; Supplies</v>
          </cell>
          <cell r="L286" t="str">
            <v>2001 Chemicals</v>
          </cell>
          <cell r="M286" t="str">
            <v>Materials &amp; Supplies</v>
          </cell>
        </row>
        <row r="287">
          <cell r="B287" t="str">
            <v>2002</v>
          </cell>
          <cell r="C287" t="str">
            <v>Compressor Station Parts</v>
          </cell>
          <cell r="D287" t="str">
            <v>D</v>
          </cell>
          <cell r="E287" t="str">
            <v>Co 12</v>
          </cell>
          <cell r="F287" t="str">
            <v>Materials &amp; Supplies</v>
          </cell>
          <cell r="G287" t="str">
            <v>Material &amp; Supplies</v>
          </cell>
          <cell r="H287" t="str">
            <v>Mat&amp;Supply</v>
          </cell>
          <cell r="I287" t="str">
            <v>2xxx Materials &amp; Supplies</v>
          </cell>
          <cell r="J287" t="str">
            <v>2xxx</v>
          </cell>
          <cell r="K287" t="str">
            <v>Materials &amp; Supplies</v>
          </cell>
          <cell r="L287" t="str">
            <v>2002 Compressor Station Parts</v>
          </cell>
          <cell r="M287" t="str">
            <v>Materials &amp; Supplies</v>
          </cell>
        </row>
        <row r="288">
          <cell r="B288" t="str">
            <v>2003</v>
          </cell>
          <cell r="C288" t="str">
            <v>Electrical Material</v>
          </cell>
          <cell r="D288" t="str">
            <v>D</v>
          </cell>
          <cell r="E288" t="str">
            <v>Co 12</v>
          </cell>
          <cell r="F288" t="str">
            <v>Materials &amp; Supplies</v>
          </cell>
          <cell r="G288" t="str">
            <v>Material &amp; Supplies</v>
          </cell>
          <cell r="H288" t="str">
            <v>Mat&amp;Supply</v>
          </cell>
          <cell r="I288" t="str">
            <v>2xxx Materials &amp; Supplies</v>
          </cell>
          <cell r="J288" t="str">
            <v>2xxx</v>
          </cell>
          <cell r="K288" t="str">
            <v>Materials &amp; Supplies</v>
          </cell>
          <cell r="L288" t="str">
            <v>2003 Electrical Material</v>
          </cell>
          <cell r="M288" t="str">
            <v>Materials &amp; Supplies</v>
          </cell>
        </row>
        <row r="289">
          <cell r="B289" t="str">
            <v>2004</v>
          </cell>
          <cell r="C289" t="str">
            <v>Freight</v>
          </cell>
          <cell r="D289" t="str">
            <v>D</v>
          </cell>
          <cell r="E289" t="str">
            <v>Co 12</v>
          </cell>
          <cell r="F289" t="str">
            <v>Materials &amp; Supplies</v>
          </cell>
          <cell r="G289" t="str">
            <v>Material &amp; Supplies</v>
          </cell>
          <cell r="H289" t="str">
            <v>Mat&amp;Supply</v>
          </cell>
          <cell r="I289" t="str">
            <v>2xxx Materials &amp; Supplies</v>
          </cell>
          <cell r="J289" t="str">
            <v>2xxx</v>
          </cell>
          <cell r="K289" t="str">
            <v>Materials &amp; Supplies</v>
          </cell>
          <cell r="L289" t="str">
            <v>2004 Freight</v>
          </cell>
          <cell r="M289" t="str">
            <v>Materials &amp; Supplies</v>
          </cell>
        </row>
        <row r="290">
          <cell r="B290" t="str">
            <v>2005</v>
          </cell>
          <cell r="C290" t="str">
            <v>Freight and Coal</v>
          </cell>
          <cell r="D290" t="str">
            <v>D</v>
          </cell>
          <cell r="E290" t="str">
            <v>Co 12</v>
          </cell>
          <cell r="F290" t="str">
            <v>Materials &amp; Supplies</v>
          </cell>
          <cell r="G290" t="str">
            <v>Material &amp; Supplies</v>
          </cell>
          <cell r="H290" t="str">
            <v>Mat&amp;Supply</v>
          </cell>
          <cell r="I290" t="str">
            <v>2xxx Materials &amp; Supplies</v>
          </cell>
          <cell r="J290" t="str">
            <v>2xxx</v>
          </cell>
          <cell r="K290" t="str">
            <v>Materials &amp; Supplies</v>
          </cell>
          <cell r="L290" t="str">
            <v>2005 Freight and Coal</v>
          </cell>
          <cell r="M290" t="str">
            <v>Materials &amp; Supplies</v>
          </cell>
        </row>
        <row r="291">
          <cell r="B291" t="str">
            <v>2006</v>
          </cell>
          <cell r="C291" t="str">
            <v>Freight and Coke</v>
          </cell>
          <cell r="D291" t="str">
            <v>D</v>
          </cell>
          <cell r="E291" t="str">
            <v>Co 12</v>
          </cell>
          <cell r="F291" t="str">
            <v>Materials &amp; Supplies</v>
          </cell>
          <cell r="G291" t="str">
            <v>Material &amp; Supplies</v>
          </cell>
          <cell r="H291" t="str">
            <v>Mat&amp;Supply</v>
          </cell>
          <cell r="I291" t="str">
            <v>2xxx Materials &amp; Supplies</v>
          </cell>
          <cell r="J291" t="str">
            <v>2xxx</v>
          </cell>
          <cell r="K291" t="str">
            <v>Materials &amp; Supplies</v>
          </cell>
          <cell r="L291" t="str">
            <v>2006 Freight and Coke</v>
          </cell>
          <cell r="M291" t="str">
            <v>Materials &amp; Supplies</v>
          </cell>
        </row>
        <row r="292">
          <cell r="B292" t="str">
            <v>2007</v>
          </cell>
          <cell r="C292" t="str">
            <v>Freight and Oil</v>
          </cell>
          <cell r="D292" t="str">
            <v>D</v>
          </cell>
          <cell r="E292" t="str">
            <v>Co 12</v>
          </cell>
          <cell r="F292" t="str">
            <v>Materials &amp; Supplies</v>
          </cell>
          <cell r="G292" t="str">
            <v>Material &amp; Supplies</v>
          </cell>
          <cell r="H292" t="str">
            <v>Mat&amp;Supply</v>
          </cell>
          <cell r="I292" t="str">
            <v>2xxx Materials &amp; Supplies</v>
          </cell>
          <cell r="J292" t="str">
            <v>2xxx</v>
          </cell>
          <cell r="K292" t="str">
            <v>Materials &amp; Supplies</v>
          </cell>
          <cell r="L292" t="str">
            <v>2007 Freight and Oil</v>
          </cell>
          <cell r="M292" t="str">
            <v>Materials &amp; Supplies</v>
          </cell>
        </row>
        <row r="293">
          <cell r="B293" t="str">
            <v>2008</v>
          </cell>
          <cell r="C293" t="str">
            <v>Fuel</v>
          </cell>
          <cell r="D293" t="str">
            <v>D</v>
          </cell>
          <cell r="E293" t="str">
            <v>Co 12</v>
          </cell>
          <cell r="F293" t="str">
            <v>Materials &amp; Supplies</v>
          </cell>
          <cell r="G293" t="str">
            <v>Material &amp; Supplies</v>
          </cell>
          <cell r="H293" t="str">
            <v>Mat&amp;Supply</v>
          </cell>
          <cell r="I293" t="str">
            <v>2xxx Materials &amp; Supplies</v>
          </cell>
          <cell r="J293" t="str">
            <v>2xxx</v>
          </cell>
          <cell r="K293" t="str">
            <v>Materials &amp; Supplies</v>
          </cell>
          <cell r="L293" t="str">
            <v>2008 Fuel</v>
          </cell>
          <cell r="M293" t="str">
            <v>Materials &amp; Supplies</v>
          </cell>
        </row>
        <row r="294">
          <cell r="B294" t="str">
            <v>2009</v>
          </cell>
          <cell r="C294" t="str">
            <v>Lubricants</v>
          </cell>
          <cell r="D294" t="str">
            <v>D</v>
          </cell>
          <cell r="E294" t="str">
            <v>Co 12</v>
          </cell>
          <cell r="F294" t="str">
            <v>Materials &amp; Supplies</v>
          </cell>
          <cell r="G294" t="str">
            <v>Material &amp; Supplies</v>
          </cell>
          <cell r="H294" t="str">
            <v>Mat&amp;Supply</v>
          </cell>
          <cell r="I294" t="str">
            <v>2xxx Materials &amp; Supplies</v>
          </cell>
          <cell r="J294" t="str">
            <v>2xxx</v>
          </cell>
          <cell r="K294" t="str">
            <v>Materials &amp; Supplies</v>
          </cell>
          <cell r="L294" t="str">
            <v>2009 Lubricants</v>
          </cell>
          <cell r="M294" t="str">
            <v>Materials &amp; Supplies</v>
          </cell>
        </row>
        <row r="295">
          <cell r="B295" t="str">
            <v>2010</v>
          </cell>
          <cell r="C295" t="str">
            <v>Meters and Instrumentation</v>
          </cell>
          <cell r="D295" t="str">
            <v>D</v>
          </cell>
          <cell r="E295" t="str">
            <v>Co 12</v>
          </cell>
          <cell r="F295" t="str">
            <v>Materials &amp; Supplies</v>
          </cell>
          <cell r="G295" t="str">
            <v>Material &amp; Supplies</v>
          </cell>
          <cell r="H295" t="str">
            <v>Mat&amp;Supply</v>
          </cell>
          <cell r="I295" t="str">
            <v>2xxx Materials &amp; Supplies</v>
          </cell>
          <cell r="J295" t="str">
            <v>2xxx</v>
          </cell>
          <cell r="K295" t="str">
            <v>Materials &amp; Supplies</v>
          </cell>
          <cell r="L295" t="str">
            <v>2010 Meters and Instrumentation</v>
          </cell>
          <cell r="M295" t="str">
            <v>Materials &amp; Supplies</v>
          </cell>
        </row>
        <row r="296">
          <cell r="B296" t="str">
            <v>2011</v>
          </cell>
          <cell r="C296" t="str">
            <v>MRO Supplies</v>
          </cell>
          <cell r="D296" t="str">
            <v>D</v>
          </cell>
          <cell r="E296" t="str">
            <v>Co 12</v>
          </cell>
          <cell r="F296" t="str">
            <v>Materials &amp; Supplies</v>
          </cell>
          <cell r="G296" t="str">
            <v>Material &amp; Supplies</v>
          </cell>
          <cell r="H296" t="str">
            <v>Mat&amp;Supply</v>
          </cell>
          <cell r="I296" t="str">
            <v>2xxx Materials &amp; Supplies</v>
          </cell>
          <cell r="J296" t="str">
            <v>2xxx</v>
          </cell>
          <cell r="K296" t="str">
            <v>Materials &amp; Supplies</v>
          </cell>
          <cell r="L296" t="str">
            <v>2011 MRO Supplies</v>
          </cell>
          <cell r="M296" t="str">
            <v>Materials &amp; Supplies</v>
          </cell>
        </row>
        <row r="297">
          <cell r="B297" t="str">
            <v>2012</v>
          </cell>
          <cell r="C297" t="str">
            <v>Stone, Gravel, Rock &amp;Limestone</v>
          </cell>
          <cell r="D297" t="str">
            <v>D</v>
          </cell>
          <cell r="E297" t="str">
            <v>Co 12</v>
          </cell>
          <cell r="F297" t="str">
            <v>Materials &amp; Supplies</v>
          </cell>
          <cell r="G297" t="str">
            <v>Material &amp; Supplies</v>
          </cell>
          <cell r="H297" t="str">
            <v>Mat&amp;Supply</v>
          </cell>
          <cell r="I297" t="str">
            <v>2xxx Materials &amp; Supplies</v>
          </cell>
          <cell r="J297" t="str">
            <v>2xxx</v>
          </cell>
          <cell r="K297" t="str">
            <v>Materials &amp; Supplies</v>
          </cell>
          <cell r="L297" t="str">
            <v>2012 Stone, Gravel, Rock &amp;Limestone</v>
          </cell>
          <cell r="M297" t="str">
            <v>Materials &amp; Supplies</v>
          </cell>
        </row>
        <row r="298">
          <cell r="B298" t="str">
            <v>2013</v>
          </cell>
          <cell r="C298" t="str">
            <v>Pipe</v>
          </cell>
          <cell r="D298" t="str">
            <v>D</v>
          </cell>
          <cell r="E298" t="str">
            <v>Co 12</v>
          </cell>
          <cell r="F298" t="str">
            <v>Materials &amp; Supplies</v>
          </cell>
          <cell r="G298" t="str">
            <v>Material &amp; Supplies</v>
          </cell>
          <cell r="H298" t="str">
            <v>Mat&amp;Supply</v>
          </cell>
          <cell r="I298" t="str">
            <v>2xxx Materials &amp; Supplies</v>
          </cell>
          <cell r="J298" t="str">
            <v>2xxx</v>
          </cell>
          <cell r="K298" t="str">
            <v>Materials &amp; Supplies</v>
          </cell>
          <cell r="L298" t="str">
            <v>2013 Pipe</v>
          </cell>
          <cell r="M298" t="str">
            <v>Materials &amp; Supplies</v>
          </cell>
        </row>
        <row r="299">
          <cell r="B299" t="str">
            <v>2014</v>
          </cell>
          <cell r="C299" t="str">
            <v>Soda Ash</v>
          </cell>
          <cell r="D299" t="str">
            <v>D</v>
          </cell>
          <cell r="E299" t="str">
            <v>Co 12</v>
          </cell>
          <cell r="F299" t="str">
            <v>Materials &amp; Supplies</v>
          </cell>
          <cell r="G299" t="str">
            <v>Material &amp; Supplies</v>
          </cell>
          <cell r="H299" t="str">
            <v>Mat&amp;Supply</v>
          </cell>
          <cell r="I299" t="str">
            <v>2xxx Materials &amp; Supplies</v>
          </cell>
          <cell r="J299" t="str">
            <v>2xxx</v>
          </cell>
          <cell r="K299" t="str">
            <v>Materials &amp; Supplies</v>
          </cell>
          <cell r="L299" t="str">
            <v>2014 Soda Ash</v>
          </cell>
          <cell r="M299" t="str">
            <v>Materials &amp; Supplies</v>
          </cell>
        </row>
        <row r="300">
          <cell r="B300" t="str">
            <v>2015</v>
          </cell>
          <cell r="C300" t="str">
            <v>Valves and Fittings</v>
          </cell>
          <cell r="D300" t="str">
            <v>D</v>
          </cell>
          <cell r="E300" t="str">
            <v>Co 12</v>
          </cell>
          <cell r="F300" t="str">
            <v>Materials &amp; Supplies</v>
          </cell>
          <cell r="G300" t="str">
            <v>Material &amp; Supplies</v>
          </cell>
          <cell r="H300" t="str">
            <v>Mat&amp;Supply</v>
          </cell>
          <cell r="I300" t="str">
            <v>2xxx Materials &amp; Supplies</v>
          </cell>
          <cell r="J300" t="str">
            <v>2xxx</v>
          </cell>
          <cell r="K300" t="str">
            <v>Materials &amp; Supplies</v>
          </cell>
          <cell r="L300" t="str">
            <v>2015 Valves and Fittings</v>
          </cell>
          <cell r="M300" t="str">
            <v>Materials &amp; Supplies</v>
          </cell>
        </row>
        <row r="301">
          <cell r="B301" t="str">
            <v>2016</v>
          </cell>
          <cell r="C301" t="str">
            <v>Perimeter Control Devices</v>
          </cell>
          <cell r="D301" t="str">
            <v>D</v>
          </cell>
          <cell r="E301" t="str">
            <v>Co 12</v>
          </cell>
          <cell r="F301" t="str">
            <v>Materials &amp; Supplies</v>
          </cell>
          <cell r="G301" t="str">
            <v>Material &amp; Supplies</v>
          </cell>
          <cell r="H301" t="str">
            <v>Mat&amp;Supply</v>
          </cell>
          <cell r="I301" t="str">
            <v>2xxx Materials &amp; Supplies</v>
          </cell>
          <cell r="J301" t="str">
            <v>2xxx</v>
          </cell>
          <cell r="K301" t="str">
            <v>Materials &amp; Supplies</v>
          </cell>
          <cell r="L301" t="str">
            <v>2016 Perimeter Control Devices</v>
          </cell>
          <cell r="M301" t="str">
            <v>Materials &amp; Supplies</v>
          </cell>
        </row>
        <row r="302">
          <cell r="B302" t="str">
            <v>2017</v>
          </cell>
          <cell r="C302" t="str">
            <v>Other Materials and Supplies</v>
          </cell>
          <cell r="D302" t="str">
            <v>D</v>
          </cell>
          <cell r="E302" t="str">
            <v>Co 12</v>
          </cell>
          <cell r="F302" t="str">
            <v>Materials &amp; Supplies</v>
          </cell>
          <cell r="G302" t="str">
            <v>Material &amp; Supplies</v>
          </cell>
          <cell r="H302" t="str">
            <v>Mat&amp;Supply</v>
          </cell>
          <cell r="I302" t="str">
            <v>2xxx Materials &amp; Supplies</v>
          </cell>
          <cell r="J302" t="str">
            <v>2xxx</v>
          </cell>
          <cell r="K302" t="str">
            <v>Materials &amp; Supplies</v>
          </cell>
          <cell r="L302" t="str">
            <v>2017 Other Materials and Supplies</v>
          </cell>
          <cell r="M302" t="str">
            <v>Materials &amp; Supplies</v>
          </cell>
        </row>
        <row r="303">
          <cell r="B303" t="str">
            <v>2018</v>
          </cell>
          <cell r="C303" t="str">
            <v>Corrosion Materials</v>
          </cell>
          <cell r="D303" t="str">
            <v>D</v>
          </cell>
          <cell r="E303" t="str">
            <v>Co 12</v>
          </cell>
          <cell r="F303" t="str">
            <v>Materials &amp; Supplies</v>
          </cell>
          <cell r="G303" t="str">
            <v>Material &amp; Supplies</v>
          </cell>
          <cell r="H303" t="str">
            <v>Mat&amp;Supply</v>
          </cell>
          <cell r="I303" t="str">
            <v>2xxx Materials &amp; Supplies</v>
          </cell>
          <cell r="J303" t="str">
            <v>2xxx</v>
          </cell>
          <cell r="K303" t="str">
            <v>Materials &amp; Supplies</v>
          </cell>
          <cell r="L303" t="str">
            <v>2018 Corrosion Materials</v>
          </cell>
          <cell r="M303" t="str">
            <v>Materials &amp; Supplies</v>
          </cell>
        </row>
        <row r="304">
          <cell r="B304" t="str">
            <v>2019</v>
          </cell>
          <cell r="C304" t="str">
            <v>Industrial Gases</v>
          </cell>
          <cell r="D304" t="str">
            <v>D</v>
          </cell>
          <cell r="E304" t="str">
            <v>Co 12</v>
          </cell>
          <cell r="F304" t="str">
            <v>Materials &amp; Supplies</v>
          </cell>
          <cell r="G304" t="str">
            <v>Material &amp; Supplies</v>
          </cell>
          <cell r="H304" t="str">
            <v>Mat&amp;Supply</v>
          </cell>
          <cell r="I304" t="str">
            <v>2xxx Materials &amp; Supplies</v>
          </cell>
          <cell r="J304" t="str">
            <v>2xxx</v>
          </cell>
          <cell r="K304" t="str">
            <v>Materials &amp; Supplies</v>
          </cell>
          <cell r="L304" t="str">
            <v>2019 Industrial Gases</v>
          </cell>
          <cell r="M304" t="str">
            <v>Materials &amp; Supplies</v>
          </cell>
        </row>
        <row r="305">
          <cell r="B305" t="str">
            <v>2020</v>
          </cell>
          <cell r="C305" t="str">
            <v>Facility and Bldg Supplies</v>
          </cell>
          <cell r="D305" t="str">
            <v>D</v>
          </cell>
          <cell r="E305" t="str">
            <v>Co 12</v>
          </cell>
          <cell r="F305" t="str">
            <v>Materials &amp; Supplies</v>
          </cell>
          <cell r="G305" t="str">
            <v>Material &amp; Supplies</v>
          </cell>
          <cell r="H305" t="str">
            <v>Mat&amp;Supply</v>
          </cell>
          <cell r="I305" t="str">
            <v>2xxx Materials &amp; Supplies</v>
          </cell>
          <cell r="J305" t="str">
            <v>2xxx</v>
          </cell>
          <cell r="K305" t="str">
            <v>Materials &amp; Supplies</v>
          </cell>
          <cell r="L305" t="str">
            <v>2020 Facility and Bldg Supplies</v>
          </cell>
          <cell r="M305" t="str">
            <v>Materials &amp; Supplies</v>
          </cell>
        </row>
        <row r="306">
          <cell r="B306" t="str">
            <v>2500</v>
          </cell>
          <cell r="C306" t="str">
            <v>IT Hardware</v>
          </cell>
          <cell r="D306" t="str">
            <v>D</v>
          </cell>
          <cell r="E306" t="str">
            <v>Co 12</v>
          </cell>
          <cell r="F306" t="str">
            <v>Materials &amp; Supplies</v>
          </cell>
          <cell r="G306" t="str">
            <v>Material &amp; Supplies</v>
          </cell>
          <cell r="H306" t="str">
            <v>Mat&amp;Supply</v>
          </cell>
          <cell r="I306" t="str">
            <v>2xxx Materials &amp; Supplies</v>
          </cell>
          <cell r="J306" t="str">
            <v>2xxx</v>
          </cell>
          <cell r="K306" t="str">
            <v>Materials &amp; Supplies</v>
          </cell>
          <cell r="L306" t="str">
            <v>2500 IT Hardware</v>
          </cell>
          <cell r="M306" t="str">
            <v>Materials &amp; Supplies</v>
          </cell>
        </row>
        <row r="307">
          <cell r="B307" t="str">
            <v>2501</v>
          </cell>
          <cell r="C307" t="str">
            <v>IT Software</v>
          </cell>
          <cell r="D307" t="str">
            <v>D</v>
          </cell>
          <cell r="E307" t="str">
            <v>Co 12</v>
          </cell>
          <cell r="F307" t="str">
            <v>Materials &amp; Supplies</v>
          </cell>
          <cell r="G307" t="str">
            <v>Material &amp; Supplies</v>
          </cell>
          <cell r="H307" t="str">
            <v>Mat&amp;Supply</v>
          </cell>
          <cell r="I307" t="str">
            <v>2xxx Materials &amp; Supplies</v>
          </cell>
          <cell r="J307" t="str">
            <v>2xxx</v>
          </cell>
          <cell r="K307" t="str">
            <v>Materials &amp; Supplies</v>
          </cell>
          <cell r="L307" t="str">
            <v>2501 IT Software</v>
          </cell>
          <cell r="M307" t="str">
            <v>Materials &amp; Supplies</v>
          </cell>
        </row>
        <row r="308">
          <cell r="B308" t="str">
            <v>2502</v>
          </cell>
          <cell r="C308" t="str">
            <v>Network Materials</v>
          </cell>
          <cell r="D308" t="str">
            <v>D</v>
          </cell>
          <cell r="E308" t="str">
            <v>Co 12</v>
          </cell>
          <cell r="F308" t="str">
            <v>Materials &amp; Supplies</v>
          </cell>
          <cell r="G308" t="str">
            <v>Material &amp; Supplies</v>
          </cell>
          <cell r="H308" t="str">
            <v>Mat&amp;Supply</v>
          </cell>
          <cell r="I308" t="str">
            <v>2xxx Materials &amp; Supplies</v>
          </cell>
          <cell r="J308" t="str">
            <v>2xxx</v>
          </cell>
          <cell r="K308" t="str">
            <v>Materials &amp; Supplies</v>
          </cell>
          <cell r="L308" t="str">
            <v>2502 Network Materials</v>
          </cell>
          <cell r="M308" t="str">
            <v>Materials &amp; Supplies</v>
          </cell>
        </row>
        <row r="309">
          <cell r="B309" t="str">
            <v>2503</v>
          </cell>
          <cell r="C309" t="str">
            <v>Office Supplies</v>
          </cell>
          <cell r="D309" t="str">
            <v>D</v>
          </cell>
          <cell r="E309" t="str">
            <v>Co 12</v>
          </cell>
          <cell r="F309" t="str">
            <v>Materials &amp; Supplies</v>
          </cell>
          <cell r="G309" t="str">
            <v>Material &amp; Supplies</v>
          </cell>
          <cell r="H309" t="str">
            <v>Mat&amp;Supply</v>
          </cell>
          <cell r="I309" t="str">
            <v>2xxx Materials &amp; Supplies</v>
          </cell>
          <cell r="J309" t="str">
            <v>2xxx</v>
          </cell>
          <cell r="K309" t="str">
            <v>Materials &amp; Supplies</v>
          </cell>
          <cell r="L309" t="str">
            <v>2503 Office Supplies</v>
          </cell>
          <cell r="M309" t="str">
            <v>Materials &amp; Supplies</v>
          </cell>
        </row>
        <row r="310">
          <cell r="B310" t="str">
            <v>2504</v>
          </cell>
          <cell r="C310" t="str">
            <v>Expert Witness Fees</v>
          </cell>
          <cell r="D310" t="str">
            <v>D</v>
          </cell>
          <cell r="E310" t="str">
            <v>Co 12</v>
          </cell>
          <cell r="F310" t="str">
            <v>Materials &amp; Supplies</v>
          </cell>
          <cell r="G310" t="str">
            <v>Material &amp; Supplies</v>
          </cell>
          <cell r="H310" t="str">
            <v>Mat&amp;Supply</v>
          </cell>
          <cell r="I310" t="str">
            <v>2xxx Materials &amp; Supplies</v>
          </cell>
          <cell r="J310" t="str">
            <v>2xxx</v>
          </cell>
          <cell r="K310" t="str">
            <v>Materials &amp; Supplies</v>
          </cell>
          <cell r="L310" t="str">
            <v>2504 Expert Witness Fees</v>
          </cell>
          <cell r="M310" t="str">
            <v>Materials &amp; Supplies</v>
          </cell>
        </row>
        <row r="311">
          <cell r="B311" t="str">
            <v>2506</v>
          </cell>
          <cell r="C311" t="str">
            <v>P2P Default Pcard only</v>
          </cell>
          <cell r="D311" t="str">
            <v>D</v>
          </cell>
          <cell r="E311" t="str">
            <v>Co 12</v>
          </cell>
          <cell r="F311" t="str">
            <v>Materials &amp; Supplies</v>
          </cell>
          <cell r="G311" t="str">
            <v>Material &amp; Supplies</v>
          </cell>
          <cell r="H311" t="str">
            <v>Mat&amp;Supply</v>
          </cell>
          <cell r="I311" t="str">
            <v>2xxx Materials &amp; Supplies</v>
          </cell>
          <cell r="J311" t="str">
            <v>2xxx</v>
          </cell>
          <cell r="K311" t="str">
            <v>Materials &amp; Supplies</v>
          </cell>
          <cell r="L311" t="str">
            <v>2506 P2P Default Pcard only</v>
          </cell>
          <cell r="M311" t="str">
            <v>Materials &amp; Supplies</v>
          </cell>
        </row>
        <row r="312">
          <cell r="B312" t="str">
            <v>2510</v>
          </cell>
          <cell r="C312" t="str">
            <v>Rebates</v>
          </cell>
          <cell r="D312" t="str">
            <v>D</v>
          </cell>
          <cell r="E312" t="str">
            <v>Co 12</v>
          </cell>
          <cell r="F312" t="str">
            <v>Materials &amp; Supplies</v>
          </cell>
          <cell r="G312" t="str">
            <v>Material &amp; Supplies</v>
          </cell>
          <cell r="H312" t="str">
            <v>Mat&amp;Supply</v>
          </cell>
          <cell r="I312" t="str">
            <v>2xxx Materials &amp; Supplies</v>
          </cell>
          <cell r="J312" t="str">
            <v>2xxx</v>
          </cell>
          <cell r="K312" t="str">
            <v>Materials &amp; Supplies</v>
          </cell>
          <cell r="L312" t="str">
            <v>2510 Rebates</v>
          </cell>
          <cell r="M312" t="str">
            <v>Materials &amp; Supplies</v>
          </cell>
        </row>
        <row r="313">
          <cell r="B313" t="str">
            <v>3000</v>
          </cell>
          <cell r="C313" t="str">
            <v>Consulting Services</v>
          </cell>
          <cell r="D313" t="str">
            <v>D</v>
          </cell>
          <cell r="E313" t="str">
            <v>Co 12</v>
          </cell>
          <cell r="F313" t="str">
            <v>Outside Services - Consulting</v>
          </cell>
          <cell r="G313" t="str">
            <v>Outside Services</v>
          </cell>
          <cell r="H313" t="str">
            <v>OutsideSvs</v>
          </cell>
          <cell r="I313" t="str">
            <v>30xx Outside Services</v>
          </cell>
          <cell r="J313" t="str">
            <v>30xx</v>
          </cell>
          <cell r="K313" t="str">
            <v>Outside Services</v>
          </cell>
          <cell r="L313" t="str">
            <v>3000 Consulting Services</v>
          </cell>
          <cell r="M313" t="str">
            <v>Consulting Services</v>
          </cell>
        </row>
        <row r="314">
          <cell r="B314" t="str">
            <v>3001</v>
          </cell>
          <cell r="C314" t="str">
            <v>Advertising Services</v>
          </cell>
          <cell r="D314" t="str">
            <v>D</v>
          </cell>
          <cell r="E314" t="str">
            <v>Co 12</v>
          </cell>
          <cell r="F314" t="str">
            <v>Outside Services - Other</v>
          </cell>
          <cell r="G314" t="str">
            <v>Outside Services</v>
          </cell>
          <cell r="H314" t="str">
            <v>OutsideSvs</v>
          </cell>
          <cell r="I314" t="str">
            <v>30xx Outside Services</v>
          </cell>
          <cell r="J314" t="str">
            <v>30xx</v>
          </cell>
          <cell r="K314" t="str">
            <v>Outside Services</v>
          </cell>
          <cell r="L314" t="str">
            <v>3001 Advertising Services</v>
          </cell>
          <cell r="M314" t="str">
            <v>Other Outside_Service</v>
          </cell>
        </row>
        <row r="315">
          <cell r="B315" t="str">
            <v>3002</v>
          </cell>
          <cell r="C315" t="str">
            <v>Legal Services</v>
          </cell>
          <cell r="D315" t="str">
            <v>D</v>
          </cell>
          <cell r="E315" t="str">
            <v>Co 12</v>
          </cell>
          <cell r="F315" t="str">
            <v>Outside Services - Legal</v>
          </cell>
          <cell r="G315" t="str">
            <v>Outside Services</v>
          </cell>
          <cell r="H315" t="str">
            <v>OutsideSvs</v>
          </cell>
          <cell r="I315" t="str">
            <v>3002 Legal Services</v>
          </cell>
          <cell r="J315" t="str">
            <v>3002</v>
          </cell>
          <cell r="K315" t="str">
            <v>Legal Services</v>
          </cell>
          <cell r="L315" t="str">
            <v>3002 Legal Services</v>
          </cell>
          <cell r="M315" t="str">
            <v>Legal Fees</v>
          </cell>
        </row>
        <row r="316">
          <cell r="B316" t="str">
            <v>3003</v>
          </cell>
          <cell r="C316" t="str">
            <v>Auditing Services</v>
          </cell>
          <cell r="D316" t="str">
            <v>D</v>
          </cell>
          <cell r="E316" t="str">
            <v>Co 12</v>
          </cell>
          <cell r="F316" t="str">
            <v>Outside Services - Audit</v>
          </cell>
          <cell r="G316" t="str">
            <v>Convenience Bills (Audit and Insurance)</v>
          </cell>
          <cell r="H316" t="str">
            <v>OutsideSvs</v>
          </cell>
          <cell r="I316" t="str">
            <v>30xx Outside Services</v>
          </cell>
          <cell r="J316" t="str">
            <v>30xx</v>
          </cell>
          <cell r="K316" t="str">
            <v>Outside Services</v>
          </cell>
          <cell r="L316" t="str">
            <v>3003 Auditing Services</v>
          </cell>
          <cell r="M316" t="str">
            <v>Audit Fees</v>
          </cell>
        </row>
        <row r="317">
          <cell r="B317" t="str">
            <v>3004</v>
          </cell>
          <cell r="C317" t="str">
            <v>Constructions Services</v>
          </cell>
          <cell r="D317" t="str">
            <v>D</v>
          </cell>
          <cell r="E317" t="str">
            <v>Co 12</v>
          </cell>
          <cell r="F317" t="str">
            <v>Outside Services - Other</v>
          </cell>
          <cell r="G317" t="str">
            <v>Outside Services</v>
          </cell>
          <cell r="H317" t="str">
            <v>OutsideSvs</v>
          </cell>
          <cell r="I317" t="str">
            <v>30xx Outside Services</v>
          </cell>
          <cell r="J317" t="str">
            <v>30xx</v>
          </cell>
          <cell r="K317" t="str">
            <v>Outside Services</v>
          </cell>
          <cell r="L317" t="str">
            <v>3004 Constructions Services</v>
          </cell>
          <cell r="M317" t="str">
            <v>Other Outside_Service</v>
          </cell>
        </row>
        <row r="318">
          <cell r="B318" t="str">
            <v>3005</v>
          </cell>
          <cell r="C318" t="str">
            <v>Contract Retainages</v>
          </cell>
          <cell r="D318" t="str">
            <v>D</v>
          </cell>
          <cell r="E318" t="str">
            <v>Co 12</v>
          </cell>
          <cell r="F318" t="str">
            <v>Outside Services - Other</v>
          </cell>
          <cell r="G318" t="str">
            <v>Outside Services</v>
          </cell>
          <cell r="H318" t="str">
            <v>OutsideSvs</v>
          </cell>
          <cell r="I318" t="str">
            <v>30xx Outside Services</v>
          </cell>
          <cell r="J318" t="str">
            <v>30xx</v>
          </cell>
          <cell r="K318" t="str">
            <v>Outside Services</v>
          </cell>
          <cell r="L318" t="str">
            <v>3005 Contract Retainages</v>
          </cell>
          <cell r="M318" t="str">
            <v>Other Outside_Service</v>
          </cell>
        </row>
        <row r="319">
          <cell r="B319" t="str">
            <v>3006</v>
          </cell>
          <cell r="C319" t="str">
            <v>Engineering Services</v>
          </cell>
          <cell r="D319" t="str">
            <v>D</v>
          </cell>
          <cell r="E319" t="str">
            <v>Co 12</v>
          </cell>
          <cell r="F319" t="str">
            <v>Outside Services - Other</v>
          </cell>
          <cell r="G319" t="str">
            <v>Outside Services</v>
          </cell>
          <cell r="H319" t="str">
            <v>OutsideSvs</v>
          </cell>
          <cell r="I319" t="str">
            <v>30xx Outside Services</v>
          </cell>
          <cell r="J319" t="str">
            <v>30xx</v>
          </cell>
          <cell r="K319" t="str">
            <v>Outside Services</v>
          </cell>
          <cell r="L319" t="str">
            <v>3006 Engineering Services</v>
          </cell>
          <cell r="M319" t="str">
            <v>Other Outside_Service</v>
          </cell>
        </row>
        <row r="320">
          <cell r="B320" t="str">
            <v>3007</v>
          </cell>
          <cell r="C320" t="str">
            <v>Laboratory Services</v>
          </cell>
          <cell r="D320" t="str">
            <v>D</v>
          </cell>
          <cell r="E320" t="str">
            <v>Co 12</v>
          </cell>
          <cell r="F320" t="str">
            <v>Outside Services - Other</v>
          </cell>
          <cell r="G320" t="str">
            <v>Outside Services</v>
          </cell>
          <cell r="H320" t="str">
            <v>OutsideSvs</v>
          </cell>
          <cell r="I320" t="str">
            <v>30xx Outside Services</v>
          </cell>
          <cell r="J320" t="str">
            <v>30xx</v>
          </cell>
          <cell r="K320" t="str">
            <v>Outside Services</v>
          </cell>
          <cell r="L320" t="str">
            <v>3007 Laboratory Services</v>
          </cell>
          <cell r="M320" t="str">
            <v>Other Outside_Service</v>
          </cell>
        </row>
        <row r="321">
          <cell r="B321" t="str">
            <v>3008</v>
          </cell>
          <cell r="C321" t="str">
            <v>Printing/Reproduction Services</v>
          </cell>
          <cell r="D321" t="str">
            <v>D</v>
          </cell>
          <cell r="E321" t="str">
            <v>Co 12</v>
          </cell>
          <cell r="F321" t="str">
            <v>Outside Services - Other</v>
          </cell>
          <cell r="G321" t="str">
            <v>Outside Services</v>
          </cell>
          <cell r="H321" t="str">
            <v>OutsideSvs</v>
          </cell>
          <cell r="I321" t="str">
            <v>30xx Outside Services</v>
          </cell>
          <cell r="J321" t="str">
            <v>30xx</v>
          </cell>
          <cell r="K321" t="str">
            <v>Outside Services</v>
          </cell>
          <cell r="L321" t="str">
            <v>3008 Printing/Reproduction Services</v>
          </cell>
          <cell r="M321" t="str">
            <v>Other Outside_Service</v>
          </cell>
        </row>
        <row r="322">
          <cell r="B322" t="str">
            <v>3009</v>
          </cell>
          <cell r="C322" t="str">
            <v>Operations Services</v>
          </cell>
          <cell r="D322" t="str">
            <v>D</v>
          </cell>
          <cell r="E322" t="str">
            <v>Co 12</v>
          </cell>
          <cell r="F322" t="str">
            <v>Outside Services - Other</v>
          </cell>
          <cell r="G322" t="str">
            <v>Outside Services</v>
          </cell>
          <cell r="H322" t="str">
            <v>OutsideSvs</v>
          </cell>
          <cell r="I322" t="str">
            <v>30xx Outside Services</v>
          </cell>
          <cell r="J322" t="str">
            <v>30xx</v>
          </cell>
          <cell r="K322" t="str">
            <v>Outside Services</v>
          </cell>
          <cell r="L322" t="str">
            <v>3009 Operations Services</v>
          </cell>
          <cell r="M322" t="str">
            <v>Other Outside_Service</v>
          </cell>
        </row>
        <row r="323">
          <cell r="B323" t="str">
            <v>3010</v>
          </cell>
          <cell r="C323" t="str">
            <v>Prime Construction Services</v>
          </cell>
          <cell r="D323" t="str">
            <v>D</v>
          </cell>
          <cell r="E323" t="str">
            <v>Co 12</v>
          </cell>
          <cell r="F323" t="str">
            <v>Outside Services - Other</v>
          </cell>
          <cell r="G323" t="str">
            <v>Outside Services</v>
          </cell>
          <cell r="H323" t="str">
            <v>OutsideSvs</v>
          </cell>
          <cell r="I323" t="str">
            <v>30xx Outside Services</v>
          </cell>
          <cell r="J323" t="str">
            <v>30xx</v>
          </cell>
          <cell r="K323" t="str">
            <v>Outside Services</v>
          </cell>
          <cell r="L323" t="str">
            <v>3010 Prime Construction Services</v>
          </cell>
          <cell r="M323" t="str">
            <v>Other Outside_Service</v>
          </cell>
        </row>
        <row r="324">
          <cell r="B324" t="str">
            <v>3011</v>
          </cell>
          <cell r="C324" t="str">
            <v>Temporary Personnel Services</v>
          </cell>
          <cell r="D324" t="str">
            <v>D</v>
          </cell>
          <cell r="E324" t="str">
            <v>Co 12</v>
          </cell>
          <cell r="F324" t="str">
            <v>Outside Services - Other</v>
          </cell>
          <cell r="G324" t="str">
            <v>Outside Services</v>
          </cell>
          <cell r="H324" t="str">
            <v>OutsideSvs</v>
          </cell>
          <cell r="I324" t="str">
            <v>30xx Outside Services</v>
          </cell>
          <cell r="J324" t="str">
            <v>30xx</v>
          </cell>
          <cell r="K324" t="str">
            <v>Outside Services</v>
          </cell>
          <cell r="L324" t="str">
            <v>3011 Temporary Personnel Services</v>
          </cell>
          <cell r="M324" t="str">
            <v>Other Outside_Service</v>
          </cell>
        </row>
        <row r="325">
          <cell r="B325" t="str">
            <v>3012</v>
          </cell>
          <cell r="C325" t="str">
            <v>Security Services</v>
          </cell>
          <cell r="D325" t="str">
            <v>D</v>
          </cell>
          <cell r="E325" t="str">
            <v>Co 12</v>
          </cell>
          <cell r="F325" t="str">
            <v>Outside Services - Other</v>
          </cell>
          <cell r="G325" t="str">
            <v>Outside Services</v>
          </cell>
          <cell r="H325" t="str">
            <v>OutsideSvs</v>
          </cell>
          <cell r="I325" t="str">
            <v>30xx Outside Services</v>
          </cell>
          <cell r="J325" t="str">
            <v>30xx</v>
          </cell>
          <cell r="K325" t="str">
            <v>Outside Services</v>
          </cell>
          <cell r="L325" t="str">
            <v>3012 Security Services</v>
          </cell>
          <cell r="M325" t="str">
            <v>Other Outside_Service</v>
          </cell>
        </row>
        <row r="326">
          <cell r="B326" t="str">
            <v>3013</v>
          </cell>
          <cell r="C326" t="str">
            <v>Property Management Services</v>
          </cell>
          <cell r="D326" t="str">
            <v>D</v>
          </cell>
          <cell r="E326" t="str">
            <v>Co 12</v>
          </cell>
          <cell r="F326" t="str">
            <v>Outside Services - Other</v>
          </cell>
          <cell r="G326" t="str">
            <v>Outside Services</v>
          </cell>
          <cell r="H326" t="str">
            <v>OutsideSvs</v>
          </cell>
          <cell r="I326" t="str">
            <v>30xx Outside Services</v>
          </cell>
          <cell r="J326" t="str">
            <v>30xx</v>
          </cell>
          <cell r="K326" t="str">
            <v>Outside Services</v>
          </cell>
          <cell r="L326" t="str">
            <v>3013 Property Management Services</v>
          </cell>
          <cell r="M326" t="str">
            <v>Other Outside_Service</v>
          </cell>
        </row>
        <row r="327">
          <cell r="B327" t="str">
            <v>3015</v>
          </cell>
          <cell r="C327" t="str">
            <v>Other Outside Services</v>
          </cell>
          <cell r="D327" t="str">
            <v>D</v>
          </cell>
          <cell r="E327" t="str">
            <v>Co 12</v>
          </cell>
          <cell r="F327" t="str">
            <v>Outside Services - Other</v>
          </cell>
          <cell r="G327" t="str">
            <v>Outside Services</v>
          </cell>
          <cell r="H327" t="str">
            <v>OutsideSvs</v>
          </cell>
          <cell r="I327" t="str">
            <v>30xx Outside Services</v>
          </cell>
          <cell r="J327" t="str">
            <v>30xx</v>
          </cell>
          <cell r="K327" t="str">
            <v>Outside Services</v>
          </cell>
          <cell r="L327" t="str">
            <v>3015 Other Outside Services</v>
          </cell>
          <cell r="M327" t="str">
            <v>Other Outside_Service</v>
          </cell>
        </row>
        <row r="328">
          <cell r="B328" t="str">
            <v>3016</v>
          </cell>
          <cell r="C328" t="str">
            <v>Other Maintenance Services</v>
          </cell>
          <cell r="D328" t="str">
            <v>D</v>
          </cell>
          <cell r="E328" t="str">
            <v>Co 12</v>
          </cell>
          <cell r="F328" t="str">
            <v>Outside Services - Other</v>
          </cell>
          <cell r="G328" t="str">
            <v>Outside Services</v>
          </cell>
          <cell r="H328" t="str">
            <v>OutsideSvs</v>
          </cell>
          <cell r="I328" t="str">
            <v>30xx Outside Services</v>
          </cell>
          <cell r="J328" t="str">
            <v>30xx</v>
          </cell>
          <cell r="K328" t="str">
            <v>Outside Services</v>
          </cell>
          <cell r="L328" t="str">
            <v>3016 Other Maintenance Services</v>
          </cell>
          <cell r="M328" t="str">
            <v>Other Outside_Service</v>
          </cell>
        </row>
        <row r="329">
          <cell r="B329" t="str">
            <v>3017</v>
          </cell>
          <cell r="C329" t="str">
            <v>One Call System Fees</v>
          </cell>
          <cell r="D329" t="str">
            <v>D</v>
          </cell>
          <cell r="E329" t="str">
            <v>Co 12</v>
          </cell>
          <cell r="F329" t="str">
            <v>Outside Services - Other</v>
          </cell>
          <cell r="G329" t="str">
            <v>Outside Services</v>
          </cell>
          <cell r="H329" t="str">
            <v>OutsideSvs</v>
          </cell>
          <cell r="I329" t="str">
            <v>30xx Outside Services</v>
          </cell>
          <cell r="J329" t="str">
            <v>30xx</v>
          </cell>
          <cell r="K329" t="str">
            <v>Outside Services</v>
          </cell>
          <cell r="L329" t="str">
            <v>3017 One Call System Fees</v>
          </cell>
          <cell r="M329" t="str">
            <v>Other Outside_Service</v>
          </cell>
        </row>
        <row r="330">
          <cell r="B330" t="str">
            <v>3019</v>
          </cell>
          <cell r="C330" t="str">
            <v>Equipment Repair and Service</v>
          </cell>
          <cell r="D330" t="str">
            <v>D</v>
          </cell>
          <cell r="E330" t="str">
            <v>Co 12</v>
          </cell>
          <cell r="F330" t="str">
            <v>Outside Services - Other</v>
          </cell>
          <cell r="G330" t="str">
            <v>Outside Services</v>
          </cell>
          <cell r="H330" t="str">
            <v>OutsideSvs</v>
          </cell>
          <cell r="I330" t="str">
            <v>30xx Outside Services</v>
          </cell>
          <cell r="J330" t="str">
            <v>30xx</v>
          </cell>
          <cell r="K330" t="str">
            <v>Outside Services</v>
          </cell>
          <cell r="L330" t="str">
            <v>3019 Equipment Repair and Service</v>
          </cell>
          <cell r="M330" t="str">
            <v>Other Outside_Service</v>
          </cell>
        </row>
        <row r="331">
          <cell r="B331" t="str">
            <v>3021</v>
          </cell>
          <cell r="C331" t="str">
            <v>Env Health &amp; Safety Services</v>
          </cell>
          <cell r="D331" t="str">
            <v>D</v>
          </cell>
          <cell r="E331" t="str">
            <v>Co 12</v>
          </cell>
          <cell r="F331" t="str">
            <v>Outside Services - Other</v>
          </cell>
          <cell r="G331" t="str">
            <v>Outside Services</v>
          </cell>
          <cell r="H331" t="str">
            <v>OutsideSvs</v>
          </cell>
          <cell r="I331" t="str">
            <v>30xx Outside Services</v>
          </cell>
          <cell r="J331" t="str">
            <v>30xx</v>
          </cell>
          <cell r="K331" t="str">
            <v>Outside Services</v>
          </cell>
          <cell r="L331" t="str">
            <v>3021 Env Health &amp; Safety Services</v>
          </cell>
          <cell r="M331" t="str">
            <v>Other Outside_Service</v>
          </cell>
        </row>
        <row r="332">
          <cell r="B332" t="str">
            <v>3024</v>
          </cell>
          <cell r="C332" t="str">
            <v>Benefit Administration</v>
          </cell>
          <cell r="D332" t="str">
            <v>I</v>
          </cell>
          <cell r="E332" t="str">
            <v>Co 12</v>
          </cell>
          <cell r="F332" t="str">
            <v>Benefits</v>
          </cell>
          <cell r="G332" t="str">
            <v>Benefits</v>
          </cell>
          <cell r="H332" t="str">
            <v>EmplBenfts</v>
          </cell>
          <cell r="I332" t="str">
            <v>9005-9028 Employee Benefits</v>
          </cell>
          <cell r="J332" t="str">
            <v>9005-9028</v>
          </cell>
          <cell r="K332" t="str">
            <v>Employee Benefits</v>
          </cell>
          <cell r="L332" t="str">
            <v>3024 Benefit Administration</v>
          </cell>
          <cell r="M332" t="str">
            <v>Total Other Benefits</v>
          </cell>
        </row>
        <row r="333">
          <cell r="B333" t="str">
            <v>3029</v>
          </cell>
          <cell r="C333" t="str">
            <v>Services Transferred</v>
          </cell>
          <cell r="D333" t="str">
            <v>D</v>
          </cell>
          <cell r="E333" t="str">
            <v>Co 12</v>
          </cell>
          <cell r="F333" t="str">
            <v>Outside Services - Other</v>
          </cell>
          <cell r="G333" t="str">
            <v>Outside Services</v>
          </cell>
          <cell r="H333" t="str">
            <v>OutsideSvs</v>
          </cell>
          <cell r="I333" t="str">
            <v>30xx Outside Services</v>
          </cell>
          <cell r="J333" t="str">
            <v>30xx</v>
          </cell>
          <cell r="K333" t="str">
            <v>Outside Services</v>
          </cell>
          <cell r="L333" t="str">
            <v xml:space="preserve">3029 Services Transferred </v>
          </cell>
          <cell r="M333" t="str">
            <v>Other Outside_Service</v>
          </cell>
        </row>
        <row r="334">
          <cell r="B334" t="str">
            <v>3030</v>
          </cell>
          <cell r="C334" t="str">
            <v>Outsourcing - Est. Fixed Costs</v>
          </cell>
          <cell r="D334" t="str">
            <v>D</v>
          </cell>
          <cell r="E334" t="str">
            <v>IBM</v>
          </cell>
          <cell r="F334" t="str">
            <v>Outsourcing Expenses</v>
          </cell>
          <cell r="G334" t="str">
            <v>Outside Services</v>
          </cell>
          <cell r="H334" t="str">
            <v>Outsourcing</v>
          </cell>
          <cell r="I334" t="str">
            <v>3030/40 Outsourcing - Fixed Costs</v>
          </cell>
          <cell r="J334" t="str">
            <v>3030/40</v>
          </cell>
          <cell r="K334" t="str">
            <v>Outsourcing - Fixed Costs</v>
          </cell>
          <cell r="L334" t="str">
            <v>3030 Outsourcing - Est. Fixed Costs</v>
          </cell>
          <cell r="M334" t="str">
            <v>Outsourcing Fixed</v>
          </cell>
        </row>
        <row r="335">
          <cell r="B335" t="str">
            <v>3031</v>
          </cell>
          <cell r="C335" t="str">
            <v>Outsourcing - Variable Costs</v>
          </cell>
          <cell r="D335" t="str">
            <v>D</v>
          </cell>
          <cell r="E335" t="str">
            <v>IBM</v>
          </cell>
          <cell r="F335" t="str">
            <v>Outsourcing Expenses</v>
          </cell>
          <cell r="G335" t="str">
            <v>Outside Services</v>
          </cell>
          <cell r="H335" t="str">
            <v>Outsourcing</v>
          </cell>
          <cell r="I335" t="str">
            <v>3031/41 Outsourcing - Variable Costs</v>
          </cell>
          <cell r="J335" t="str">
            <v>3031/41</v>
          </cell>
          <cell r="K335" t="str">
            <v>Outsourcing - Variable Costs</v>
          </cell>
          <cell r="L335" t="str">
            <v>3031 Outsourcing - Variable Costs</v>
          </cell>
          <cell r="M335" t="str">
            <v>Outsourcing Variable</v>
          </cell>
        </row>
        <row r="336">
          <cell r="B336" t="str">
            <v>3032</v>
          </cell>
          <cell r="C336" t="str">
            <v>Transition Costs</v>
          </cell>
          <cell r="D336" t="str">
            <v>D</v>
          </cell>
          <cell r="E336" t="str">
            <v>IBM</v>
          </cell>
          <cell r="F336" t="str">
            <v>Outsourcing Expenses</v>
          </cell>
          <cell r="G336" t="str">
            <v>Outside Services</v>
          </cell>
          <cell r="H336" t="str">
            <v>Outsourcing</v>
          </cell>
          <cell r="I336" t="str">
            <v>3032 Transition Costs</v>
          </cell>
          <cell r="J336" t="str">
            <v>3032</v>
          </cell>
          <cell r="K336" t="str">
            <v>Transition Costs</v>
          </cell>
          <cell r="L336" t="str">
            <v>3032 Transition Costs</v>
          </cell>
          <cell r="M336" t="str">
            <v>Outsourcing Transition</v>
          </cell>
        </row>
        <row r="337">
          <cell r="B337" t="str">
            <v>3033</v>
          </cell>
          <cell r="C337" t="str">
            <v>Sales Tax</v>
          </cell>
          <cell r="D337" t="str">
            <v>D</v>
          </cell>
          <cell r="E337" t="str">
            <v>IBM</v>
          </cell>
          <cell r="F337" t="str">
            <v>Outsourcing Expenses</v>
          </cell>
          <cell r="G337" t="str">
            <v>Other</v>
          </cell>
          <cell r="H337" t="str">
            <v>Outsourcing</v>
          </cell>
          <cell r="I337" t="str">
            <v>3033 Sales Tax</v>
          </cell>
          <cell r="J337" t="str">
            <v>3033</v>
          </cell>
          <cell r="K337" t="str">
            <v>Sales Tax</v>
          </cell>
          <cell r="L337" t="str">
            <v>3033 Sales Tax</v>
          </cell>
          <cell r="M337" t="str">
            <v>Outsourcing Sales Tax</v>
          </cell>
        </row>
        <row r="338">
          <cell r="B338" t="str">
            <v>3034</v>
          </cell>
          <cell r="C338" t="str">
            <v>Capitalized Portion -Inflights</v>
          </cell>
          <cell r="D338" t="str">
            <v>D</v>
          </cell>
          <cell r="E338" t="str">
            <v>IBM</v>
          </cell>
          <cell r="F338" t="str">
            <v>Outsourcing Expenses</v>
          </cell>
          <cell r="G338" t="str">
            <v>Other</v>
          </cell>
          <cell r="H338" t="str">
            <v>Outsourcing</v>
          </cell>
          <cell r="I338" t="str">
            <v>30x4/x5 Capitalized Portion - IBM Bill</v>
          </cell>
          <cell r="J338" t="str">
            <v>30x4/x5</v>
          </cell>
          <cell r="K338" t="str">
            <v>Capitalized Portion - IBM Bill</v>
          </cell>
          <cell r="L338" t="str">
            <v>3034 Capitalized Portion -Inflights</v>
          </cell>
          <cell r="M338" t="str">
            <v>Outsourcing Capitalized</v>
          </cell>
        </row>
        <row r="339">
          <cell r="B339" t="str">
            <v>3035</v>
          </cell>
          <cell r="C339" t="str">
            <v>Supplemental Contract Costs</v>
          </cell>
          <cell r="D339" t="str">
            <v>D</v>
          </cell>
          <cell r="E339" t="str">
            <v>IBM</v>
          </cell>
          <cell r="F339" t="str">
            <v>Outsourcing Expenses</v>
          </cell>
          <cell r="G339" t="str">
            <v>Outside Services</v>
          </cell>
          <cell r="H339" t="str">
            <v>Outsourcing</v>
          </cell>
          <cell r="I339" t="str">
            <v>3035 Work Management System Costs</v>
          </cell>
          <cell r="J339" t="str">
            <v>3035</v>
          </cell>
          <cell r="K339" t="str">
            <v>Work Management System Costs</v>
          </cell>
          <cell r="L339" t="str">
            <v>3035 Supplemental Contract Costs</v>
          </cell>
          <cell r="M339" t="str">
            <v>Outsourcing Other</v>
          </cell>
        </row>
        <row r="340">
          <cell r="B340" t="str">
            <v>3036</v>
          </cell>
          <cell r="C340" t="str">
            <v>Service Level Agreements</v>
          </cell>
          <cell r="D340" t="str">
            <v>D</v>
          </cell>
          <cell r="E340" t="str">
            <v>IBM</v>
          </cell>
          <cell r="F340" t="str">
            <v>Outsourcing Expenses</v>
          </cell>
          <cell r="G340" t="str">
            <v>Outside Services</v>
          </cell>
          <cell r="H340" t="str">
            <v>Outsourcing</v>
          </cell>
          <cell r="I340" t="str">
            <v>3036 Service Level Agreements</v>
          </cell>
          <cell r="J340" t="str">
            <v>3036</v>
          </cell>
          <cell r="K340" t="str">
            <v>Service Level Agreements</v>
          </cell>
          <cell r="L340" t="str">
            <v>3036 Service Level Agreements</v>
          </cell>
          <cell r="M340" t="str">
            <v>Outsourcing Other</v>
          </cell>
        </row>
        <row r="341">
          <cell r="B341" t="str">
            <v>3037</v>
          </cell>
          <cell r="C341" t="str">
            <v>Miscellaneous Reimbursements</v>
          </cell>
          <cell r="D341" t="str">
            <v>D</v>
          </cell>
          <cell r="E341" t="str">
            <v>IBM</v>
          </cell>
          <cell r="F341" t="str">
            <v>Outsourcing Expenses</v>
          </cell>
          <cell r="G341" t="str">
            <v>Outside Services</v>
          </cell>
          <cell r="H341" t="str">
            <v>Outsourcing</v>
          </cell>
          <cell r="I341" t="str">
            <v>3037 Miscellaneous Reimbursements</v>
          </cell>
          <cell r="J341" t="str">
            <v>3037</v>
          </cell>
          <cell r="K341" t="str">
            <v>Miscellaneous Reimbursements</v>
          </cell>
          <cell r="L341" t="str">
            <v>3037 Miscellaneous Reimbursements</v>
          </cell>
          <cell r="M341" t="str">
            <v>Outsourcing Other</v>
          </cell>
        </row>
        <row r="342">
          <cell r="B342" t="str">
            <v>3038</v>
          </cell>
          <cell r="C342" t="str">
            <v>Request for Service (RFS)</v>
          </cell>
          <cell r="D342" t="str">
            <v>D</v>
          </cell>
          <cell r="E342" t="str">
            <v>IBM</v>
          </cell>
          <cell r="F342" t="str">
            <v>Outsourcing Expenses</v>
          </cell>
          <cell r="G342" t="str">
            <v>Outside Services</v>
          </cell>
          <cell r="H342" t="str">
            <v>Outsourcing</v>
          </cell>
          <cell r="I342" t="str">
            <v>3038 Request for Service (RFS)</v>
          </cell>
          <cell r="J342" t="str">
            <v>3038</v>
          </cell>
          <cell r="K342" t="str">
            <v>Request for Service (RFS)</v>
          </cell>
          <cell r="L342" t="str">
            <v>3038 Request for Service (RFS)</v>
          </cell>
          <cell r="M342" t="str">
            <v>Outsourcing Other</v>
          </cell>
        </row>
        <row r="343">
          <cell r="B343" t="str">
            <v>3040</v>
          </cell>
          <cell r="C343" t="str">
            <v>Outsourcing - Act. Fixed Costs</v>
          </cell>
          <cell r="D343" t="str">
            <v>D</v>
          </cell>
          <cell r="E343" t="str">
            <v>IBM</v>
          </cell>
          <cell r="F343" t="str">
            <v>Outsourcing Expenses</v>
          </cell>
          <cell r="G343" t="str">
            <v>Outside Services</v>
          </cell>
          <cell r="H343" t="str">
            <v>Outsourcing</v>
          </cell>
          <cell r="I343" t="str">
            <v>3030/40 Outsourcing - Fixed Costs</v>
          </cell>
          <cell r="J343" t="str">
            <v>3030/40</v>
          </cell>
          <cell r="K343" t="str">
            <v>Outsourcing - Fixed Costs</v>
          </cell>
          <cell r="L343" t="str">
            <v>3040 Outsourcing - Act. Fixed Costs</v>
          </cell>
          <cell r="M343" t="str">
            <v>Outsourcing Fixed</v>
          </cell>
        </row>
        <row r="344">
          <cell r="B344" t="str">
            <v>3041</v>
          </cell>
          <cell r="C344" t="str">
            <v>Outsourcing - Variable Cst - RRC's</v>
          </cell>
          <cell r="D344" t="str">
            <v>D</v>
          </cell>
          <cell r="E344" t="str">
            <v>IBM</v>
          </cell>
          <cell r="F344" t="str">
            <v>Outsourcing Expenses</v>
          </cell>
          <cell r="G344" t="str">
            <v>Outside Services</v>
          </cell>
          <cell r="H344" t="str">
            <v>Outsourcing</v>
          </cell>
          <cell r="I344" t="str">
            <v>3031/41 Outsourcing - Variable Costs</v>
          </cell>
          <cell r="J344" t="str">
            <v>3031/41</v>
          </cell>
          <cell r="K344" t="str">
            <v>Outsourcing - Variable Costs</v>
          </cell>
          <cell r="L344" t="str">
            <v>3041 Outsourcing - Variable Cst - RRC's</v>
          </cell>
          <cell r="M344" t="str">
            <v>Outsourcing Variable</v>
          </cell>
        </row>
        <row r="345">
          <cell r="B345" t="str">
            <v>3043</v>
          </cell>
          <cell r="C345" t="str">
            <v>Outsourcing - Credits</v>
          </cell>
          <cell r="D345" t="str">
            <v>D</v>
          </cell>
          <cell r="E345" t="str">
            <v>IBM</v>
          </cell>
          <cell r="F345" t="str">
            <v>Outsourcing Expenses</v>
          </cell>
          <cell r="G345" t="str">
            <v>Outside Services</v>
          </cell>
          <cell r="H345" t="str">
            <v>Outsourcing</v>
          </cell>
          <cell r="I345" t="str">
            <v>3043 Outsourcing - Credits</v>
          </cell>
          <cell r="J345" t="str">
            <v>3043</v>
          </cell>
          <cell r="K345" t="str">
            <v>Outsourcing - Credits</v>
          </cell>
          <cell r="L345" t="str">
            <v>3043 Outsourcing - Credits</v>
          </cell>
          <cell r="M345" t="str">
            <v>Outsourcing Credits</v>
          </cell>
        </row>
        <row r="346">
          <cell r="B346" t="str">
            <v>3044</v>
          </cell>
          <cell r="C346" t="str">
            <v>Capitalized Portion - Transfrm</v>
          </cell>
          <cell r="D346" t="str">
            <v>D</v>
          </cell>
          <cell r="E346" t="str">
            <v>IBM</v>
          </cell>
          <cell r="F346" t="str">
            <v>Outsourcing Expenses</v>
          </cell>
          <cell r="G346" t="str">
            <v>Other</v>
          </cell>
          <cell r="H346" t="str">
            <v>Outsourcing</v>
          </cell>
          <cell r="I346" t="str">
            <v>30x4/x5 Capitalized Portion - IBM Bill</v>
          </cell>
          <cell r="J346" t="str">
            <v>30x4/x5</v>
          </cell>
          <cell r="K346" t="str">
            <v>Capitalized Portion - IBM Bill</v>
          </cell>
          <cell r="L346" t="str">
            <v>3044 Capitalized Portion - Transfrm</v>
          </cell>
          <cell r="M346" t="str">
            <v>Outsourcing Capitalized</v>
          </cell>
        </row>
        <row r="347">
          <cell r="B347" t="str">
            <v>3048</v>
          </cell>
          <cell r="C347" t="str">
            <v>RFS - Variable Costs - ARCs</v>
          </cell>
          <cell r="D347" t="str">
            <v>D</v>
          </cell>
          <cell r="E347" t="str">
            <v>IBM</v>
          </cell>
          <cell r="F347" t="str">
            <v>Outsourcing Expenses</v>
          </cell>
          <cell r="G347" t="str">
            <v>Outside Services</v>
          </cell>
          <cell r="H347" t="str">
            <v>Outsourcng</v>
          </cell>
          <cell r="I347" t="str">
            <v>3048 RFS - Variable costs - ARC's</v>
          </cell>
          <cell r="J347" t="str">
            <v>3048</v>
          </cell>
          <cell r="K347" t="str">
            <v>RFS - Variable costs - ARC's</v>
          </cell>
          <cell r="L347" t="str">
            <v>3048 RFS - Variable Costs - ARCs</v>
          </cell>
          <cell r="M347" t="str">
            <v>Outsourcing Other</v>
          </cell>
        </row>
        <row r="348">
          <cell r="B348" t="str">
            <v>3050</v>
          </cell>
          <cell r="C348" t="str">
            <v>Convenience Bill (Budget Purposes Only)</v>
          </cell>
          <cell r="D348" t="str">
            <v>D</v>
          </cell>
          <cell r="E348" t="str">
            <v>Co 12</v>
          </cell>
          <cell r="F348" t="str">
            <v>Outsourcing Expenses</v>
          </cell>
          <cell r="G348" t="str">
            <v>Outside Services</v>
          </cell>
          <cell r="H348" t="str">
            <v>Convenience Bill</v>
          </cell>
          <cell r="I348" t="str">
            <v>3050 Convenience Bill (Budget Purposes Only)</v>
          </cell>
          <cell r="J348" t="str">
            <v>3050</v>
          </cell>
          <cell r="K348" t="str">
            <v>Convenience Bill (Budget Purposes Only)</v>
          </cell>
          <cell r="L348" t="str">
            <v>3050 Convenience Bill (Budget Purposes Only)</v>
          </cell>
          <cell r="M348" t="str">
            <v>Other Outside_Service</v>
          </cell>
        </row>
        <row r="349">
          <cell r="B349" t="str">
            <v>3054</v>
          </cell>
          <cell r="C349" t="str">
            <v>Capitalized Portn-PCs &amp;Laptops</v>
          </cell>
          <cell r="D349" t="str">
            <v>D</v>
          </cell>
          <cell r="E349" t="str">
            <v>IBM</v>
          </cell>
          <cell r="F349" t="str">
            <v>Outsourcing Expenses</v>
          </cell>
          <cell r="G349" t="str">
            <v>Other</v>
          </cell>
          <cell r="H349" t="str">
            <v>Outsourcing</v>
          </cell>
          <cell r="I349" t="str">
            <v>30x4/x5 Capitalized Portion - IBM Bill</v>
          </cell>
          <cell r="J349" t="str">
            <v>30x4/x5</v>
          </cell>
          <cell r="K349" t="str">
            <v>Capitalized Portion - IBM Bill</v>
          </cell>
          <cell r="L349" t="str">
            <v>3054 Capitalized Portn-PCs &amp;Laptops</v>
          </cell>
          <cell r="M349" t="str">
            <v>Outsourcing Capitalized</v>
          </cell>
        </row>
        <row r="350">
          <cell r="B350" t="str">
            <v>3064</v>
          </cell>
          <cell r="C350" t="str">
            <v>Capitalized Portion - WMS</v>
          </cell>
          <cell r="D350" t="str">
            <v>D</v>
          </cell>
          <cell r="E350" t="str">
            <v>IBM</v>
          </cell>
          <cell r="F350" t="str">
            <v>Outsourcing Expenses</v>
          </cell>
          <cell r="G350" t="str">
            <v>Other</v>
          </cell>
          <cell r="H350" t="str">
            <v>Outsourcing</v>
          </cell>
          <cell r="I350" t="str">
            <v>30x4/x5 Capitalized Portion - IBM Bill</v>
          </cell>
          <cell r="J350" t="str">
            <v>30x4/x5</v>
          </cell>
          <cell r="K350" t="str">
            <v>Capitalized Portion - IBM Bill</v>
          </cell>
          <cell r="L350" t="str">
            <v>3064 Capitalized Portion - WMS</v>
          </cell>
          <cell r="M350" t="str">
            <v>Outsourcing Capitalized</v>
          </cell>
        </row>
        <row r="351">
          <cell r="B351" t="str">
            <v>3065</v>
          </cell>
          <cell r="C351" t="str">
            <v>Capitalized Portion - WMS Conv</v>
          </cell>
          <cell r="D351" t="str">
            <v>D</v>
          </cell>
          <cell r="E351" t="str">
            <v>IBM</v>
          </cell>
          <cell r="F351" t="str">
            <v>Outsourcing Expenses</v>
          </cell>
          <cell r="G351" t="str">
            <v>Other</v>
          </cell>
          <cell r="H351" t="str">
            <v>Outsourcing</v>
          </cell>
          <cell r="I351" t="str">
            <v>30x4/x5 Capitalized Portion - IBM Bill</v>
          </cell>
          <cell r="J351" t="str">
            <v>30x4/x5</v>
          </cell>
          <cell r="K351" t="str">
            <v>Capitalized Portion - IBM Bill</v>
          </cell>
          <cell r="L351" t="str">
            <v>3065 Capitalized Portion - WMS Conv</v>
          </cell>
          <cell r="M351" t="str">
            <v>Outsourcing Capitalized</v>
          </cell>
        </row>
        <row r="352">
          <cell r="B352" t="str">
            <v>3066</v>
          </cell>
          <cell r="C352" t="str">
            <v>Capitalized Portion - WMS/GIS Payment</v>
          </cell>
          <cell r="D352" t="str">
            <v>D</v>
          </cell>
          <cell r="E352" t="str">
            <v>IBM</v>
          </cell>
          <cell r="F352" t="str">
            <v>Outsourcing Expenses</v>
          </cell>
          <cell r="G352" t="str">
            <v>Other</v>
          </cell>
          <cell r="H352" t="str">
            <v>Outsourcing</v>
          </cell>
          <cell r="I352" t="str">
            <v>30x4/x5 Capitalized Portion - IBM Bill</v>
          </cell>
          <cell r="J352" t="str">
            <v>30x4/x5</v>
          </cell>
          <cell r="K352" t="str">
            <v>Capitalized Portion - IBM Bill</v>
          </cell>
          <cell r="L352" t="str">
            <v>3066 Capitalized Portion - WMS/GIS Payment</v>
          </cell>
          <cell r="M352" t="str">
            <v>Outsourcing Capitalized</v>
          </cell>
        </row>
        <row r="353">
          <cell r="B353" t="str">
            <v>3074</v>
          </cell>
          <cell r="C353" t="str">
            <v>Capitalized Portion - RFS</v>
          </cell>
          <cell r="D353" t="str">
            <v>D</v>
          </cell>
          <cell r="E353" t="str">
            <v>IBM</v>
          </cell>
          <cell r="F353" t="str">
            <v>Outsourcing Expenses</v>
          </cell>
          <cell r="G353" t="str">
            <v>Other</v>
          </cell>
          <cell r="H353" t="str">
            <v>Outsourcing</v>
          </cell>
          <cell r="I353" t="str">
            <v>30x4/x5 Capitalized Portion - IBM Bill</v>
          </cell>
          <cell r="J353" t="str">
            <v>30x4/x5</v>
          </cell>
          <cell r="K353" t="str">
            <v>Capitalized Portion - IBM Bill</v>
          </cell>
          <cell r="L353" t="str">
            <v>3074 Capitalized Portion - RFS</v>
          </cell>
          <cell r="M353" t="str">
            <v>Outsourcing Capitalized</v>
          </cell>
        </row>
        <row r="354">
          <cell r="B354" t="str">
            <v>3075</v>
          </cell>
          <cell r="C354" t="str">
            <v>Capitalized Portion - RFS Conv</v>
          </cell>
          <cell r="D354" t="str">
            <v>D</v>
          </cell>
          <cell r="E354" t="str">
            <v>IBM</v>
          </cell>
          <cell r="F354" t="str">
            <v>Outsourcing Expenses</v>
          </cell>
          <cell r="G354" t="str">
            <v>Other</v>
          </cell>
          <cell r="H354" t="str">
            <v>Outsourcing</v>
          </cell>
          <cell r="I354" t="str">
            <v>30x4/x5 Capitalized Portion - IBM Bill</v>
          </cell>
          <cell r="J354" t="str">
            <v>30x4/x5</v>
          </cell>
          <cell r="K354" t="str">
            <v>Capitalized Portion - IBM Bill</v>
          </cell>
          <cell r="L354" t="str">
            <v>3075 Capitalized Portion - RFS Conv</v>
          </cell>
          <cell r="M354" t="str">
            <v>Outsourcing Capitalized</v>
          </cell>
        </row>
        <row r="355">
          <cell r="B355" t="str">
            <v>3100</v>
          </cell>
          <cell r="C355" t="str">
            <v>Business Expenses</v>
          </cell>
          <cell r="D355" t="str">
            <v>D</v>
          </cell>
          <cell r="E355" t="str">
            <v>Co 12</v>
          </cell>
          <cell r="F355" t="str">
            <v>Employee Expenses</v>
          </cell>
          <cell r="G355" t="str">
            <v>Employee Expenses</v>
          </cell>
          <cell r="H355" t="str">
            <v>EmplyeeExp</v>
          </cell>
          <cell r="I355" t="str">
            <v>31xx Employee Expenses</v>
          </cell>
          <cell r="J355" t="str">
            <v>31xx</v>
          </cell>
          <cell r="K355" t="str">
            <v>Employee Expenses</v>
          </cell>
          <cell r="L355" t="str">
            <v>3100 Business Expenses</v>
          </cell>
          <cell r="M355" t="str">
            <v>Employee_Expenses</v>
          </cell>
        </row>
        <row r="356">
          <cell r="B356" t="str">
            <v>3101</v>
          </cell>
          <cell r="C356" t="str">
            <v>Meals Special Cases Only</v>
          </cell>
          <cell r="D356" t="str">
            <v>D</v>
          </cell>
          <cell r="E356" t="str">
            <v>Co 12</v>
          </cell>
          <cell r="F356" t="str">
            <v>Employee Expenses</v>
          </cell>
          <cell r="G356" t="str">
            <v>Employee Expenses</v>
          </cell>
          <cell r="H356" t="str">
            <v>EmplyeeExp</v>
          </cell>
          <cell r="I356" t="str">
            <v>31xx Employee Expenses</v>
          </cell>
          <cell r="J356" t="str">
            <v>31xx</v>
          </cell>
          <cell r="K356" t="str">
            <v>Employee Expenses</v>
          </cell>
          <cell r="L356" t="str">
            <v>3101 Meals Special Cases Only</v>
          </cell>
          <cell r="M356" t="str">
            <v>Employee_Expenses</v>
          </cell>
        </row>
        <row r="357">
          <cell r="B357" t="str">
            <v>3102</v>
          </cell>
          <cell r="C357" t="str">
            <v>Meals and Entertainment</v>
          </cell>
          <cell r="D357" t="str">
            <v>D</v>
          </cell>
          <cell r="E357" t="str">
            <v>Co 12</v>
          </cell>
          <cell r="F357" t="str">
            <v>Employee Expenses</v>
          </cell>
          <cell r="G357" t="str">
            <v>Employee Expenses</v>
          </cell>
          <cell r="H357" t="str">
            <v>EmplyeeExp</v>
          </cell>
          <cell r="I357" t="str">
            <v>31xx Employee Expenses</v>
          </cell>
          <cell r="J357" t="str">
            <v>31xx</v>
          </cell>
          <cell r="K357" t="str">
            <v>Employee Expenses</v>
          </cell>
          <cell r="L357" t="str">
            <v>3102 Meals and Entertainment</v>
          </cell>
          <cell r="M357" t="str">
            <v>Employee_Expenses</v>
          </cell>
        </row>
        <row r="358">
          <cell r="B358" t="str">
            <v>3103</v>
          </cell>
          <cell r="C358" t="str">
            <v>Non-Deductible Business Expens</v>
          </cell>
          <cell r="D358" t="str">
            <v>D</v>
          </cell>
          <cell r="E358" t="str">
            <v>Co 12</v>
          </cell>
          <cell r="F358" t="str">
            <v>Employee Expenses</v>
          </cell>
          <cell r="G358" t="str">
            <v>Employee Expenses</v>
          </cell>
          <cell r="H358" t="str">
            <v>EmplyeeExp</v>
          </cell>
          <cell r="I358" t="str">
            <v>31xx Employee Expenses</v>
          </cell>
          <cell r="J358" t="str">
            <v>31xx</v>
          </cell>
          <cell r="K358" t="str">
            <v>Employee Expenses</v>
          </cell>
          <cell r="L358" t="str">
            <v>3103 Non-Deductible Business Expens</v>
          </cell>
          <cell r="M358" t="str">
            <v>Employee_Expenses</v>
          </cell>
        </row>
        <row r="359">
          <cell r="B359" t="str">
            <v>3104</v>
          </cell>
          <cell r="C359" t="str">
            <v>Aviation Charter Expenses</v>
          </cell>
          <cell r="D359" t="str">
            <v>D</v>
          </cell>
          <cell r="E359" t="str">
            <v>Co 12</v>
          </cell>
          <cell r="F359" t="str">
            <v>Employee Expenses</v>
          </cell>
          <cell r="G359" t="str">
            <v>Employee Expenses</v>
          </cell>
          <cell r="H359" t="str">
            <v>EmplyeeExp</v>
          </cell>
          <cell r="I359" t="str">
            <v>31xx Employee Expenses</v>
          </cell>
          <cell r="J359" t="str">
            <v>31xx</v>
          </cell>
          <cell r="K359" t="str">
            <v>Employee Expenses</v>
          </cell>
          <cell r="L359" t="str">
            <v>3104 Aviation Charter Expenses</v>
          </cell>
          <cell r="M359" t="str">
            <v>Employee_Expenses</v>
          </cell>
        </row>
        <row r="360">
          <cell r="B360" t="str">
            <v>3105</v>
          </cell>
          <cell r="C360" t="str">
            <v>Taxable Business Expenses</v>
          </cell>
          <cell r="D360" t="str">
            <v>D</v>
          </cell>
          <cell r="E360" t="str">
            <v>Co 12</v>
          </cell>
          <cell r="F360" t="str">
            <v>Employee Expenses</v>
          </cell>
          <cell r="G360" t="str">
            <v>Employee Expenses</v>
          </cell>
          <cell r="H360" t="str">
            <v>EmplyeeExp</v>
          </cell>
          <cell r="I360" t="str">
            <v>31xx Employee Expenses</v>
          </cell>
          <cell r="J360" t="str">
            <v>31xx</v>
          </cell>
          <cell r="K360" t="str">
            <v>Employee Expenses</v>
          </cell>
          <cell r="L360" t="str">
            <v>3105 Taxable Business Expenses</v>
          </cell>
          <cell r="M360" t="str">
            <v>Employee_Expenses</v>
          </cell>
        </row>
        <row r="361">
          <cell r="B361" t="str">
            <v>3250</v>
          </cell>
          <cell r="C361" t="str">
            <v>Uncollectible Accounts</v>
          </cell>
          <cell r="D361" t="str">
            <v>D</v>
          </cell>
          <cell r="E361" t="str">
            <v>Co 12</v>
          </cell>
          <cell r="F361" t="str">
            <v>Other</v>
          </cell>
          <cell r="G361" t="str">
            <v>Trackers (Others and Uncollectibles)</v>
          </cell>
          <cell r="H361" t="str">
            <v>UncollAct</v>
          </cell>
          <cell r="I361" t="str">
            <v>3250 Uncollectible Accounts</v>
          </cell>
          <cell r="J361" t="str">
            <v>3250</v>
          </cell>
          <cell r="K361" t="str">
            <v>Uncollectible Accounts</v>
          </cell>
          <cell r="L361" t="str">
            <v>3250 Uncollectible Accounts</v>
          </cell>
          <cell r="M361" t="str">
            <v>Uncollectable_Accounts</v>
          </cell>
        </row>
        <row r="362">
          <cell r="B362" t="str">
            <v>3300</v>
          </cell>
          <cell r="C362" t="str">
            <v>Amortization Charges</v>
          </cell>
          <cell r="D362" t="str">
            <v>D</v>
          </cell>
          <cell r="E362" t="str">
            <v>Co 12</v>
          </cell>
          <cell r="F362" t="str">
            <v>Other</v>
          </cell>
          <cell r="G362" t="str">
            <v>Depreciation, Depletion, &amp; Amortization</v>
          </cell>
          <cell r="H362" t="str">
            <v>AmortChrg</v>
          </cell>
          <cell r="I362" t="str">
            <v>3300 Amortization Charges</v>
          </cell>
          <cell r="J362" t="str">
            <v>3300</v>
          </cell>
          <cell r="K362" t="str">
            <v>Amortization Charges</v>
          </cell>
          <cell r="L362" t="str">
            <v>3300 Amortization Charges</v>
          </cell>
          <cell r="M362" t="str">
            <v>Oper_and_Maint_Exp_Ext</v>
          </cell>
        </row>
        <row r="363">
          <cell r="B363" t="str">
            <v>3350</v>
          </cell>
          <cell r="C363" t="str">
            <v>Cleared Costs</v>
          </cell>
          <cell r="D363" t="str">
            <v>D</v>
          </cell>
          <cell r="E363" t="str">
            <v>Co 12</v>
          </cell>
          <cell r="F363" t="str">
            <v>Other</v>
          </cell>
          <cell r="G363" t="str">
            <v>Other - Non-Labor</v>
          </cell>
          <cell r="H363" t="str">
            <v>Clearing</v>
          </cell>
          <cell r="I363" t="str">
            <v>33xx Clearing</v>
          </cell>
          <cell r="J363" t="str">
            <v>33xx</v>
          </cell>
          <cell r="K363" t="str">
            <v>Clearing</v>
          </cell>
          <cell r="L363" t="str">
            <v>3350 Cleared Costs</v>
          </cell>
          <cell r="M363" t="str">
            <v>Oper_and_Maint_Exp_Ext</v>
          </cell>
        </row>
        <row r="364">
          <cell r="B364" t="str">
            <v>3351</v>
          </cell>
          <cell r="C364" t="str">
            <v>SF &amp; H Loading</v>
          </cell>
          <cell r="D364" t="str">
            <v>D</v>
          </cell>
          <cell r="E364" t="str">
            <v>Co 12</v>
          </cell>
          <cell r="F364" t="str">
            <v>Other</v>
          </cell>
          <cell r="G364" t="str">
            <v>Other - Non-Labor</v>
          </cell>
          <cell r="H364" t="str">
            <v>Clearing</v>
          </cell>
          <cell r="I364" t="str">
            <v>33xx Clearing</v>
          </cell>
          <cell r="J364" t="str">
            <v>33xx</v>
          </cell>
          <cell r="K364" t="str">
            <v>Clearing</v>
          </cell>
          <cell r="L364" t="str">
            <v>3351 SF &amp; H Loading</v>
          </cell>
          <cell r="M364" t="str">
            <v>Oper_and_Maint_Exp_Ext</v>
          </cell>
        </row>
        <row r="365">
          <cell r="B365" t="str">
            <v>3357</v>
          </cell>
          <cell r="C365" t="str">
            <v>Vehicle Maint/Other Costs Cird</v>
          </cell>
          <cell r="D365" t="str">
            <v>D</v>
          </cell>
          <cell r="E365" t="str">
            <v>Co 12</v>
          </cell>
          <cell r="F365" t="str">
            <v>Other</v>
          </cell>
          <cell r="G365" t="str">
            <v>Other - Non-Labor</v>
          </cell>
          <cell r="H365" t="str">
            <v>Clearing</v>
          </cell>
          <cell r="I365" t="str">
            <v>33xx Clearing</v>
          </cell>
          <cell r="J365" t="str">
            <v>33xx</v>
          </cell>
          <cell r="K365" t="str">
            <v>Clearing</v>
          </cell>
          <cell r="L365" t="str">
            <v>3357 Vehicle Maint/Other Costs Cird</v>
          </cell>
          <cell r="M365" t="str">
            <v>Oper_and_Maint_Exp_Ext</v>
          </cell>
        </row>
        <row r="366">
          <cell r="B366" t="str">
            <v>3360</v>
          </cell>
          <cell r="C366" t="str">
            <v>Vehicle Proceeds/Final Settlmnt</v>
          </cell>
          <cell r="D366" t="str">
            <v>D</v>
          </cell>
          <cell r="E366" t="str">
            <v>Co 12</v>
          </cell>
          <cell r="F366" t="str">
            <v>Other</v>
          </cell>
          <cell r="G366" t="str">
            <v>Other - Non-Labor</v>
          </cell>
          <cell r="H366" t="str">
            <v>Clearing</v>
          </cell>
          <cell r="I366" t="str">
            <v>33xx Clearing</v>
          </cell>
          <cell r="J366" t="str">
            <v>33xx</v>
          </cell>
          <cell r="K366" t="str">
            <v>Clearing</v>
          </cell>
          <cell r="L366" t="str">
            <v>3360 Vehicle Proceeds/Final Settlmnt</v>
          </cell>
          <cell r="M366" t="str">
            <v>Oper_and_Maint_Exp_Ext</v>
          </cell>
        </row>
        <row r="367">
          <cell r="B367" t="str">
            <v>3361</v>
          </cell>
          <cell r="C367" t="str">
            <v>Other Vehicle Costs Cleared</v>
          </cell>
          <cell r="D367" t="str">
            <v>D</v>
          </cell>
          <cell r="E367" t="str">
            <v>Co 12</v>
          </cell>
          <cell r="F367" t="str">
            <v>Other</v>
          </cell>
          <cell r="G367" t="str">
            <v>Other - Non-Labor</v>
          </cell>
          <cell r="H367" t="str">
            <v>Clearing</v>
          </cell>
          <cell r="I367" t="str">
            <v>33xx Clearing</v>
          </cell>
          <cell r="J367" t="str">
            <v>33xx</v>
          </cell>
          <cell r="K367" t="str">
            <v>Clearing</v>
          </cell>
          <cell r="L367" t="str">
            <v>3361 Other Vehicle Costs Cleared</v>
          </cell>
          <cell r="M367" t="str">
            <v>Oper_and_Maint_Exp_Ext</v>
          </cell>
        </row>
        <row r="368">
          <cell r="B368" t="str">
            <v>3362</v>
          </cell>
          <cell r="C368" t="str">
            <v>Tool Proceeds/Final Settlmnt</v>
          </cell>
          <cell r="D368" t="str">
            <v>D</v>
          </cell>
          <cell r="E368" t="str">
            <v>Co 12</v>
          </cell>
          <cell r="F368" t="str">
            <v>Other</v>
          </cell>
          <cell r="G368" t="str">
            <v>Other - Non-Labor</v>
          </cell>
          <cell r="H368" t="str">
            <v>Clearing</v>
          </cell>
          <cell r="I368" t="str">
            <v>33xx Clearing</v>
          </cell>
          <cell r="J368" t="str">
            <v>33xx</v>
          </cell>
          <cell r="K368" t="str">
            <v>Clearing</v>
          </cell>
          <cell r="L368" t="str">
            <v>3362 Tools Proceeds/Final Settlmnt</v>
          </cell>
          <cell r="M368" t="str">
            <v>Oper_and_Maint_Exp_Ext</v>
          </cell>
        </row>
        <row r="369">
          <cell r="B369" t="str">
            <v>3363</v>
          </cell>
          <cell r="C369" t="str">
            <v>Other Gen Tools Costs Cleared</v>
          </cell>
          <cell r="D369" t="str">
            <v>D</v>
          </cell>
          <cell r="E369" t="str">
            <v>Co 12</v>
          </cell>
          <cell r="F369" t="str">
            <v>Other</v>
          </cell>
          <cell r="G369" t="str">
            <v>Other - Non-Labor</v>
          </cell>
          <cell r="H369" t="str">
            <v>Clearing</v>
          </cell>
          <cell r="I369" t="str">
            <v>33xx Clearing</v>
          </cell>
          <cell r="J369" t="str">
            <v>33xx</v>
          </cell>
          <cell r="K369" t="str">
            <v>Clearing</v>
          </cell>
          <cell r="L369" t="str">
            <v>3363 Other Gen Tool Costs Cleared</v>
          </cell>
          <cell r="M369" t="str">
            <v>Oper_and_Maint_Exp_Ext</v>
          </cell>
        </row>
        <row r="370">
          <cell r="B370" t="str">
            <v>3500</v>
          </cell>
          <cell r="C370" t="str">
            <v>Charitable Contributions</v>
          </cell>
          <cell r="D370" t="str">
            <v>D</v>
          </cell>
          <cell r="E370" t="str">
            <v>Co 12</v>
          </cell>
          <cell r="F370" t="str">
            <v>Other</v>
          </cell>
          <cell r="G370" t="str">
            <v>Other - Non-Labor</v>
          </cell>
          <cell r="H370" t="str">
            <v>DuesDonatn</v>
          </cell>
          <cell r="I370" t="str">
            <v>350x Dues &amp; Donations</v>
          </cell>
          <cell r="J370" t="str">
            <v>350x</v>
          </cell>
          <cell r="K370" t="str">
            <v>Dues &amp; Donations</v>
          </cell>
          <cell r="L370" t="str">
            <v>3500 Charitable Contributions</v>
          </cell>
          <cell r="M370" t="str">
            <v>Oper_and_Maint_Exp_Ext</v>
          </cell>
        </row>
        <row r="371">
          <cell r="B371" t="str">
            <v>3501</v>
          </cell>
          <cell r="C371" t="str">
            <v>Company Dues &amp; Membership Dues</v>
          </cell>
          <cell r="D371" t="str">
            <v>D</v>
          </cell>
          <cell r="E371" t="str">
            <v>Co 12</v>
          </cell>
          <cell r="F371" t="str">
            <v>Other</v>
          </cell>
          <cell r="G371" t="str">
            <v>Other - Non-Labor</v>
          </cell>
          <cell r="H371" t="str">
            <v>DuesDonatn</v>
          </cell>
          <cell r="I371" t="str">
            <v>350x Dues &amp; Donations</v>
          </cell>
          <cell r="J371" t="str">
            <v>350x</v>
          </cell>
          <cell r="K371" t="str">
            <v>Dues &amp; Donations</v>
          </cell>
          <cell r="L371" t="str">
            <v>3501 Company Dues &amp; Membership Dues</v>
          </cell>
          <cell r="M371" t="str">
            <v>Oper_and_Maint_Exp_Ext</v>
          </cell>
        </row>
        <row r="372">
          <cell r="B372" t="str">
            <v>3502</v>
          </cell>
          <cell r="C372" t="str">
            <v>Employee Dues &amp; Memberships</v>
          </cell>
          <cell r="D372" t="str">
            <v>D</v>
          </cell>
          <cell r="E372" t="str">
            <v>Co 12</v>
          </cell>
          <cell r="F372" t="str">
            <v>Employee Expenses</v>
          </cell>
          <cell r="G372" t="str">
            <v>Employee Expenses</v>
          </cell>
          <cell r="H372" t="str">
            <v>DuesDonatn</v>
          </cell>
          <cell r="I372" t="str">
            <v>350x Dues &amp; Donations</v>
          </cell>
          <cell r="J372" t="str">
            <v>350x</v>
          </cell>
          <cell r="K372" t="str">
            <v>Dues &amp; Donations</v>
          </cell>
          <cell r="L372" t="str">
            <v>3502 Employee Dues &amp; Memberships</v>
          </cell>
          <cell r="M372" t="str">
            <v>Employee_Expenses</v>
          </cell>
        </row>
        <row r="373">
          <cell r="B373" t="str">
            <v>3503</v>
          </cell>
          <cell r="C373" t="str">
            <v>PAC/Lobbying</v>
          </cell>
          <cell r="D373" t="str">
            <v>D</v>
          </cell>
          <cell r="E373" t="str">
            <v>Co 12</v>
          </cell>
          <cell r="F373" t="str">
            <v>Other</v>
          </cell>
          <cell r="G373" t="str">
            <v>Other - Non-Labor</v>
          </cell>
          <cell r="H373" t="str">
            <v>DuesDonatn</v>
          </cell>
          <cell r="I373" t="str">
            <v>350x Dues &amp; Donations</v>
          </cell>
          <cell r="J373" t="str">
            <v>350x</v>
          </cell>
          <cell r="K373" t="str">
            <v>Dues &amp; Donations</v>
          </cell>
          <cell r="L373" t="str">
            <v>3503 PAC/Lobbying</v>
          </cell>
          <cell r="M373" t="str">
            <v>Oper_and_Maint_Exp_Ext</v>
          </cell>
        </row>
        <row r="374">
          <cell r="B374" t="str">
            <v>3600</v>
          </cell>
          <cell r="C374" t="str">
            <v>Fees, Licenses and Permits</v>
          </cell>
          <cell r="D374" t="str">
            <v>D</v>
          </cell>
          <cell r="E374" t="str">
            <v>Co 12</v>
          </cell>
          <cell r="F374" t="str">
            <v>Other</v>
          </cell>
          <cell r="G374" t="str">
            <v>Other - Non-Labor</v>
          </cell>
          <cell r="H374" t="str">
            <v>Other</v>
          </cell>
          <cell r="I374" t="str">
            <v>36xx Other</v>
          </cell>
          <cell r="J374" t="str">
            <v>36xx</v>
          </cell>
          <cell r="K374" t="str">
            <v>Other</v>
          </cell>
          <cell r="L374" t="str">
            <v>3600 Fees, Licenses and Permits</v>
          </cell>
          <cell r="M374" t="str">
            <v>Oper_and_Maint_Exp_Ext</v>
          </cell>
        </row>
        <row r="375">
          <cell r="B375" t="str">
            <v>3601</v>
          </cell>
          <cell r="C375" t="str">
            <v>Postal and Postage Fees</v>
          </cell>
          <cell r="D375" t="str">
            <v>D</v>
          </cell>
          <cell r="E375" t="str">
            <v>Co 12</v>
          </cell>
          <cell r="F375" t="str">
            <v>Other</v>
          </cell>
          <cell r="G375" t="str">
            <v>Other - Non-Labor</v>
          </cell>
          <cell r="H375" t="str">
            <v>Other</v>
          </cell>
          <cell r="I375" t="str">
            <v>36xx Other</v>
          </cell>
          <cell r="J375" t="str">
            <v>36xx</v>
          </cell>
          <cell r="K375" t="str">
            <v>Other</v>
          </cell>
          <cell r="L375" t="str">
            <v>3601 Postal and Postage Fees</v>
          </cell>
          <cell r="M375" t="str">
            <v>Oper_and_Maint_Exp_Ext</v>
          </cell>
        </row>
        <row r="376">
          <cell r="B376" t="str">
            <v>3602</v>
          </cell>
          <cell r="C376" t="str">
            <v>Trustee Fees</v>
          </cell>
          <cell r="D376" t="str">
            <v>D</v>
          </cell>
          <cell r="E376" t="str">
            <v>Co 12</v>
          </cell>
          <cell r="F376" t="str">
            <v>Other</v>
          </cell>
          <cell r="G376" t="str">
            <v>Other - Non-Labor</v>
          </cell>
          <cell r="H376" t="str">
            <v>Other</v>
          </cell>
          <cell r="I376" t="str">
            <v>36xx Other</v>
          </cell>
          <cell r="J376" t="str">
            <v>36xx</v>
          </cell>
          <cell r="K376" t="str">
            <v>Other</v>
          </cell>
          <cell r="L376" t="str">
            <v>3602 Trustee Fees</v>
          </cell>
          <cell r="M376" t="str">
            <v>Oper_and_Maint_Exp_Ext</v>
          </cell>
        </row>
        <row r="377">
          <cell r="B377" t="str">
            <v>3603</v>
          </cell>
          <cell r="C377" t="str">
            <v>Credit Facility Fees</v>
          </cell>
          <cell r="D377" t="str">
            <v>D</v>
          </cell>
          <cell r="E377" t="str">
            <v>Co 12</v>
          </cell>
          <cell r="F377" t="str">
            <v>Other</v>
          </cell>
          <cell r="G377" t="str">
            <v>Other - Non-Labor</v>
          </cell>
          <cell r="H377" t="str">
            <v>Other</v>
          </cell>
          <cell r="I377" t="str">
            <v>36xx Other</v>
          </cell>
          <cell r="J377" t="str">
            <v>36xx</v>
          </cell>
          <cell r="K377" t="str">
            <v>Other</v>
          </cell>
          <cell r="L377" t="str">
            <v>3603 Credit Facility Fees</v>
          </cell>
          <cell r="M377" t="str">
            <v>Oper_and_Maint_Exp_Ext</v>
          </cell>
        </row>
        <row r="378">
          <cell r="B378" t="str">
            <v>3604</v>
          </cell>
          <cell r="C378" t="str">
            <v>Bank Fees</v>
          </cell>
          <cell r="D378" t="str">
            <v>D</v>
          </cell>
          <cell r="E378" t="str">
            <v>Co 12</v>
          </cell>
          <cell r="F378" t="str">
            <v>Other</v>
          </cell>
          <cell r="G378" t="str">
            <v>Other - Non-Labor</v>
          </cell>
          <cell r="H378" t="str">
            <v>Other</v>
          </cell>
          <cell r="I378" t="str">
            <v>36xx Other</v>
          </cell>
          <cell r="J378" t="str">
            <v>36xx</v>
          </cell>
          <cell r="K378" t="str">
            <v>Other</v>
          </cell>
          <cell r="L378" t="str">
            <v>3604 Bank Fees</v>
          </cell>
          <cell r="M378" t="str">
            <v>Oper_and_Maint_Exp_Ext</v>
          </cell>
        </row>
        <row r="379">
          <cell r="B379" t="str">
            <v>3605</v>
          </cell>
          <cell r="C379" t="str">
            <v>Utilization Fees</v>
          </cell>
          <cell r="D379" t="str">
            <v>D</v>
          </cell>
          <cell r="E379" t="str">
            <v>Co 12</v>
          </cell>
          <cell r="F379" t="str">
            <v>Other</v>
          </cell>
          <cell r="G379" t="str">
            <v>Other - Non-Labor</v>
          </cell>
          <cell r="H379" t="str">
            <v>Other</v>
          </cell>
          <cell r="I379" t="str">
            <v>36xx Other</v>
          </cell>
          <cell r="J379" t="str">
            <v>36xx</v>
          </cell>
          <cell r="K379" t="str">
            <v>Other</v>
          </cell>
          <cell r="L379" t="str">
            <v>3605 Utilization Fees</v>
          </cell>
          <cell r="M379" t="str">
            <v>Oper_and_Maint_Exp_Ext</v>
          </cell>
        </row>
        <row r="380">
          <cell r="B380" t="str">
            <v>3606</v>
          </cell>
          <cell r="C380" t="str">
            <v>Setup Maintenance Fee</v>
          </cell>
          <cell r="D380" t="str">
            <v>D</v>
          </cell>
          <cell r="E380" t="str">
            <v>Co 12</v>
          </cell>
          <cell r="F380" t="str">
            <v>Other</v>
          </cell>
          <cell r="G380" t="str">
            <v>Other - Non-Labor</v>
          </cell>
          <cell r="H380" t="str">
            <v>Other</v>
          </cell>
          <cell r="I380" t="str">
            <v>36xx Other</v>
          </cell>
          <cell r="J380" t="str">
            <v>36xx</v>
          </cell>
          <cell r="K380" t="str">
            <v>Other</v>
          </cell>
          <cell r="L380" t="str">
            <v>3606 Setup Maintenance Fee</v>
          </cell>
          <cell r="M380" t="str">
            <v>Oper_and_Maint_Exp_Ext</v>
          </cell>
        </row>
        <row r="381">
          <cell r="B381" t="str">
            <v>3607</v>
          </cell>
          <cell r="C381" t="str">
            <v>Late Fees</v>
          </cell>
          <cell r="D381" t="str">
            <v>D</v>
          </cell>
          <cell r="E381" t="str">
            <v>Co 12</v>
          </cell>
          <cell r="F381" t="str">
            <v>Other</v>
          </cell>
          <cell r="G381" t="str">
            <v>Other - Non-Labor</v>
          </cell>
          <cell r="H381" t="str">
            <v>Other</v>
          </cell>
          <cell r="I381" t="str">
            <v>36xx Other</v>
          </cell>
          <cell r="J381" t="str">
            <v>36xx</v>
          </cell>
          <cell r="K381" t="str">
            <v>Other</v>
          </cell>
          <cell r="L381" t="str">
            <v>3607 Late Fees</v>
          </cell>
          <cell r="M381" t="str">
            <v>Oper_and_Maint_Exp_Ext</v>
          </cell>
        </row>
        <row r="382">
          <cell r="B382" t="str">
            <v>3619</v>
          </cell>
          <cell r="C382" t="str">
            <v>AR Customer Refunds</v>
          </cell>
          <cell r="D382" t="str">
            <v>D</v>
          </cell>
          <cell r="E382" t="str">
            <v>Co 12</v>
          </cell>
          <cell r="F382" t="str">
            <v>Other</v>
          </cell>
          <cell r="G382" t="str">
            <v>Other - Non-Labor</v>
          </cell>
          <cell r="H382" t="str">
            <v>Other</v>
          </cell>
          <cell r="I382" t="str">
            <v>36xx Other</v>
          </cell>
          <cell r="J382" t="str">
            <v>36xx</v>
          </cell>
          <cell r="K382" t="str">
            <v>Other</v>
          </cell>
          <cell r="L382" t="str">
            <v>3619 AR Customer Refunds</v>
          </cell>
          <cell r="M382" t="str">
            <v>Oper_and_Maint_Exp_Ext</v>
          </cell>
        </row>
        <row r="383">
          <cell r="B383" t="str">
            <v>3620</v>
          </cell>
          <cell r="C383" t="str">
            <v>Restructuring</v>
          </cell>
          <cell r="D383" t="str">
            <v>D</v>
          </cell>
          <cell r="E383" t="str">
            <v>Co 12</v>
          </cell>
          <cell r="F383" t="str">
            <v>Other</v>
          </cell>
          <cell r="G383" t="str">
            <v>Other - Non-Labor</v>
          </cell>
          <cell r="H383" t="str">
            <v>Other</v>
          </cell>
          <cell r="I383" t="str">
            <v>36xx Other</v>
          </cell>
          <cell r="J383" t="str">
            <v>36xx</v>
          </cell>
          <cell r="K383" t="str">
            <v>Other</v>
          </cell>
          <cell r="L383" t="str">
            <v>3620 Restructuring</v>
          </cell>
          <cell r="M383" t="str">
            <v>Oper_and_Maint_Exp_Ext</v>
          </cell>
        </row>
        <row r="384">
          <cell r="B384" t="str">
            <v>3621</v>
          </cell>
          <cell r="C384" t="str">
            <v>Miscellaneous Revenue Billings</v>
          </cell>
          <cell r="D384" t="str">
            <v>D</v>
          </cell>
          <cell r="E384" t="str">
            <v>Co 12</v>
          </cell>
          <cell r="F384" t="str">
            <v>Other</v>
          </cell>
          <cell r="G384" t="str">
            <v>Other - Non-Labor</v>
          </cell>
          <cell r="H384" t="str">
            <v>Other</v>
          </cell>
          <cell r="I384" t="str">
            <v>36xx Other</v>
          </cell>
          <cell r="J384" t="str">
            <v>36xx</v>
          </cell>
          <cell r="K384" t="str">
            <v>Other</v>
          </cell>
          <cell r="L384" t="str">
            <v>3621 Miscellaneous Revenue Billings</v>
          </cell>
          <cell r="M384" t="str">
            <v>Oper_and_Maint_Exp_Ext</v>
          </cell>
        </row>
        <row r="385">
          <cell r="B385" t="str">
            <v>3622</v>
          </cell>
          <cell r="C385" t="str">
            <v>Contract Retainage</v>
          </cell>
          <cell r="D385" t="str">
            <v>D</v>
          </cell>
          <cell r="E385" t="str">
            <v>Co 12</v>
          </cell>
          <cell r="F385" t="str">
            <v>Other</v>
          </cell>
          <cell r="G385" t="str">
            <v>Other - Non-Labor</v>
          </cell>
          <cell r="H385" t="str">
            <v>Other</v>
          </cell>
          <cell r="I385" t="str">
            <v>36xx Other</v>
          </cell>
          <cell r="J385" t="str">
            <v>36xx</v>
          </cell>
          <cell r="K385" t="str">
            <v>Other</v>
          </cell>
          <cell r="L385" t="str">
            <v>3622 Contract Retainage</v>
          </cell>
          <cell r="M385" t="str">
            <v>Oper_and_Maint_Exp_Ext</v>
          </cell>
        </row>
        <row r="386">
          <cell r="B386" t="str">
            <v>3623</v>
          </cell>
          <cell r="C386" t="str">
            <v>Cons - Lnd, L Rght_Rght of Wys</v>
          </cell>
          <cell r="D386" t="str">
            <v>D</v>
          </cell>
          <cell r="E386" t="str">
            <v>Co 12</v>
          </cell>
          <cell r="F386" t="str">
            <v>Other</v>
          </cell>
          <cell r="G386" t="str">
            <v>Other - Non-Labor</v>
          </cell>
          <cell r="H386" t="str">
            <v>Other</v>
          </cell>
          <cell r="I386" t="str">
            <v>36xx Other</v>
          </cell>
          <cell r="J386" t="str">
            <v>36xx</v>
          </cell>
          <cell r="K386" t="str">
            <v>Other</v>
          </cell>
          <cell r="L386" t="str">
            <v>3623 Cons - Lnd, L Rght_Rght of Wys</v>
          </cell>
          <cell r="M386" t="str">
            <v>Oper_and_Maint_Exp_Ext</v>
          </cell>
        </row>
        <row r="387">
          <cell r="B387" t="str">
            <v>3624</v>
          </cell>
          <cell r="C387" t="str">
            <v>Salvage - Sales</v>
          </cell>
          <cell r="D387" t="str">
            <v>D</v>
          </cell>
          <cell r="E387" t="str">
            <v>Co 12</v>
          </cell>
          <cell r="F387" t="str">
            <v>Other</v>
          </cell>
          <cell r="G387" t="str">
            <v>Other - Non-Labor</v>
          </cell>
          <cell r="H387" t="str">
            <v>Other</v>
          </cell>
          <cell r="I387" t="str">
            <v>36xx Other</v>
          </cell>
          <cell r="J387" t="str">
            <v>36xx</v>
          </cell>
          <cell r="K387" t="str">
            <v>Other</v>
          </cell>
          <cell r="L387" t="str">
            <v>3624 Salvage - Sales</v>
          </cell>
          <cell r="M387" t="str">
            <v>Oper_and_Maint_Exp_Ext</v>
          </cell>
        </row>
        <row r="388">
          <cell r="B388" t="str">
            <v>3625</v>
          </cell>
          <cell r="C388" t="str">
            <v>Salvage - Reusable Materials</v>
          </cell>
          <cell r="D388" t="str">
            <v>D</v>
          </cell>
          <cell r="E388" t="str">
            <v>Co 12</v>
          </cell>
          <cell r="F388" t="str">
            <v>Other</v>
          </cell>
          <cell r="G388" t="str">
            <v>Other - Non-Labor</v>
          </cell>
          <cell r="H388" t="str">
            <v>Other</v>
          </cell>
          <cell r="I388" t="str">
            <v>36xx Other</v>
          </cell>
          <cell r="J388" t="str">
            <v>36xx</v>
          </cell>
          <cell r="K388" t="str">
            <v>Other</v>
          </cell>
          <cell r="L388" t="str">
            <v>3625 Salvage - Reusable Materials</v>
          </cell>
          <cell r="M388" t="str">
            <v>Oper_and_Maint_Exp_Ext</v>
          </cell>
        </row>
        <row r="389">
          <cell r="B389" t="str">
            <v>3626</v>
          </cell>
          <cell r="C389" t="str">
            <v>Salvage - Reimbursements</v>
          </cell>
          <cell r="D389" t="str">
            <v>D</v>
          </cell>
          <cell r="E389" t="str">
            <v>Co 12</v>
          </cell>
          <cell r="F389" t="str">
            <v>Other</v>
          </cell>
          <cell r="G389" t="str">
            <v>Other - Non-Labor</v>
          </cell>
          <cell r="H389" t="str">
            <v>Other</v>
          </cell>
          <cell r="I389" t="str">
            <v>36xx Other</v>
          </cell>
          <cell r="J389" t="str">
            <v>36xx</v>
          </cell>
          <cell r="K389" t="str">
            <v>Other</v>
          </cell>
          <cell r="L389" t="str">
            <v>3626 Salvage - Reimbursements</v>
          </cell>
          <cell r="M389" t="str">
            <v>Oper_and_Maint_Exp_Ext</v>
          </cell>
        </row>
        <row r="390">
          <cell r="B390" t="str">
            <v>3627</v>
          </cell>
          <cell r="C390" t="str">
            <v>Salvage - Other</v>
          </cell>
          <cell r="D390" t="str">
            <v>D</v>
          </cell>
          <cell r="E390" t="str">
            <v>Co 12</v>
          </cell>
          <cell r="F390" t="str">
            <v>Other</v>
          </cell>
          <cell r="G390" t="str">
            <v>Other - Non-Labor</v>
          </cell>
          <cell r="H390" t="str">
            <v>Other</v>
          </cell>
          <cell r="I390" t="str">
            <v>36xx Other</v>
          </cell>
          <cell r="J390" t="str">
            <v>36xx</v>
          </cell>
          <cell r="K390" t="str">
            <v>Other</v>
          </cell>
          <cell r="L390" t="str">
            <v>3627 Salvage - Other</v>
          </cell>
          <cell r="M390" t="str">
            <v>Oper_and_Maint_Exp_Ext</v>
          </cell>
        </row>
        <row r="391">
          <cell r="B391" t="str">
            <v>3628</v>
          </cell>
          <cell r="C391" t="str">
            <v>Salvage - Insurance Recoveries</v>
          </cell>
          <cell r="D391" t="str">
            <v>D</v>
          </cell>
          <cell r="E391" t="str">
            <v>Co 12</v>
          </cell>
          <cell r="F391" t="str">
            <v>Other</v>
          </cell>
          <cell r="G391" t="str">
            <v>Other - Non-Labor</v>
          </cell>
          <cell r="H391" t="str">
            <v>Other</v>
          </cell>
          <cell r="I391" t="str">
            <v>36xx Other</v>
          </cell>
          <cell r="J391" t="str">
            <v>36xx</v>
          </cell>
          <cell r="K391" t="str">
            <v>Other</v>
          </cell>
          <cell r="L391" t="str">
            <v>3628 Salvage - Insurance Recoveries</v>
          </cell>
          <cell r="M391" t="str">
            <v>Oper_and_Maint_Exp_Ext</v>
          </cell>
        </row>
        <row r="392">
          <cell r="B392" t="str">
            <v>3629</v>
          </cell>
          <cell r="C392" t="str">
            <v>Damages</v>
          </cell>
          <cell r="D392" t="str">
            <v>D</v>
          </cell>
          <cell r="E392" t="str">
            <v>Co 12</v>
          </cell>
          <cell r="F392" t="str">
            <v>Other</v>
          </cell>
          <cell r="G392" t="str">
            <v>Other - Non-Labor</v>
          </cell>
          <cell r="H392" t="str">
            <v>Other</v>
          </cell>
          <cell r="I392" t="str">
            <v>36xx Other</v>
          </cell>
          <cell r="J392" t="str">
            <v>36xx</v>
          </cell>
          <cell r="K392" t="str">
            <v>Other</v>
          </cell>
          <cell r="L392" t="str">
            <v>3629 Damages</v>
          </cell>
          <cell r="M392" t="str">
            <v>Oper_and_Maint_Exp_Ext</v>
          </cell>
        </row>
        <row r="393">
          <cell r="B393" t="str">
            <v>3630</v>
          </cell>
          <cell r="C393" t="str">
            <v>Customer Adv for Construction</v>
          </cell>
          <cell r="D393" t="str">
            <v>D</v>
          </cell>
          <cell r="E393" t="str">
            <v>Co 12</v>
          </cell>
          <cell r="F393" t="str">
            <v>Other</v>
          </cell>
          <cell r="G393" t="str">
            <v>Other - Non-Labor</v>
          </cell>
          <cell r="H393" t="str">
            <v>Other</v>
          </cell>
          <cell r="I393" t="str">
            <v>36xx Other</v>
          </cell>
          <cell r="J393" t="str">
            <v>36xx</v>
          </cell>
          <cell r="K393" t="str">
            <v>Other</v>
          </cell>
          <cell r="L393" t="str">
            <v>3630 Customer Adv for Construction</v>
          </cell>
          <cell r="M393" t="str">
            <v>Oper_and_Maint_Exp_Ext</v>
          </cell>
        </row>
        <row r="394">
          <cell r="B394" t="str">
            <v>3631</v>
          </cell>
          <cell r="C394" t="str">
            <v>Contrib. in Aid Paid to Others</v>
          </cell>
          <cell r="D394" t="str">
            <v>D</v>
          </cell>
          <cell r="E394" t="str">
            <v>Co 12</v>
          </cell>
          <cell r="F394" t="str">
            <v>Other</v>
          </cell>
          <cell r="G394" t="str">
            <v>Other - Non-Labor</v>
          </cell>
          <cell r="H394" t="str">
            <v>Other</v>
          </cell>
          <cell r="I394" t="str">
            <v>36xx Other</v>
          </cell>
          <cell r="J394" t="str">
            <v>36xx</v>
          </cell>
          <cell r="K394" t="str">
            <v>Other</v>
          </cell>
          <cell r="L394" t="str">
            <v>3631 Contrib. in Aid Paid to Others</v>
          </cell>
          <cell r="M394" t="str">
            <v>Oper_and_Maint_Exp_Ext</v>
          </cell>
        </row>
        <row r="395">
          <cell r="B395" t="str">
            <v>3632</v>
          </cell>
          <cell r="C395" t="str">
            <v>Contrib.in Aid of Construction</v>
          </cell>
          <cell r="D395" t="str">
            <v>D</v>
          </cell>
          <cell r="E395" t="str">
            <v>Co 12</v>
          </cell>
          <cell r="F395" t="str">
            <v>Other</v>
          </cell>
          <cell r="G395" t="str">
            <v>Other - Non-Labor</v>
          </cell>
          <cell r="H395" t="str">
            <v>Other</v>
          </cell>
          <cell r="I395" t="str">
            <v>36xx Other</v>
          </cell>
          <cell r="J395" t="str">
            <v>36xx</v>
          </cell>
          <cell r="K395" t="str">
            <v>Other</v>
          </cell>
          <cell r="L395" t="str">
            <v>3632 Contrib.in Aid of Construction</v>
          </cell>
          <cell r="M395" t="str">
            <v>Oper_and_Maint_Exp_Ext</v>
          </cell>
        </row>
        <row r="396">
          <cell r="B396" t="str">
            <v>3633</v>
          </cell>
          <cell r="C396" t="str">
            <v>Relocation Reimbursements</v>
          </cell>
          <cell r="D396" t="str">
            <v>D</v>
          </cell>
          <cell r="E396" t="str">
            <v>Co 12</v>
          </cell>
          <cell r="F396" t="str">
            <v>Other</v>
          </cell>
          <cell r="G396" t="str">
            <v>Other - Non-Labor</v>
          </cell>
          <cell r="H396" t="str">
            <v>Other</v>
          </cell>
          <cell r="I396" t="str">
            <v>36xx Other</v>
          </cell>
          <cell r="J396" t="str">
            <v>36xx</v>
          </cell>
          <cell r="K396" t="str">
            <v>Other</v>
          </cell>
          <cell r="L396" t="str">
            <v>3633 Relocation Reimbursements</v>
          </cell>
          <cell r="M396" t="str">
            <v>Oper_and_Maint_Exp_Ext</v>
          </cell>
        </row>
        <row r="397">
          <cell r="B397" t="str">
            <v>3634</v>
          </cell>
          <cell r="C397" t="str">
            <v>Purchase of Property</v>
          </cell>
          <cell r="D397" t="str">
            <v>D</v>
          </cell>
          <cell r="E397" t="str">
            <v>Co 12</v>
          </cell>
          <cell r="F397" t="str">
            <v>Other</v>
          </cell>
          <cell r="G397" t="str">
            <v>Other - Non-Labor</v>
          </cell>
          <cell r="H397" t="str">
            <v>Other</v>
          </cell>
          <cell r="I397" t="str">
            <v>36xx Other</v>
          </cell>
          <cell r="J397" t="str">
            <v>36xx</v>
          </cell>
          <cell r="K397" t="str">
            <v>Other</v>
          </cell>
          <cell r="L397" t="str">
            <v>3634 Purchase of Property</v>
          </cell>
          <cell r="M397" t="str">
            <v>Oper_and_Maint_Exp_Ext</v>
          </cell>
        </row>
        <row r="398">
          <cell r="B398" t="str">
            <v>3635</v>
          </cell>
          <cell r="C398" t="str">
            <v>Severance</v>
          </cell>
          <cell r="D398" t="str">
            <v>I</v>
          </cell>
          <cell r="E398" t="str">
            <v>Co 12</v>
          </cell>
          <cell r="F398" t="str">
            <v>Severance</v>
          </cell>
          <cell r="G398" t="str">
            <v>Other</v>
          </cell>
          <cell r="H398" t="str">
            <v>Other</v>
          </cell>
          <cell r="I398" t="str">
            <v>3635/1012 Severance</v>
          </cell>
          <cell r="J398" t="str">
            <v>3635/1012</v>
          </cell>
          <cell r="K398" t="str">
            <v>Severance</v>
          </cell>
          <cell r="L398" t="str">
            <v>3635 Severance</v>
          </cell>
          <cell r="M398" t="str">
            <v>Restructuring Expense</v>
          </cell>
        </row>
        <row r="399">
          <cell r="B399" t="str">
            <v>3636</v>
          </cell>
          <cell r="C399" t="str">
            <v>Board of Directors Expenses</v>
          </cell>
          <cell r="D399" t="str">
            <v>D</v>
          </cell>
          <cell r="E399" t="str">
            <v>Co 12</v>
          </cell>
          <cell r="F399" t="str">
            <v>Other</v>
          </cell>
          <cell r="G399" t="str">
            <v>Other - Non-Labor</v>
          </cell>
          <cell r="H399" t="str">
            <v>Other</v>
          </cell>
          <cell r="I399" t="str">
            <v>36xx Other</v>
          </cell>
          <cell r="J399" t="str">
            <v>36xx</v>
          </cell>
          <cell r="K399" t="str">
            <v>Other</v>
          </cell>
          <cell r="L399" t="str">
            <v>3636 Board of Directors Expenses</v>
          </cell>
          <cell r="M399" t="str">
            <v>Oper_and_Maint_Exp_Ext</v>
          </cell>
        </row>
        <row r="400">
          <cell r="B400" t="str">
            <v>3637</v>
          </cell>
          <cell r="C400" t="str">
            <v>Training</v>
          </cell>
          <cell r="D400" t="str">
            <v>D</v>
          </cell>
          <cell r="E400" t="str">
            <v>Co 12</v>
          </cell>
          <cell r="F400" t="str">
            <v>Other</v>
          </cell>
          <cell r="G400" t="str">
            <v>Other - Non-Labor</v>
          </cell>
          <cell r="H400" t="str">
            <v>Other</v>
          </cell>
          <cell r="I400" t="str">
            <v>36xx Other</v>
          </cell>
          <cell r="J400" t="str">
            <v>36xx</v>
          </cell>
          <cell r="K400" t="str">
            <v>Other</v>
          </cell>
          <cell r="L400" t="str">
            <v>3637 Training</v>
          </cell>
          <cell r="M400" t="str">
            <v>Oper_and_Maint_Exp_Ext</v>
          </cell>
        </row>
        <row r="401">
          <cell r="B401" t="str">
            <v>3638</v>
          </cell>
          <cell r="C401" t="str">
            <v>Miscellaneous</v>
          </cell>
          <cell r="D401" t="str">
            <v>D</v>
          </cell>
          <cell r="E401" t="str">
            <v>Co 12</v>
          </cell>
          <cell r="F401" t="str">
            <v>Other</v>
          </cell>
          <cell r="G401" t="str">
            <v>Other - Non-Labor</v>
          </cell>
          <cell r="H401" t="str">
            <v>Other</v>
          </cell>
          <cell r="I401" t="str">
            <v>36xx Other</v>
          </cell>
          <cell r="J401" t="str">
            <v>36xx</v>
          </cell>
          <cell r="K401" t="str">
            <v>Other</v>
          </cell>
          <cell r="L401" t="str">
            <v>3638 Miscellaneous</v>
          </cell>
          <cell r="M401" t="str">
            <v>Oper_and_Maint_Exp_Ext</v>
          </cell>
        </row>
        <row r="402">
          <cell r="B402" t="str">
            <v>3639</v>
          </cell>
          <cell r="C402" t="str">
            <v>Regulatory Expense</v>
          </cell>
          <cell r="D402" t="str">
            <v>D</v>
          </cell>
          <cell r="E402" t="str">
            <v>Co 12</v>
          </cell>
          <cell r="F402" t="str">
            <v>Other</v>
          </cell>
          <cell r="G402" t="str">
            <v>Other - Non-Labor</v>
          </cell>
          <cell r="H402" t="str">
            <v>Other</v>
          </cell>
          <cell r="I402" t="str">
            <v>36xx Other</v>
          </cell>
          <cell r="J402" t="str">
            <v>36xx</v>
          </cell>
          <cell r="K402" t="str">
            <v>Other</v>
          </cell>
          <cell r="L402" t="str">
            <v>3639 Regulatory Expense</v>
          </cell>
          <cell r="M402" t="str">
            <v>Oper_and_Maint_Exp_Ext</v>
          </cell>
        </row>
        <row r="403">
          <cell r="B403" t="str">
            <v>3644</v>
          </cell>
          <cell r="C403" t="str">
            <v>Building Reconfiguration</v>
          </cell>
          <cell r="D403" t="str">
            <v>D</v>
          </cell>
          <cell r="E403" t="str">
            <v>Co 12</v>
          </cell>
          <cell r="F403" t="str">
            <v>Other</v>
          </cell>
          <cell r="G403" t="str">
            <v>Other - Non-Labor</v>
          </cell>
          <cell r="H403" t="str">
            <v>Other</v>
          </cell>
          <cell r="I403" t="str">
            <v>36xx Other</v>
          </cell>
          <cell r="J403" t="str">
            <v>36xx</v>
          </cell>
          <cell r="K403" t="str">
            <v>Other</v>
          </cell>
          <cell r="L403" t="str">
            <v>3644 Building Reconfiguration</v>
          </cell>
          <cell r="M403" t="str">
            <v>Oper_and_Maint_Exp_Ext</v>
          </cell>
        </row>
        <row r="404">
          <cell r="B404" t="str">
            <v>3645</v>
          </cell>
          <cell r="C404" t="str">
            <v>Sale of Property</v>
          </cell>
          <cell r="D404" t="str">
            <v>I</v>
          </cell>
          <cell r="E404" t="str">
            <v>Co 12</v>
          </cell>
          <cell r="F404" t="str">
            <v>Other</v>
          </cell>
          <cell r="G404" t="str">
            <v>Other</v>
          </cell>
          <cell r="H404" t="str">
            <v>Other</v>
          </cell>
          <cell r="I404" t="str">
            <v>3645 Sale of Property</v>
          </cell>
          <cell r="J404" t="str">
            <v>3645</v>
          </cell>
          <cell r="K404" t="str">
            <v>Sale of Property</v>
          </cell>
          <cell r="L404" t="str">
            <v>3645 Sale of Property</v>
          </cell>
          <cell r="M404" t="str">
            <v>Oper_and_Maint_Exp_Ext</v>
          </cell>
        </row>
        <row r="405">
          <cell r="B405" t="str">
            <v>3646</v>
          </cell>
          <cell r="C405" t="str">
            <v>Non-Consolidated  Equity Inc</v>
          </cell>
          <cell r="D405" t="str">
            <v>D</v>
          </cell>
          <cell r="E405" t="str">
            <v>Co 12</v>
          </cell>
          <cell r="F405" t="str">
            <v>Other</v>
          </cell>
          <cell r="G405" t="str">
            <v>Other - Non-Labor</v>
          </cell>
          <cell r="H405" t="str">
            <v>Other</v>
          </cell>
          <cell r="I405" t="str">
            <v>36xx Other</v>
          </cell>
          <cell r="J405" t="str">
            <v>36xx</v>
          </cell>
          <cell r="K405" t="str">
            <v>Other</v>
          </cell>
          <cell r="L405" t="str">
            <v>3646 Non-Consolidated  Equity Inc</v>
          </cell>
          <cell r="M405" t="str">
            <v>Oper_and_Maint_Exp_Ext</v>
          </cell>
        </row>
        <row r="406">
          <cell r="B406" t="str">
            <v>3800</v>
          </cell>
          <cell r="C406" t="str">
            <v>Actual Fuel Costs</v>
          </cell>
          <cell r="D406" t="str">
            <v>D</v>
          </cell>
          <cell r="E406" t="str">
            <v>Co 12</v>
          </cell>
          <cell r="F406" t="str">
            <v>Other</v>
          </cell>
          <cell r="G406" t="str">
            <v>Other - Non-Labor</v>
          </cell>
          <cell r="H406" t="str">
            <v>PwrGasFuel</v>
          </cell>
          <cell r="I406" t="str">
            <v>38xx PwrGasFuel</v>
          </cell>
          <cell r="J406" t="str">
            <v>38xx</v>
          </cell>
          <cell r="K406" t="str">
            <v>PwrGasFuel</v>
          </cell>
          <cell r="L406" t="str">
            <v>3800 Actual Fuel Costs</v>
          </cell>
          <cell r="M406" t="str">
            <v>Oper_and_Maint_Exp_Ext</v>
          </cell>
        </row>
        <row r="407">
          <cell r="B407" t="str">
            <v>3801</v>
          </cell>
          <cell r="C407" t="str">
            <v>Agency/End-User (Credits)</v>
          </cell>
          <cell r="D407" t="str">
            <v>D</v>
          </cell>
          <cell r="E407" t="str">
            <v>Co 12</v>
          </cell>
          <cell r="F407" t="str">
            <v>Other</v>
          </cell>
          <cell r="G407" t="str">
            <v>Other - Non-Labor</v>
          </cell>
          <cell r="H407" t="str">
            <v>PwrGasFuel</v>
          </cell>
          <cell r="I407" t="str">
            <v>38xx PwrGasFuel</v>
          </cell>
          <cell r="J407" t="str">
            <v>38xx</v>
          </cell>
          <cell r="K407" t="str">
            <v>PwrGasFuel</v>
          </cell>
          <cell r="L407" t="str">
            <v>3801 Agency/End-User (Credits)</v>
          </cell>
          <cell r="M407" t="str">
            <v>Oper_and_Maint_Exp_Ext</v>
          </cell>
        </row>
        <row r="408">
          <cell r="B408" t="str">
            <v>3803</v>
          </cell>
          <cell r="C408" t="str">
            <v>Cash In/Cash Out</v>
          </cell>
          <cell r="D408" t="str">
            <v>D</v>
          </cell>
          <cell r="E408" t="str">
            <v>Co 12</v>
          </cell>
          <cell r="F408" t="str">
            <v>Other</v>
          </cell>
          <cell r="G408" t="str">
            <v>Other - Non-Labor</v>
          </cell>
          <cell r="H408" t="str">
            <v>PwrGasFuel</v>
          </cell>
          <cell r="I408" t="str">
            <v>38xx PwrGasFuel</v>
          </cell>
          <cell r="J408" t="str">
            <v>38xx</v>
          </cell>
          <cell r="K408" t="str">
            <v>PwrGasFuel</v>
          </cell>
          <cell r="L408" t="str">
            <v>3803 Cash In/Cash Out</v>
          </cell>
          <cell r="M408" t="str">
            <v>Oper_and_Maint_Exp_Ext</v>
          </cell>
        </row>
        <row r="409">
          <cell r="B409" t="str">
            <v>3804</v>
          </cell>
          <cell r="C409" t="str">
            <v>Choice Mrkt Under-Deliv Penlty</v>
          </cell>
          <cell r="D409" t="str">
            <v>D</v>
          </cell>
          <cell r="E409" t="str">
            <v>Co 12</v>
          </cell>
          <cell r="F409" t="str">
            <v>Other</v>
          </cell>
          <cell r="G409" t="str">
            <v>Other - Non-Labor</v>
          </cell>
          <cell r="H409" t="str">
            <v>PwrGasFuel</v>
          </cell>
          <cell r="I409" t="str">
            <v>38xx PwrGasFuel</v>
          </cell>
          <cell r="J409" t="str">
            <v>38xx</v>
          </cell>
          <cell r="K409" t="str">
            <v>PwrGasFuel</v>
          </cell>
          <cell r="L409" t="str">
            <v>3804 Choice Mrkt Under-Deliv Penlty</v>
          </cell>
          <cell r="M409" t="str">
            <v>Oper_and_Maint_Exp_Ext</v>
          </cell>
        </row>
        <row r="410">
          <cell r="B410" t="str">
            <v>3805</v>
          </cell>
          <cell r="C410" t="str">
            <v>Compressor Station Power</v>
          </cell>
          <cell r="D410" t="str">
            <v>D</v>
          </cell>
          <cell r="E410" t="str">
            <v>Co 12</v>
          </cell>
          <cell r="F410" t="str">
            <v>Other</v>
          </cell>
          <cell r="G410" t="str">
            <v>Other - Non-Labor</v>
          </cell>
          <cell r="H410" t="str">
            <v>PwrGasFuel</v>
          </cell>
          <cell r="I410" t="str">
            <v>38xx PwrGasFuel</v>
          </cell>
          <cell r="J410" t="str">
            <v>38xx</v>
          </cell>
          <cell r="K410" t="str">
            <v>PwrGasFuel</v>
          </cell>
          <cell r="L410" t="str">
            <v>3805 Compressor Station Power</v>
          </cell>
          <cell r="M410" t="str">
            <v>Oper_and_Maint_Exp_Ext</v>
          </cell>
        </row>
        <row r="411">
          <cell r="B411" t="str">
            <v>3806</v>
          </cell>
          <cell r="C411" t="str">
            <v>Contract Cost Reduction Arngmt</v>
          </cell>
          <cell r="D411" t="str">
            <v>D</v>
          </cell>
          <cell r="E411" t="str">
            <v>Co 12</v>
          </cell>
          <cell r="F411" t="str">
            <v>Other</v>
          </cell>
          <cell r="G411" t="str">
            <v>Other - Non-Labor</v>
          </cell>
          <cell r="H411" t="str">
            <v>PwrGasFuel</v>
          </cell>
          <cell r="I411" t="str">
            <v>38xx PwrGasFuel</v>
          </cell>
          <cell r="J411" t="str">
            <v>38xx</v>
          </cell>
          <cell r="K411" t="str">
            <v>PwrGasFuel</v>
          </cell>
          <cell r="L411" t="str">
            <v>3806 Contract Cost Reduction Arngmt</v>
          </cell>
          <cell r="M411" t="str">
            <v>Oper_and_Maint_Exp_Ext</v>
          </cell>
        </row>
        <row r="412">
          <cell r="B412" t="str">
            <v>3807</v>
          </cell>
          <cell r="C412" t="str">
            <v>Deferred Imbalances</v>
          </cell>
          <cell r="D412" t="str">
            <v>D</v>
          </cell>
          <cell r="E412" t="str">
            <v>Co 12</v>
          </cell>
          <cell r="F412" t="str">
            <v>Other</v>
          </cell>
          <cell r="G412" t="str">
            <v>Other - Non-Labor</v>
          </cell>
          <cell r="H412" t="str">
            <v>PwrGasFuel</v>
          </cell>
          <cell r="I412" t="str">
            <v>38xx PwrGasFuel</v>
          </cell>
          <cell r="J412" t="str">
            <v>38xx</v>
          </cell>
          <cell r="K412" t="str">
            <v>PwrGasFuel</v>
          </cell>
          <cell r="L412" t="str">
            <v>3807 Deferred Imbalances</v>
          </cell>
          <cell r="M412" t="str">
            <v>Oper_and_Maint_Exp_Ext</v>
          </cell>
        </row>
        <row r="413">
          <cell r="B413" t="str">
            <v>3808</v>
          </cell>
          <cell r="C413" t="str">
            <v>Deferred Purchased Gas Adjstmt</v>
          </cell>
          <cell r="D413" t="str">
            <v>D</v>
          </cell>
          <cell r="E413" t="str">
            <v>Co 12</v>
          </cell>
          <cell r="F413" t="str">
            <v>Other</v>
          </cell>
          <cell r="G413" t="str">
            <v>Other - Non-Labor</v>
          </cell>
          <cell r="H413" t="str">
            <v>PwrGasFuel</v>
          </cell>
          <cell r="I413" t="str">
            <v>38xx PwrGasFuel</v>
          </cell>
          <cell r="J413" t="str">
            <v>38xx</v>
          </cell>
          <cell r="K413" t="str">
            <v>PwrGasFuel</v>
          </cell>
          <cell r="L413" t="str">
            <v>3808 Deferred Purchased Gas Adjstmt</v>
          </cell>
          <cell r="M413" t="str">
            <v>Oper_and_Maint_Exp_Ext</v>
          </cell>
        </row>
        <row r="414">
          <cell r="B414" t="str">
            <v>3809</v>
          </cell>
          <cell r="C414" t="str">
            <v>Deferred Unbilled</v>
          </cell>
          <cell r="D414" t="str">
            <v>D</v>
          </cell>
          <cell r="E414" t="str">
            <v>Co 12</v>
          </cell>
          <cell r="F414" t="str">
            <v>Other</v>
          </cell>
          <cell r="G414" t="str">
            <v>Other - Non-Labor</v>
          </cell>
          <cell r="H414" t="str">
            <v>PwrGasFuel</v>
          </cell>
          <cell r="I414" t="str">
            <v>38xx PwrGasFuel</v>
          </cell>
          <cell r="J414" t="str">
            <v>38xx</v>
          </cell>
          <cell r="K414" t="str">
            <v>PwrGasFuel</v>
          </cell>
          <cell r="L414" t="str">
            <v>3809 Deferred Unbilled</v>
          </cell>
          <cell r="M414" t="str">
            <v>Oper_and_Maint_Exp_Ext</v>
          </cell>
        </row>
        <row r="415">
          <cell r="B415" t="str">
            <v>3810</v>
          </cell>
          <cell r="C415" t="str">
            <v>Exch Gas GTS Monthly Net (986)</v>
          </cell>
          <cell r="D415" t="str">
            <v>D</v>
          </cell>
          <cell r="E415" t="str">
            <v>Co 12</v>
          </cell>
          <cell r="F415" t="str">
            <v>Other</v>
          </cell>
          <cell r="G415" t="str">
            <v>Other - Non-Labor</v>
          </cell>
          <cell r="H415" t="str">
            <v>PwrGasFuel</v>
          </cell>
          <cell r="I415" t="str">
            <v>38xx PwrGasFuel</v>
          </cell>
          <cell r="J415" t="str">
            <v>38xx</v>
          </cell>
          <cell r="K415" t="str">
            <v>PwrGasFuel</v>
          </cell>
          <cell r="L415" t="str">
            <v>3810 Exch Gas GTS Monthly Net (986)</v>
          </cell>
          <cell r="M415" t="str">
            <v>Oper_and_Maint_Exp_Ext</v>
          </cell>
        </row>
        <row r="416">
          <cell r="B416" t="str">
            <v>3811</v>
          </cell>
          <cell r="C416" t="str">
            <v>Exchange Imbalances</v>
          </cell>
          <cell r="D416" t="str">
            <v>D</v>
          </cell>
          <cell r="E416" t="str">
            <v>Co 12</v>
          </cell>
          <cell r="F416" t="str">
            <v>Other</v>
          </cell>
          <cell r="G416" t="str">
            <v>Other - Non-Labor</v>
          </cell>
          <cell r="H416" t="str">
            <v>PwrGasFuel</v>
          </cell>
          <cell r="I416" t="str">
            <v>38xx PwrGasFuel</v>
          </cell>
          <cell r="J416" t="str">
            <v>38xx</v>
          </cell>
          <cell r="K416" t="str">
            <v>PwrGasFuel</v>
          </cell>
          <cell r="L416" t="str">
            <v>3811 Exchange Imbalances</v>
          </cell>
          <cell r="M416" t="str">
            <v>Oper_and_Maint_Exp_Ext</v>
          </cell>
        </row>
        <row r="417">
          <cell r="B417" t="str">
            <v>3812</v>
          </cell>
          <cell r="C417" t="str">
            <v>Gas Lost/Storage</v>
          </cell>
          <cell r="D417" t="str">
            <v>D</v>
          </cell>
          <cell r="E417" t="str">
            <v>Co 12</v>
          </cell>
          <cell r="F417" t="str">
            <v>Other</v>
          </cell>
          <cell r="G417" t="str">
            <v>Other - Non-Labor</v>
          </cell>
          <cell r="H417" t="str">
            <v>PwrGasFuel</v>
          </cell>
          <cell r="I417" t="str">
            <v>38xx PwrGasFuel</v>
          </cell>
          <cell r="J417" t="str">
            <v>38xx</v>
          </cell>
          <cell r="K417" t="str">
            <v>PwrGasFuel</v>
          </cell>
          <cell r="L417" t="str">
            <v>3812 Gas Lost/Storage</v>
          </cell>
          <cell r="M417" t="str">
            <v>Oper_and_Maint_Exp_Ext</v>
          </cell>
        </row>
        <row r="418">
          <cell r="B418" t="str">
            <v>3813</v>
          </cell>
          <cell r="C418" t="str">
            <v>Gas Used in Company Operations</v>
          </cell>
          <cell r="D418" t="str">
            <v>D</v>
          </cell>
          <cell r="E418" t="str">
            <v>Co 12</v>
          </cell>
          <cell r="F418" t="str">
            <v>Other</v>
          </cell>
          <cell r="G418" t="str">
            <v>Other - Non-Labor</v>
          </cell>
          <cell r="H418" t="str">
            <v>PwrGasFuel</v>
          </cell>
          <cell r="I418" t="str">
            <v>38xx PwrGasFuel</v>
          </cell>
          <cell r="J418" t="str">
            <v>38xx</v>
          </cell>
          <cell r="K418" t="str">
            <v>PwrGasFuel</v>
          </cell>
          <cell r="L418" t="str">
            <v>3813 Gas Used in Company Operations</v>
          </cell>
          <cell r="M418" t="str">
            <v>Oper_and_Maint_Exp_Ext</v>
          </cell>
        </row>
        <row r="419">
          <cell r="B419" t="str">
            <v>3814</v>
          </cell>
          <cell r="C419" t="str">
            <v>Keep Whole Charges</v>
          </cell>
          <cell r="D419" t="str">
            <v>D</v>
          </cell>
          <cell r="E419" t="str">
            <v>Co 12</v>
          </cell>
          <cell r="F419" t="str">
            <v>Other</v>
          </cell>
          <cell r="G419" t="str">
            <v>Other - Non-Labor</v>
          </cell>
          <cell r="H419" t="str">
            <v>PwrGasFuel</v>
          </cell>
          <cell r="I419" t="str">
            <v>38xx PwrGasFuel</v>
          </cell>
          <cell r="J419" t="str">
            <v>38xx</v>
          </cell>
          <cell r="K419" t="str">
            <v>PwrGasFuel</v>
          </cell>
          <cell r="L419" t="str">
            <v>3814 Keep Whole Charges</v>
          </cell>
          <cell r="M419" t="str">
            <v>Oper_and_Maint_Exp_Ext</v>
          </cell>
        </row>
        <row r="420">
          <cell r="B420" t="str">
            <v>3815</v>
          </cell>
          <cell r="C420" t="str">
            <v>Liquified Natural Gas</v>
          </cell>
          <cell r="D420" t="str">
            <v>D</v>
          </cell>
          <cell r="E420" t="str">
            <v>Co 12</v>
          </cell>
          <cell r="F420" t="str">
            <v>Other</v>
          </cell>
          <cell r="G420" t="str">
            <v>Other - Non-Labor</v>
          </cell>
          <cell r="H420" t="str">
            <v>PwrGasFuel</v>
          </cell>
          <cell r="I420" t="str">
            <v>38xx PwrGasFuel</v>
          </cell>
          <cell r="J420" t="str">
            <v>38xx</v>
          </cell>
          <cell r="K420" t="str">
            <v>PwrGasFuel</v>
          </cell>
          <cell r="L420" t="str">
            <v>3815 Liquified Natural Gas</v>
          </cell>
          <cell r="M420" t="str">
            <v>Oper_and_Maint_Exp_Ext</v>
          </cell>
        </row>
        <row r="421">
          <cell r="B421" t="str">
            <v>3816</v>
          </cell>
          <cell r="C421" t="str">
            <v>Liquified Petroleum for LPG</v>
          </cell>
          <cell r="D421" t="str">
            <v>D</v>
          </cell>
          <cell r="E421" t="str">
            <v>Co 12</v>
          </cell>
          <cell r="F421" t="str">
            <v>Other</v>
          </cell>
          <cell r="G421" t="str">
            <v>Other - Non-Labor</v>
          </cell>
          <cell r="H421" t="str">
            <v>PwrGasFuel</v>
          </cell>
          <cell r="I421" t="str">
            <v>38xx PwrGasFuel</v>
          </cell>
          <cell r="J421" t="str">
            <v>38xx</v>
          </cell>
          <cell r="K421" t="str">
            <v>PwrGasFuel</v>
          </cell>
          <cell r="L421" t="str">
            <v>3816 Liquified Petroleum for LPG</v>
          </cell>
          <cell r="M421" t="str">
            <v>Oper_and_Maint_Exp_Ext</v>
          </cell>
        </row>
        <row r="422">
          <cell r="B422" t="str">
            <v>3817</v>
          </cell>
          <cell r="C422" t="str">
            <v>Natural Gas LT Contract Demand</v>
          </cell>
          <cell r="D422" t="str">
            <v>D</v>
          </cell>
          <cell r="E422" t="str">
            <v>Co 12</v>
          </cell>
          <cell r="F422" t="str">
            <v>Other</v>
          </cell>
          <cell r="G422" t="str">
            <v>Other - Non-Labor</v>
          </cell>
          <cell r="H422" t="str">
            <v>PwrGasFuel</v>
          </cell>
          <cell r="I422" t="str">
            <v>38xx PwrGasFuel</v>
          </cell>
          <cell r="J422" t="str">
            <v>38xx</v>
          </cell>
          <cell r="K422" t="str">
            <v>PwrGasFuel</v>
          </cell>
          <cell r="L422" t="str">
            <v>3817 Natural Gas LT Contract Demand</v>
          </cell>
          <cell r="M422" t="str">
            <v>Oper_and_Maint_Exp_Ext</v>
          </cell>
        </row>
        <row r="423">
          <cell r="B423" t="str">
            <v>3818</v>
          </cell>
          <cell r="C423" t="str">
            <v>Natural Gas ST Contract Demand</v>
          </cell>
          <cell r="D423" t="str">
            <v>D</v>
          </cell>
          <cell r="E423" t="str">
            <v>Co 12</v>
          </cell>
          <cell r="F423" t="str">
            <v>Other</v>
          </cell>
          <cell r="G423" t="str">
            <v>Other - Non-Labor</v>
          </cell>
          <cell r="H423" t="str">
            <v>PwrGasFuel</v>
          </cell>
          <cell r="I423" t="str">
            <v>38xx PwrGasFuel</v>
          </cell>
          <cell r="J423" t="str">
            <v>38xx</v>
          </cell>
          <cell r="K423" t="str">
            <v>PwrGasFuel</v>
          </cell>
          <cell r="L423" t="str">
            <v>3818 Natural Gas ST Contract Demand</v>
          </cell>
          <cell r="M423" t="str">
            <v>Oper_and_Maint_Exp_Ext</v>
          </cell>
        </row>
        <row r="424">
          <cell r="B424" t="str">
            <v>3819</v>
          </cell>
          <cell r="C424" t="str">
            <v>Natural Gas Long Term Contract</v>
          </cell>
          <cell r="D424" t="str">
            <v>D</v>
          </cell>
          <cell r="E424" t="str">
            <v>Co 12</v>
          </cell>
          <cell r="F424" t="str">
            <v>Other</v>
          </cell>
          <cell r="G424" t="str">
            <v>Other - Non-Labor</v>
          </cell>
          <cell r="H424" t="str">
            <v>PwrGasFuel</v>
          </cell>
          <cell r="I424" t="str">
            <v>38xx PwrGasFuel</v>
          </cell>
          <cell r="J424" t="str">
            <v>38xx</v>
          </cell>
          <cell r="K424" t="str">
            <v>PwrGasFuel</v>
          </cell>
          <cell r="L424" t="str">
            <v>3819 Natural Gas Long Term Contract</v>
          </cell>
          <cell r="M424" t="str">
            <v>Oper_and_Maint_Exp_Ext</v>
          </cell>
        </row>
        <row r="425">
          <cell r="B425" t="str">
            <v>3820</v>
          </cell>
          <cell r="C425" t="str">
            <v>Natural Gas Short Term Contrct</v>
          </cell>
          <cell r="D425" t="str">
            <v>D</v>
          </cell>
          <cell r="E425" t="str">
            <v>Co 12</v>
          </cell>
          <cell r="F425" t="str">
            <v>Other</v>
          </cell>
          <cell r="G425" t="str">
            <v>Other - Non-Labor</v>
          </cell>
          <cell r="H425" t="str">
            <v>PwrGasFuel</v>
          </cell>
          <cell r="I425" t="str">
            <v>38xx PwrGasFuel</v>
          </cell>
          <cell r="J425" t="str">
            <v>38xx</v>
          </cell>
          <cell r="K425" t="str">
            <v>PwrGasFuel</v>
          </cell>
          <cell r="L425" t="str">
            <v>3820 Natural Gas Short Term Contrct</v>
          </cell>
          <cell r="M425" t="str">
            <v>Oper_and_Maint_Exp_Ext</v>
          </cell>
        </row>
        <row r="426">
          <cell r="B426" t="str">
            <v>3821</v>
          </cell>
          <cell r="C426" t="str">
            <v>Natural Gas Spot Mrkt Contract</v>
          </cell>
          <cell r="D426" t="str">
            <v>D</v>
          </cell>
          <cell r="E426" t="str">
            <v>Co 12</v>
          </cell>
          <cell r="F426" t="str">
            <v>Other</v>
          </cell>
          <cell r="G426" t="str">
            <v>Other - Non-Labor</v>
          </cell>
          <cell r="H426" t="str">
            <v>PwrGasFuel</v>
          </cell>
          <cell r="I426" t="str">
            <v>38xx PwrGasFuel</v>
          </cell>
          <cell r="J426" t="str">
            <v>38xx</v>
          </cell>
          <cell r="K426" t="str">
            <v>PwrGasFuel</v>
          </cell>
          <cell r="L426" t="str">
            <v>3821 Natural Gas Spot Mrkt Contract</v>
          </cell>
          <cell r="M426" t="str">
            <v>Oper_and_Maint_Exp_Ext</v>
          </cell>
        </row>
        <row r="427">
          <cell r="B427" t="str">
            <v>3822</v>
          </cell>
          <cell r="C427" t="str">
            <v>OFO Penalties</v>
          </cell>
          <cell r="D427" t="str">
            <v>D</v>
          </cell>
          <cell r="E427" t="str">
            <v>Co 12</v>
          </cell>
          <cell r="F427" t="str">
            <v>Other</v>
          </cell>
          <cell r="G427" t="str">
            <v>Other - Non-Labor</v>
          </cell>
          <cell r="H427" t="str">
            <v>PwrGasFuel</v>
          </cell>
          <cell r="I427" t="str">
            <v>38xx PwrGasFuel</v>
          </cell>
          <cell r="J427" t="str">
            <v>38xx</v>
          </cell>
          <cell r="K427" t="str">
            <v>PwrGasFuel</v>
          </cell>
          <cell r="L427" t="str">
            <v>3822 OFO Penalties</v>
          </cell>
          <cell r="M427" t="str">
            <v>Oper_and_Maint_Exp_Ext</v>
          </cell>
        </row>
        <row r="428">
          <cell r="B428" t="str">
            <v>3823</v>
          </cell>
          <cell r="C428" t="str">
            <v>Operational Balanc &lt; Tolerance</v>
          </cell>
          <cell r="D428" t="str">
            <v>D</v>
          </cell>
          <cell r="E428" t="str">
            <v>Co 12</v>
          </cell>
          <cell r="F428" t="str">
            <v>Other</v>
          </cell>
          <cell r="G428" t="str">
            <v>Other - Non-Labor</v>
          </cell>
          <cell r="H428" t="str">
            <v>PwrGasFuel</v>
          </cell>
          <cell r="I428" t="str">
            <v>38xx PwrGasFuel</v>
          </cell>
          <cell r="J428" t="str">
            <v>38xx</v>
          </cell>
          <cell r="K428" t="str">
            <v>PwrGasFuel</v>
          </cell>
          <cell r="L428" t="str">
            <v>3823 Operational Balanc &lt; Tolerance</v>
          </cell>
          <cell r="M428" t="str">
            <v>Oper_and_Maint_Exp_Ext</v>
          </cell>
        </row>
        <row r="429">
          <cell r="B429" t="str">
            <v>3824</v>
          </cell>
          <cell r="C429" t="str">
            <v>Operational Balance &gt;Tolerance</v>
          </cell>
          <cell r="D429" t="str">
            <v>D</v>
          </cell>
          <cell r="E429" t="str">
            <v>Co 12</v>
          </cell>
          <cell r="F429" t="str">
            <v>Other</v>
          </cell>
          <cell r="G429" t="str">
            <v>Other - Non-Labor</v>
          </cell>
          <cell r="H429" t="str">
            <v>PwrGasFuel</v>
          </cell>
          <cell r="I429" t="str">
            <v>38xx PwrGasFuel</v>
          </cell>
          <cell r="J429" t="str">
            <v>38xx</v>
          </cell>
          <cell r="K429" t="str">
            <v>PwrGasFuel</v>
          </cell>
          <cell r="L429" t="str">
            <v>3824 Operational Balance &gt;Tolerance</v>
          </cell>
          <cell r="M429" t="str">
            <v>Oper_and_Maint_Exp_Ext</v>
          </cell>
        </row>
        <row r="430">
          <cell r="B430" t="str">
            <v>3825</v>
          </cell>
          <cell r="C430" t="str">
            <v>Other (Compliance, etc.)</v>
          </cell>
          <cell r="D430" t="str">
            <v>D</v>
          </cell>
          <cell r="E430" t="str">
            <v>Co 12</v>
          </cell>
          <cell r="F430" t="str">
            <v>Other</v>
          </cell>
          <cell r="G430" t="str">
            <v>Other - Non-Labor</v>
          </cell>
          <cell r="H430" t="str">
            <v>PwrGasFuel</v>
          </cell>
          <cell r="I430" t="str">
            <v>38xx PwrGasFuel</v>
          </cell>
          <cell r="J430" t="str">
            <v>38xx</v>
          </cell>
          <cell r="K430" t="str">
            <v>PwrGasFuel</v>
          </cell>
          <cell r="L430" t="str">
            <v>3825 Other (Compliance, etc.)</v>
          </cell>
          <cell r="M430" t="str">
            <v>Oper_and_Maint_Exp_Ext</v>
          </cell>
        </row>
        <row r="431">
          <cell r="B431" t="str">
            <v>3826</v>
          </cell>
          <cell r="C431" t="str">
            <v>Peaking Demand</v>
          </cell>
          <cell r="D431" t="str">
            <v>D</v>
          </cell>
          <cell r="E431" t="str">
            <v>Co 12</v>
          </cell>
          <cell r="F431" t="str">
            <v>Other</v>
          </cell>
          <cell r="G431" t="str">
            <v>Other - Non-Labor</v>
          </cell>
          <cell r="H431" t="str">
            <v>PwrGasFuel</v>
          </cell>
          <cell r="I431" t="str">
            <v>38xx PwrGasFuel</v>
          </cell>
          <cell r="J431" t="str">
            <v>38xx</v>
          </cell>
          <cell r="K431" t="str">
            <v>PwrGasFuel</v>
          </cell>
          <cell r="L431" t="str">
            <v>3826 Peaking Demand</v>
          </cell>
          <cell r="M431" t="str">
            <v>Oper_and_Maint_Exp_Ext</v>
          </cell>
        </row>
        <row r="432">
          <cell r="B432" t="str">
            <v>3827</v>
          </cell>
          <cell r="C432" t="str">
            <v>Peaking Gas Cost</v>
          </cell>
          <cell r="D432" t="str">
            <v>D</v>
          </cell>
          <cell r="E432" t="str">
            <v>Co 12</v>
          </cell>
          <cell r="F432" t="str">
            <v>Other</v>
          </cell>
          <cell r="G432" t="str">
            <v>Other - Non-Labor</v>
          </cell>
          <cell r="H432" t="str">
            <v>PwrGasFuel</v>
          </cell>
          <cell r="I432" t="str">
            <v>38xx PwrGasFuel</v>
          </cell>
          <cell r="J432" t="str">
            <v>38xx</v>
          </cell>
          <cell r="K432" t="str">
            <v>PwrGasFuel</v>
          </cell>
          <cell r="L432" t="str">
            <v>3827 Peaking Gas Cost</v>
          </cell>
          <cell r="M432" t="str">
            <v>Oper_and_Maint_Exp_Ext</v>
          </cell>
        </row>
        <row r="433">
          <cell r="B433" t="str">
            <v>3828</v>
          </cell>
          <cell r="C433" t="str">
            <v>Propane</v>
          </cell>
          <cell r="D433" t="str">
            <v>D</v>
          </cell>
          <cell r="E433" t="str">
            <v>Co 12</v>
          </cell>
          <cell r="F433" t="str">
            <v>Other</v>
          </cell>
          <cell r="G433" t="str">
            <v>Other - Non-Labor</v>
          </cell>
          <cell r="H433" t="str">
            <v>PwrGasFuel</v>
          </cell>
          <cell r="I433" t="str">
            <v>38xx PwrGasFuel</v>
          </cell>
          <cell r="J433" t="str">
            <v>38xx</v>
          </cell>
          <cell r="K433" t="str">
            <v>PwrGasFuel</v>
          </cell>
          <cell r="L433" t="str">
            <v>3828 Propane</v>
          </cell>
          <cell r="M433" t="str">
            <v>Oper_and_Maint_Exp_Ext</v>
          </cell>
        </row>
        <row r="434">
          <cell r="B434" t="str">
            <v>3829</v>
          </cell>
          <cell r="C434" t="str">
            <v>Purchased Gas</v>
          </cell>
          <cell r="D434" t="str">
            <v>D</v>
          </cell>
          <cell r="E434" t="str">
            <v>Co 12</v>
          </cell>
          <cell r="F434" t="str">
            <v>Other</v>
          </cell>
          <cell r="G434" t="str">
            <v>Other - Non-Labor</v>
          </cell>
          <cell r="H434" t="str">
            <v>PwrGasFuel</v>
          </cell>
          <cell r="I434" t="str">
            <v>38xx PwrGasFuel</v>
          </cell>
          <cell r="J434" t="str">
            <v>38xx</v>
          </cell>
          <cell r="K434" t="str">
            <v>PwrGasFuel</v>
          </cell>
          <cell r="L434" t="str">
            <v>3829 Purchased Gas</v>
          </cell>
          <cell r="M434" t="str">
            <v>Oper_and_Maint_Exp_Ext</v>
          </cell>
        </row>
        <row r="435">
          <cell r="B435" t="str">
            <v>3830</v>
          </cell>
          <cell r="C435" t="str">
            <v>Purchased Power</v>
          </cell>
          <cell r="D435" t="str">
            <v>D</v>
          </cell>
          <cell r="E435" t="str">
            <v>Co 12</v>
          </cell>
          <cell r="F435" t="str">
            <v>Other</v>
          </cell>
          <cell r="G435" t="str">
            <v>Other - Non-Labor</v>
          </cell>
          <cell r="H435" t="str">
            <v>PwrGasFuel</v>
          </cell>
          <cell r="I435" t="str">
            <v>38xx PwrGasFuel</v>
          </cell>
          <cell r="J435" t="str">
            <v>38xx</v>
          </cell>
          <cell r="K435" t="str">
            <v>PwrGasFuel</v>
          </cell>
          <cell r="L435" t="str">
            <v>3830 Purchased Power</v>
          </cell>
          <cell r="M435" t="str">
            <v>Oper_and_Maint_Exp_Ext</v>
          </cell>
        </row>
        <row r="436">
          <cell r="B436" t="str">
            <v>3831</v>
          </cell>
          <cell r="C436" t="str">
            <v>Storage - Capacity Acq Demand</v>
          </cell>
          <cell r="D436" t="str">
            <v>D</v>
          </cell>
          <cell r="E436" t="str">
            <v>Co 12</v>
          </cell>
          <cell r="F436" t="str">
            <v>Other</v>
          </cell>
          <cell r="G436" t="str">
            <v>Other - Non-Labor</v>
          </cell>
          <cell r="H436" t="str">
            <v>PwrGasFuel</v>
          </cell>
          <cell r="I436" t="str">
            <v>38xx PwrGasFuel</v>
          </cell>
          <cell r="J436" t="str">
            <v>38xx</v>
          </cell>
          <cell r="K436" t="str">
            <v>PwrGasFuel</v>
          </cell>
          <cell r="L436" t="str">
            <v>3831 Storage - Capacity Acq Demand</v>
          </cell>
          <cell r="M436" t="str">
            <v>Oper_and_Maint_Exp_Ext</v>
          </cell>
        </row>
        <row r="437">
          <cell r="B437" t="str">
            <v>3832</v>
          </cell>
          <cell r="C437" t="str">
            <v>Storage - Capacity Release</v>
          </cell>
          <cell r="D437" t="str">
            <v>D</v>
          </cell>
          <cell r="E437" t="str">
            <v>Co 12</v>
          </cell>
          <cell r="F437" t="str">
            <v>Other</v>
          </cell>
          <cell r="G437" t="str">
            <v>Other - Non-Labor</v>
          </cell>
          <cell r="H437" t="str">
            <v>PwrGasFuel</v>
          </cell>
          <cell r="I437" t="str">
            <v>38xx PwrGasFuel</v>
          </cell>
          <cell r="J437" t="str">
            <v>38xx</v>
          </cell>
          <cell r="K437" t="str">
            <v>PwrGasFuel</v>
          </cell>
          <cell r="L437" t="str">
            <v>3832 Storage - Capacity Release</v>
          </cell>
          <cell r="M437" t="str">
            <v>Oper_and_Maint_Exp_Ext</v>
          </cell>
        </row>
        <row r="438">
          <cell r="B438" t="str">
            <v>3833</v>
          </cell>
          <cell r="C438" t="str">
            <v>Storage -End User Balancing Cr</v>
          </cell>
          <cell r="D438" t="str">
            <v>D</v>
          </cell>
          <cell r="E438" t="str">
            <v>Co 12</v>
          </cell>
          <cell r="F438" t="str">
            <v>Other</v>
          </cell>
          <cell r="G438" t="str">
            <v>Other - Non-Labor</v>
          </cell>
          <cell r="H438" t="str">
            <v>PwrGasFuel</v>
          </cell>
          <cell r="I438" t="str">
            <v>38xx PwrGasFuel</v>
          </cell>
          <cell r="J438" t="str">
            <v>38xx</v>
          </cell>
          <cell r="K438" t="str">
            <v>PwrGasFuel</v>
          </cell>
          <cell r="L438" t="str">
            <v>3833 Storage -End User Balancing Cr</v>
          </cell>
          <cell r="M438" t="str">
            <v>Oper_and_Maint_Exp_Ext</v>
          </cell>
        </row>
        <row r="439">
          <cell r="B439" t="str">
            <v>3834</v>
          </cell>
          <cell r="C439" t="str">
            <v>Storage - Injections (808)</v>
          </cell>
          <cell r="D439" t="str">
            <v>D</v>
          </cell>
          <cell r="E439" t="str">
            <v>Co 12</v>
          </cell>
          <cell r="F439" t="str">
            <v>Other</v>
          </cell>
          <cell r="G439" t="str">
            <v>Other - Non-Labor</v>
          </cell>
          <cell r="H439" t="str">
            <v>PwrGasFuel</v>
          </cell>
          <cell r="I439" t="str">
            <v>38xx PwrGasFuel</v>
          </cell>
          <cell r="J439" t="str">
            <v>38xx</v>
          </cell>
          <cell r="K439" t="str">
            <v>PwrGasFuel</v>
          </cell>
          <cell r="L439" t="str">
            <v>3834 Storage - Injections (808)</v>
          </cell>
          <cell r="M439" t="str">
            <v>Oper_and_Maint_Exp_Ext</v>
          </cell>
        </row>
        <row r="440">
          <cell r="B440" t="str">
            <v>3835</v>
          </cell>
          <cell r="C440" t="str">
            <v>Storage - Retainage (VolsOnly)</v>
          </cell>
          <cell r="D440" t="str">
            <v>D</v>
          </cell>
          <cell r="E440" t="str">
            <v>Co 12</v>
          </cell>
          <cell r="F440" t="str">
            <v>Other</v>
          </cell>
          <cell r="G440" t="str">
            <v>Other - Non-Labor</v>
          </cell>
          <cell r="H440" t="str">
            <v>PwrGasFuel</v>
          </cell>
          <cell r="I440" t="str">
            <v>38xx PwrGasFuel</v>
          </cell>
          <cell r="J440" t="str">
            <v>38xx</v>
          </cell>
          <cell r="K440" t="str">
            <v>PwrGasFuel</v>
          </cell>
          <cell r="L440" t="str">
            <v>3835 Storage - Retainage (VolsOnly)</v>
          </cell>
          <cell r="M440" t="str">
            <v>Oper_and_Maint_Exp_Ext</v>
          </cell>
        </row>
        <row r="441">
          <cell r="B441" t="str">
            <v>3836</v>
          </cell>
          <cell r="C441" t="str">
            <v>Storage - Withdrawal Charge</v>
          </cell>
          <cell r="D441" t="str">
            <v>D</v>
          </cell>
          <cell r="E441" t="str">
            <v>Co 12</v>
          </cell>
          <cell r="F441" t="str">
            <v>Other</v>
          </cell>
          <cell r="G441" t="str">
            <v>Other - Non-Labor</v>
          </cell>
          <cell r="H441" t="str">
            <v>PwrGasFuel</v>
          </cell>
          <cell r="I441" t="str">
            <v>38xx PwrGasFuel</v>
          </cell>
          <cell r="J441" t="str">
            <v>38xx</v>
          </cell>
          <cell r="K441" t="str">
            <v>PwrGasFuel</v>
          </cell>
          <cell r="L441" t="str">
            <v>3836 Storage - Withdrawal Charge</v>
          </cell>
          <cell r="M441" t="str">
            <v>Oper_and_Maint_Exp_Ext</v>
          </cell>
        </row>
        <row r="442">
          <cell r="B442" t="str">
            <v>3837</v>
          </cell>
          <cell r="C442" t="str">
            <v>Storage - Withdrawals (808)</v>
          </cell>
          <cell r="D442" t="str">
            <v>D</v>
          </cell>
          <cell r="E442" t="str">
            <v>Co 12</v>
          </cell>
          <cell r="F442" t="str">
            <v>Other</v>
          </cell>
          <cell r="G442" t="str">
            <v>Other - Non-Labor</v>
          </cell>
          <cell r="H442" t="str">
            <v>PwrGasFuel</v>
          </cell>
          <cell r="I442" t="str">
            <v>38xx PwrGasFuel</v>
          </cell>
          <cell r="J442" t="str">
            <v>38xx</v>
          </cell>
          <cell r="K442" t="str">
            <v>PwrGasFuel</v>
          </cell>
          <cell r="L442" t="str">
            <v>3837 Storage - Withdrawals (808)</v>
          </cell>
          <cell r="M442" t="str">
            <v>Oper_and_Maint_Exp_Ext</v>
          </cell>
        </row>
        <row r="443">
          <cell r="B443" t="str">
            <v>3838</v>
          </cell>
          <cell r="C443" t="str">
            <v>Storage Demand MDSQ</v>
          </cell>
          <cell r="D443" t="str">
            <v>D</v>
          </cell>
          <cell r="E443" t="str">
            <v>Co 12</v>
          </cell>
          <cell r="F443" t="str">
            <v>Other</v>
          </cell>
          <cell r="G443" t="str">
            <v>Other - Non-Labor</v>
          </cell>
          <cell r="H443" t="str">
            <v>PwrGasFuel</v>
          </cell>
          <cell r="I443" t="str">
            <v>38xx PwrGasFuel</v>
          </cell>
          <cell r="J443" t="str">
            <v>38xx</v>
          </cell>
          <cell r="K443" t="str">
            <v>PwrGasFuel</v>
          </cell>
          <cell r="L443" t="str">
            <v>3838 Storage Demand MDSQ</v>
          </cell>
          <cell r="M443" t="str">
            <v>Oper_and_Maint_Exp_Ext</v>
          </cell>
        </row>
        <row r="444">
          <cell r="B444" t="str">
            <v>3839</v>
          </cell>
          <cell r="C444" t="str">
            <v>Storage Demand SCQ</v>
          </cell>
          <cell r="D444" t="str">
            <v>D</v>
          </cell>
          <cell r="E444" t="str">
            <v>Co 12</v>
          </cell>
          <cell r="F444" t="str">
            <v>Other</v>
          </cell>
          <cell r="G444" t="str">
            <v>Other - Non-Labor</v>
          </cell>
          <cell r="H444" t="str">
            <v>PwrGasFuel</v>
          </cell>
          <cell r="I444" t="str">
            <v>38xx PwrGasFuel</v>
          </cell>
          <cell r="J444" t="str">
            <v>38xx</v>
          </cell>
          <cell r="K444" t="str">
            <v>PwrGasFuel</v>
          </cell>
          <cell r="L444" t="str">
            <v>3839 Storage Demand SCQ</v>
          </cell>
          <cell r="M444" t="str">
            <v>Oper_and_Maint_Exp_Ext</v>
          </cell>
        </row>
        <row r="445">
          <cell r="B445" t="str">
            <v>3840</v>
          </cell>
          <cell r="C445" t="str">
            <v>Storage Injection Charge</v>
          </cell>
          <cell r="D445" t="str">
            <v>D</v>
          </cell>
          <cell r="E445" t="str">
            <v>Co 12</v>
          </cell>
          <cell r="F445" t="str">
            <v>Other</v>
          </cell>
          <cell r="G445" t="str">
            <v>Other - Non-Labor</v>
          </cell>
          <cell r="H445" t="str">
            <v>PwrGasFuel</v>
          </cell>
          <cell r="I445" t="str">
            <v>38xx PwrGasFuel</v>
          </cell>
          <cell r="J445" t="str">
            <v>38xx</v>
          </cell>
          <cell r="K445" t="str">
            <v>PwrGasFuel</v>
          </cell>
          <cell r="L445" t="str">
            <v>3840 Storage Injection Charge</v>
          </cell>
          <cell r="M445" t="str">
            <v>Oper_and_Maint_Exp_Ext</v>
          </cell>
        </row>
        <row r="446">
          <cell r="B446" t="str">
            <v>3841</v>
          </cell>
          <cell r="C446" t="str">
            <v>Trans Capacity Acq Throughput</v>
          </cell>
          <cell r="D446" t="str">
            <v>D</v>
          </cell>
          <cell r="E446" t="str">
            <v>Co 12</v>
          </cell>
          <cell r="F446" t="str">
            <v>Other</v>
          </cell>
          <cell r="G446" t="str">
            <v>Other - Non-Labor</v>
          </cell>
          <cell r="H446" t="str">
            <v>PwrGasFuel</v>
          </cell>
          <cell r="I446" t="str">
            <v>38xx PwrGasFuel</v>
          </cell>
          <cell r="J446" t="str">
            <v>38xx</v>
          </cell>
          <cell r="K446" t="str">
            <v>PwrGasFuel</v>
          </cell>
          <cell r="L446" t="str">
            <v>3841 Trans Capacity Acq Throughput</v>
          </cell>
          <cell r="M446" t="str">
            <v>Oper_and_Maint_Exp_Ext</v>
          </cell>
        </row>
        <row r="447">
          <cell r="B447" t="str">
            <v>3842</v>
          </cell>
          <cell r="C447" t="str">
            <v>Trans Capacity Acq Demand</v>
          </cell>
          <cell r="D447" t="str">
            <v>D</v>
          </cell>
          <cell r="E447" t="str">
            <v>Co 12</v>
          </cell>
          <cell r="F447" t="str">
            <v>Other</v>
          </cell>
          <cell r="G447" t="str">
            <v>Other - Non-Labor</v>
          </cell>
          <cell r="H447" t="str">
            <v>PwrGasFuel</v>
          </cell>
          <cell r="I447" t="str">
            <v>38xx PwrGasFuel</v>
          </cell>
          <cell r="J447" t="str">
            <v>38xx</v>
          </cell>
          <cell r="K447" t="str">
            <v>PwrGasFuel</v>
          </cell>
          <cell r="L447" t="str">
            <v>3842 Trans Capacity Acq Demand</v>
          </cell>
          <cell r="M447" t="str">
            <v>Oper_and_Maint_Exp_Ext</v>
          </cell>
        </row>
        <row r="448">
          <cell r="B448" t="str">
            <v>3843</v>
          </cell>
          <cell r="C448" t="str">
            <v>Trans - Capacity Release Cr</v>
          </cell>
          <cell r="D448" t="str">
            <v>D</v>
          </cell>
          <cell r="E448" t="str">
            <v>Co 12</v>
          </cell>
          <cell r="F448" t="str">
            <v>Other</v>
          </cell>
          <cell r="G448" t="str">
            <v>Other - Non-Labor</v>
          </cell>
          <cell r="H448" t="str">
            <v>PwrGasFuel</v>
          </cell>
          <cell r="I448" t="str">
            <v>38xx PwrGasFuel</v>
          </cell>
          <cell r="J448" t="str">
            <v>38xx</v>
          </cell>
          <cell r="K448" t="str">
            <v>PwrGasFuel</v>
          </cell>
          <cell r="L448" t="str">
            <v>3843 Trans - Capacity Release Cr</v>
          </cell>
          <cell r="M448" t="str">
            <v>Oper_and_Maint_Exp_Ext</v>
          </cell>
        </row>
        <row r="449">
          <cell r="B449" t="str">
            <v>3844</v>
          </cell>
          <cell r="C449" t="str">
            <v>Trans - Demand (Contract)</v>
          </cell>
          <cell r="D449" t="str">
            <v>D</v>
          </cell>
          <cell r="E449" t="str">
            <v>Co 12</v>
          </cell>
          <cell r="F449" t="str">
            <v>Other</v>
          </cell>
          <cell r="G449" t="str">
            <v>Other - Non-Labor</v>
          </cell>
          <cell r="H449" t="str">
            <v>PwrGasFuel</v>
          </cell>
          <cell r="I449" t="str">
            <v>38xx PwrGasFuel</v>
          </cell>
          <cell r="J449" t="str">
            <v>38xx</v>
          </cell>
          <cell r="K449" t="str">
            <v>PwrGasFuel</v>
          </cell>
          <cell r="L449" t="str">
            <v>3844 Trans - Demand (Contract)</v>
          </cell>
          <cell r="M449" t="str">
            <v>Oper_and_Maint_Exp_Ext</v>
          </cell>
        </row>
        <row r="450">
          <cell r="B450" t="str">
            <v>3845</v>
          </cell>
          <cell r="C450" t="str">
            <v>Trans - Firm Throughput</v>
          </cell>
          <cell r="D450" t="str">
            <v>D</v>
          </cell>
          <cell r="E450" t="str">
            <v>Co 12</v>
          </cell>
          <cell r="F450" t="str">
            <v>Other</v>
          </cell>
          <cell r="G450" t="str">
            <v>Other - Non-Labor</v>
          </cell>
          <cell r="H450" t="str">
            <v>PwrGasFuel</v>
          </cell>
          <cell r="I450" t="str">
            <v>38xx PwrGasFuel</v>
          </cell>
          <cell r="J450" t="str">
            <v>38xx</v>
          </cell>
          <cell r="K450" t="str">
            <v>PwrGasFuel</v>
          </cell>
          <cell r="L450" t="str">
            <v>3845 Trans - Firm Throughput</v>
          </cell>
          <cell r="M450" t="str">
            <v>Oper_and_Maint_Exp_Ext</v>
          </cell>
        </row>
        <row r="451">
          <cell r="B451" t="str">
            <v>3846</v>
          </cell>
          <cell r="C451" t="str">
            <v>Trans - Gathering Charges</v>
          </cell>
          <cell r="D451" t="str">
            <v>D</v>
          </cell>
          <cell r="E451" t="str">
            <v>Co 12</v>
          </cell>
          <cell r="F451" t="str">
            <v>Other</v>
          </cell>
          <cell r="G451" t="str">
            <v>Other - Non-Labor</v>
          </cell>
          <cell r="H451" t="str">
            <v>PwrGasFuel</v>
          </cell>
          <cell r="I451" t="str">
            <v>38xx PwrGasFuel</v>
          </cell>
          <cell r="J451" t="str">
            <v>38xx</v>
          </cell>
          <cell r="K451" t="str">
            <v>PwrGasFuel</v>
          </cell>
          <cell r="L451" t="str">
            <v>3846 Trans - Gathering Charges</v>
          </cell>
          <cell r="M451" t="str">
            <v>Oper_and_Maint_Exp_Ext</v>
          </cell>
        </row>
        <row r="452">
          <cell r="B452" t="str">
            <v>3847</v>
          </cell>
          <cell r="C452" t="str">
            <v>Trans - Interruptible Thrghput</v>
          </cell>
          <cell r="D452" t="str">
            <v>D</v>
          </cell>
          <cell r="E452" t="str">
            <v>Co 12</v>
          </cell>
          <cell r="F452" t="str">
            <v>Other</v>
          </cell>
          <cell r="G452" t="str">
            <v>Other - Non-Labor</v>
          </cell>
          <cell r="H452" t="str">
            <v>PwrGasFuel</v>
          </cell>
          <cell r="I452" t="str">
            <v>38xx PwrGasFuel</v>
          </cell>
          <cell r="J452" t="str">
            <v>38xx</v>
          </cell>
          <cell r="K452" t="str">
            <v>PwrGasFuel</v>
          </cell>
          <cell r="L452" t="str">
            <v>3847 Trans - Interruptible Thrghput</v>
          </cell>
          <cell r="M452" t="str">
            <v>Oper_and_Maint_Exp_Ext</v>
          </cell>
        </row>
        <row r="453">
          <cell r="B453" t="str">
            <v>3848</v>
          </cell>
          <cell r="C453" t="str">
            <v>Trans - Retainage (Vols Only)</v>
          </cell>
          <cell r="D453" t="str">
            <v>D</v>
          </cell>
          <cell r="E453" t="str">
            <v>Co 12</v>
          </cell>
          <cell r="F453" t="str">
            <v>Other</v>
          </cell>
          <cell r="G453" t="str">
            <v>Other - Non-Labor</v>
          </cell>
          <cell r="H453" t="str">
            <v>PwrGasFuel</v>
          </cell>
          <cell r="I453" t="str">
            <v>38xx PwrGasFuel</v>
          </cell>
          <cell r="J453" t="str">
            <v>38xx</v>
          </cell>
          <cell r="K453" t="str">
            <v>PwrGasFuel</v>
          </cell>
          <cell r="L453" t="str">
            <v>3848 Trans - Retainage (Vols Only)</v>
          </cell>
          <cell r="M453" t="str">
            <v>Oper_and_Maint_Exp_Ext</v>
          </cell>
        </row>
        <row r="454">
          <cell r="B454" t="str">
            <v>3849</v>
          </cell>
          <cell r="C454" t="str">
            <v>Trans - Service Charges, Other</v>
          </cell>
          <cell r="D454" t="str">
            <v>D</v>
          </cell>
          <cell r="E454" t="str">
            <v>Co 12</v>
          </cell>
          <cell r="F454" t="str">
            <v>Other</v>
          </cell>
          <cell r="G454" t="str">
            <v>Other - Non-Labor</v>
          </cell>
          <cell r="H454" t="str">
            <v>PwrGasFuel</v>
          </cell>
          <cell r="I454" t="str">
            <v>38xx PwrGasFuel</v>
          </cell>
          <cell r="J454" t="str">
            <v>38xx</v>
          </cell>
          <cell r="K454" t="str">
            <v>PwrGasFuel</v>
          </cell>
          <cell r="L454" t="str">
            <v>3849 Trans - Service Charges, Other</v>
          </cell>
          <cell r="M454" t="str">
            <v>Oper_and_Maint_Exp_Ext</v>
          </cell>
        </row>
        <row r="455">
          <cell r="B455" t="str">
            <v>3850</v>
          </cell>
          <cell r="C455" t="str">
            <v>Transition Capacity Costs</v>
          </cell>
          <cell r="D455" t="str">
            <v>D</v>
          </cell>
          <cell r="E455" t="str">
            <v>Co 12</v>
          </cell>
          <cell r="F455" t="str">
            <v>Other</v>
          </cell>
          <cell r="G455" t="str">
            <v>Other - Non-Labor</v>
          </cell>
          <cell r="H455" t="str">
            <v>PwrGasFuel</v>
          </cell>
          <cell r="I455" t="str">
            <v>38xx PwrGasFuel</v>
          </cell>
          <cell r="J455" t="str">
            <v>38xx</v>
          </cell>
          <cell r="K455" t="str">
            <v>PwrGasFuel</v>
          </cell>
          <cell r="L455" t="str">
            <v>3850 Transition Capacity Costs</v>
          </cell>
          <cell r="M455" t="str">
            <v>Oper_and_Maint_Exp_Ext</v>
          </cell>
        </row>
        <row r="456">
          <cell r="B456" t="str">
            <v>3851</v>
          </cell>
          <cell r="C456" t="str">
            <v>Gas Left on for Connection</v>
          </cell>
          <cell r="D456" t="str">
            <v>D</v>
          </cell>
          <cell r="E456" t="str">
            <v>Co 12</v>
          </cell>
          <cell r="F456" t="str">
            <v>Other</v>
          </cell>
          <cell r="G456" t="str">
            <v>Other - Non-Labor</v>
          </cell>
          <cell r="H456" t="str">
            <v>PwrGasFuel</v>
          </cell>
          <cell r="I456" t="str">
            <v>38xx PwrGasFuel</v>
          </cell>
          <cell r="J456" t="str">
            <v>38xx</v>
          </cell>
          <cell r="K456" t="str">
            <v>PwrGasFuel</v>
          </cell>
          <cell r="L456" t="str">
            <v>3851 Gas Left on for Connection</v>
          </cell>
          <cell r="M456" t="str">
            <v>Oper_and_Maint_Exp_Ext</v>
          </cell>
        </row>
        <row r="457">
          <cell r="B457" t="str">
            <v>3852</v>
          </cell>
          <cell r="C457" t="str">
            <v>Deferred - Gas Cost Recovered</v>
          </cell>
          <cell r="D457" t="str">
            <v>D</v>
          </cell>
          <cell r="E457" t="str">
            <v>Co 12</v>
          </cell>
          <cell r="F457" t="str">
            <v>Other</v>
          </cell>
          <cell r="G457" t="str">
            <v>Other - Non-Labor</v>
          </cell>
          <cell r="H457" t="str">
            <v>PwrGasFuel</v>
          </cell>
          <cell r="I457" t="str">
            <v>38xx PwrGasFuel</v>
          </cell>
          <cell r="J457" t="str">
            <v>38xx</v>
          </cell>
          <cell r="K457" t="str">
            <v>PwrGasFuel</v>
          </cell>
          <cell r="L457" t="str">
            <v>3852 Deferred - Gas Cost Recovered</v>
          </cell>
          <cell r="M457" t="str">
            <v>Oper_and_Maint_Exp_Ext</v>
          </cell>
        </row>
        <row r="458">
          <cell r="B458" t="str">
            <v>3853</v>
          </cell>
          <cell r="C458" t="str">
            <v>Hedging/Profit Loss</v>
          </cell>
          <cell r="D458" t="str">
            <v>D</v>
          </cell>
          <cell r="E458" t="str">
            <v>Co 12</v>
          </cell>
          <cell r="F458" t="str">
            <v>Other</v>
          </cell>
          <cell r="G458" t="str">
            <v>Other - Non-Labor</v>
          </cell>
          <cell r="H458" t="str">
            <v>PwrGasFuel</v>
          </cell>
          <cell r="I458" t="str">
            <v>38xx PwrGasFuel</v>
          </cell>
          <cell r="J458" t="str">
            <v>38xx</v>
          </cell>
          <cell r="K458" t="str">
            <v>PwrGasFuel</v>
          </cell>
          <cell r="L458" t="str">
            <v>3853 Hedging/Profit Loss</v>
          </cell>
          <cell r="M458" t="str">
            <v>Oper_and_Maint_Exp_Ext</v>
          </cell>
        </row>
        <row r="459">
          <cell r="B459" t="str">
            <v>3854</v>
          </cell>
          <cell r="C459" t="str">
            <v>Interest on Fuel Inventory</v>
          </cell>
          <cell r="D459" t="str">
            <v>D</v>
          </cell>
          <cell r="E459" t="str">
            <v>Co 12</v>
          </cell>
          <cell r="F459" t="str">
            <v>Other</v>
          </cell>
          <cell r="G459" t="str">
            <v>Other - Non-Labor</v>
          </cell>
          <cell r="H459" t="str">
            <v>PwrGasFuel</v>
          </cell>
          <cell r="I459" t="str">
            <v>38xx PwrGasFuel</v>
          </cell>
          <cell r="J459" t="str">
            <v>38xx</v>
          </cell>
          <cell r="K459" t="str">
            <v>PwrGasFuel</v>
          </cell>
          <cell r="L459" t="str">
            <v>3854 Interest on Fuel Inventory</v>
          </cell>
          <cell r="M459" t="str">
            <v>Oper_and_Maint_Exp_Ext</v>
          </cell>
        </row>
        <row r="460">
          <cell r="B460" t="str">
            <v>3855</v>
          </cell>
          <cell r="C460" t="str">
            <v>Wells Collections</v>
          </cell>
          <cell r="D460" t="str">
            <v>D</v>
          </cell>
          <cell r="E460" t="str">
            <v>Co 12</v>
          </cell>
          <cell r="F460" t="str">
            <v>Other</v>
          </cell>
          <cell r="G460" t="str">
            <v>Other - Non-Labor</v>
          </cell>
          <cell r="H460" t="str">
            <v>PwrGasFuel</v>
          </cell>
          <cell r="I460" t="str">
            <v>38xx PwrGasFuel</v>
          </cell>
          <cell r="J460" t="str">
            <v>38xx</v>
          </cell>
          <cell r="K460" t="str">
            <v>PwrGasFuel</v>
          </cell>
          <cell r="L460" t="str">
            <v>3855 Wells Collections</v>
          </cell>
          <cell r="M460" t="str">
            <v>Oper_and_Maint_Exp_Ext</v>
          </cell>
        </row>
        <row r="461">
          <cell r="B461" t="str">
            <v>3856</v>
          </cell>
          <cell r="C461" t="str">
            <v>Service</v>
          </cell>
          <cell r="D461" t="str">
            <v>D</v>
          </cell>
          <cell r="E461" t="str">
            <v>Co 12</v>
          </cell>
          <cell r="F461" t="str">
            <v>Other</v>
          </cell>
          <cell r="G461" t="str">
            <v>Other - Non-Labor</v>
          </cell>
          <cell r="H461" t="str">
            <v>PwrGasFuel</v>
          </cell>
          <cell r="I461" t="str">
            <v>38xx PwrGasFuel</v>
          </cell>
          <cell r="J461" t="str">
            <v>38xx</v>
          </cell>
          <cell r="K461" t="str">
            <v>PwrGasFuel</v>
          </cell>
          <cell r="L461" t="str">
            <v>3856 Service</v>
          </cell>
          <cell r="M461" t="str">
            <v>Oper_and_Maint_Exp_Ext</v>
          </cell>
        </row>
        <row r="462">
          <cell r="B462" t="str">
            <v>3857</v>
          </cell>
          <cell r="C462" t="str">
            <v>Equity Sold</v>
          </cell>
          <cell r="D462" t="str">
            <v>D</v>
          </cell>
          <cell r="E462" t="str">
            <v>Co 12</v>
          </cell>
          <cell r="F462" t="str">
            <v>Other</v>
          </cell>
          <cell r="G462" t="str">
            <v>Other - Non-Labor</v>
          </cell>
          <cell r="H462" t="str">
            <v>PwrGasFuel</v>
          </cell>
          <cell r="I462" t="str">
            <v>38xx PwrGasFuel</v>
          </cell>
          <cell r="J462" t="str">
            <v>38xx</v>
          </cell>
          <cell r="K462" t="str">
            <v>PwrGasFuel</v>
          </cell>
          <cell r="L462" t="str">
            <v>3857 Equity Sold</v>
          </cell>
          <cell r="M462" t="str">
            <v>Oper_and_Maint_Exp_Ext</v>
          </cell>
        </row>
        <row r="463">
          <cell r="B463" t="str">
            <v>3858</v>
          </cell>
          <cell r="C463" t="str">
            <v>Retail</v>
          </cell>
          <cell r="D463" t="str">
            <v>D</v>
          </cell>
          <cell r="E463" t="str">
            <v>Co 12</v>
          </cell>
          <cell r="F463" t="str">
            <v>Other</v>
          </cell>
          <cell r="G463" t="str">
            <v>Other - Non-Labor</v>
          </cell>
          <cell r="H463" t="str">
            <v>PwrGasFuel</v>
          </cell>
          <cell r="I463" t="str">
            <v>38xx PwrGasFuel</v>
          </cell>
          <cell r="J463" t="str">
            <v>38xx</v>
          </cell>
          <cell r="K463" t="str">
            <v>PwrGasFuel</v>
          </cell>
          <cell r="L463" t="str">
            <v>3858 Retail</v>
          </cell>
          <cell r="M463" t="str">
            <v>Oper_and_Maint_Exp_Ext</v>
          </cell>
        </row>
        <row r="464">
          <cell r="B464" t="str">
            <v>3859</v>
          </cell>
          <cell r="C464" t="str">
            <v>Equipment</v>
          </cell>
          <cell r="D464" t="str">
            <v>D</v>
          </cell>
          <cell r="E464" t="str">
            <v>Co 12</v>
          </cell>
          <cell r="F464" t="str">
            <v>Other</v>
          </cell>
          <cell r="G464" t="str">
            <v>Other - Non-Labor</v>
          </cell>
          <cell r="H464" t="str">
            <v>PwrGasFuel</v>
          </cell>
          <cell r="I464" t="str">
            <v>38xx PwrGasFuel</v>
          </cell>
          <cell r="J464" t="str">
            <v>38xx</v>
          </cell>
          <cell r="K464" t="str">
            <v>PwrGasFuel</v>
          </cell>
          <cell r="L464" t="str">
            <v>3859 Equipment</v>
          </cell>
          <cell r="M464" t="str">
            <v>Oper_and_Maint_Exp_Ext</v>
          </cell>
        </row>
        <row r="465">
          <cell r="B465" t="str">
            <v>3860</v>
          </cell>
          <cell r="C465" t="str">
            <v>Goods</v>
          </cell>
          <cell r="D465" t="str">
            <v>D</v>
          </cell>
          <cell r="E465" t="str">
            <v>Co 12</v>
          </cell>
          <cell r="F465" t="str">
            <v>Other</v>
          </cell>
          <cell r="G465" t="str">
            <v>Other - Non-Labor</v>
          </cell>
          <cell r="H465" t="str">
            <v>PwrGasFuel</v>
          </cell>
          <cell r="I465" t="str">
            <v>38xx PwrGasFuel</v>
          </cell>
          <cell r="J465" t="str">
            <v>38xx</v>
          </cell>
          <cell r="K465" t="str">
            <v>PwrGasFuel</v>
          </cell>
          <cell r="L465" t="str">
            <v>3860 Goods</v>
          </cell>
          <cell r="M465" t="str">
            <v>Oper_and_Maint_Exp_Ext</v>
          </cell>
        </row>
        <row r="466">
          <cell r="B466" t="str">
            <v>3861</v>
          </cell>
          <cell r="C466" t="str">
            <v>Gas Marketing</v>
          </cell>
          <cell r="D466" t="str">
            <v>D</v>
          </cell>
          <cell r="E466" t="str">
            <v>Co 12</v>
          </cell>
          <cell r="F466" t="str">
            <v>Other</v>
          </cell>
          <cell r="G466" t="str">
            <v>Other - Non-Labor</v>
          </cell>
          <cell r="H466" t="str">
            <v>PwrGasFuel</v>
          </cell>
          <cell r="I466" t="str">
            <v>38xx PwrGasFuel</v>
          </cell>
          <cell r="J466" t="str">
            <v>38xx</v>
          </cell>
          <cell r="K466" t="str">
            <v>PwrGasFuel</v>
          </cell>
          <cell r="L466" t="str">
            <v>3861 Gas Marketing</v>
          </cell>
          <cell r="M466" t="str">
            <v>Oper_and_Maint_Exp_Ext</v>
          </cell>
        </row>
        <row r="467">
          <cell r="B467" t="str">
            <v>3862</v>
          </cell>
          <cell r="C467" t="str">
            <v>Lease Oper</v>
          </cell>
          <cell r="D467" t="str">
            <v>D</v>
          </cell>
          <cell r="E467" t="str">
            <v>Co 12</v>
          </cell>
          <cell r="F467" t="str">
            <v>Other</v>
          </cell>
          <cell r="G467" t="str">
            <v>Other - Non-Labor</v>
          </cell>
          <cell r="H467" t="str">
            <v>PwrGasFuel</v>
          </cell>
          <cell r="I467" t="str">
            <v>38xx PwrGasFuel</v>
          </cell>
          <cell r="J467" t="str">
            <v>38xx</v>
          </cell>
          <cell r="K467" t="str">
            <v>PwrGasFuel</v>
          </cell>
          <cell r="L467" t="str">
            <v>3862 Lease Oper</v>
          </cell>
          <cell r="M467" t="str">
            <v>Oper_and_Maint_Exp_Ext</v>
          </cell>
        </row>
        <row r="468">
          <cell r="B468" t="str">
            <v>3863</v>
          </cell>
          <cell r="C468" t="str">
            <v>Power Supply</v>
          </cell>
          <cell r="D468" t="str">
            <v>D</v>
          </cell>
          <cell r="E468" t="str">
            <v>Co 12</v>
          </cell>
          <cell r="F468" t="str">
            <v>Other</v>
          </cell>
          <cell r="G468" t="str">
            <v>Other - Non-Labor</v>
          </cell>
          <cell r="H468" t="str">
            <v>PwrGasFuel</v>
          </cell>
          <cell r="I468" t="str">
            <v>38xx PwrGasFuel</v>
          </cell>
          <cell r="J468" t="str">
            <v>38xx</v>
          </cell>
          <cell r="K468" t="str">
            <v>PwrGasFuel</v>
          </cell>
          <cell r="L468" t="str">
            <v>3863 Power Supply</v>
          </cell>
          <cell r="M468" t="str">
            <v>Oper_and_Maint_Exp_Ext</v>
          </cell>
        </row>
        <row r="469">
          <cell r="B469" t="str">
            <v>3920</v>
          </cell>
          <cell r="C469" t="str">
            <v>Cable</v>
          </cell>
          <cell r="D469" t="str">
            <v>D</v>
          </cell>
          <cell r="E469" t="str">
            <v>Co 12</v>
          </cell>
          <cell r="F469" t="str">
            <v>Other</v>
          </cell>
          <cell r="G469" t="str">
            <v>Other - Non-Labor</v>
          </cell>
          <cell r="H469" t="str">
            <v>Utilities</v>
          </cell>
          <cell r="I469" t="str">
            <v>39xx Utilities</v>
          </cell>
          <cell r="J469" t="str">
            <v>39xx</v>
          </cell>
          <cell r="K469" t="str">
            <v>Utilities</v>
          </cell>
          <cell r="L469" t="str">
            <v>3920 Cable</v>
          </cell>
          <cell r="M469" t="str">
            <v>Oper_and_Maint_Exp_Ext</v>
          </cell>
        </row>
        <row r="470">
          <cell r="B470" t="str">
            <v>3921</v>
          </cell>
          <cell r="C470" t="str">
            <v>Electric</v>
          </cell>
          <cell r="D470" t="str">
            <v>D</v>
          </cell>
          <cell r="E470" t="str">
            <v>Co 12</v>
          </cell>
          <cell r="F470" t="str">
            <v>Other</v>
          </cell>
          <cell r="G470" t="str">
            <v>Other - Non-Labor</v>
          </cell>
          <cell r="H470" t="str">
            <v>Utilities</v>
          </cell>
          <cell r="I470" t="str">
            <v>39xx Utilities</v>
          </cell>
          <cell r="J470" t="str">
            <v>39xx</v>
          </cell>
          <cell r="K470" t="str">
            <v>Utilities</v>
          </cell>
          <cell r="L470" t="str">
            <v>3921 Electric</v>
          </cell>
          <cell r="M470" t="str">
            <v>Oper_and_Maint_Exp_Ext</v>
          </cell>
        </row>
        <row r="471">
          <cell r="B471" t="str">
            <v>3922</v>
          </cell>
          <cell r="C471" t="str">
            <v>Gas</v>
          </cell>
          <cell r="D471" t="str">
            <v>D</v>
          </cell>
          <cell r="E471" t="str">
            <v>Co 12</v>
          </cell>
          <cell r="F471" t="str">
            <v>Other</v>
          </cell>
          <cell r="G471" t="str">
            <v>Other - Non-Labor</v>
          </cell>
          <cell r="H471" t="str">
            <v>Utilities</v>
          </cell>
          <cell r="I471" t="str">
            <v>39xx Utilities</v>
          </cell>
          <cell r="J471" t="str">
            <v>39xx</v>
          </cell>
          <cell r="K471" t="str">
            <v>Utilities</v>
          </cell>
          <cell r="L471" t="str">
            <v>3922 Gas</v>
          </cell>
          <cell r="M471" t="str">
            <v>Oper_and_Maint_Exp_Ext</v>
          </cell>
        </row>
        <row r="472">
          <cell r="B472" t="str">
            <v>3923</v>
          </cell>
          <cell r="C472" t="str">
            <v>Mobile, Cellular and Pagers</v>
          </cell>
          <cell r="D472" t="str">
            <v>D</v>
          </cell>
          <cell r="E472" t="str">
            <v>Co 12</v>
          </cell>
          <cell r="F472" t="str">
            <v>Other</v>
          </cell>
          <cell r="G472" t="str">
            <v>Other - Non-Labor</v>
          </cell>
          <cell r="H472" t="str">
            <v>Utilities</v>
          </cell>
          <cell r="I472" t="str">
            <v>39xx Utilities</v>
          </cell>
          <cell r="J472" t="str">
            <v>39xx</v>
          </cell>
          <cell r="K472" t="str">
            <v>Utilities</v>
          </cell>
          <cell r="L472" t="str">
            <v>3923 Mobile, Cellular and Pagers</v>
          </cell>
          <cell r="M472" t="str">
            <v>Oper_and_Maint_Exp_Ext</v>
          </cell>
        </row>
        <row r="473">
          <cell r="B473" t="str">
            <v>3924</v>
          </cell>
          <cell r="C473" t="str">
            <v>Telephone</v>
          </cell>
          <cell r="D473" t="str">
            <v>D</v>
          </cell>
          <cell r="E473" t="str">
            <v>Co 12</v>
          </cell>
          <cell r="F473" t="str">
            <v>Other</v>
          </cell>
          <cell r="G473" t="str">
            <v>Other - Non-Labor</v>
          </cell>
          <cell r="H473" t="str">
            <v>Utilities</v>
          </cell>
          <cell r="I473" t="str">
            <v>39xx Utilities</v>
          </cell>
          <cell r="J473" t="str">
            <v>39xx</v>
          </cell>
          <cell r="K473" t="str">
            <v>Utilities</v>
          </cell>
          <cell r="L473" t="str">
            <v>3924 Telephone</v>
          </cell>
          <cell r="M473" t="str">
            <v>Oper_and_Maint_Exp_Ext</v>
          </cell>
        </row>
        <row r="474">
          <cell r="B474" t="str">
            <v>3925</v>
          </cell>
          <cell r="C474" t="str">
            <v>Water and Sewage</v>
          </cell>
          <cell r="D474" t="str">
            <v>D</v>
          </cell>
          <cell r="E474" t="str">
            <v>Co 12</v>
          </cell>
          <cell r="F474" t="str">
            <v>Other</v>
          </cell>
          <cell r="G474" t="str">
            <v>Other - Non-Labor</v>
          </cell>
          <cell r="H474" t="str">
            <v>Utilities</v>
          </cell>
          <cell r="I474" t="str">
            <v>39xx Utilities</v>
          </cell>
          <cell r="J474" t="str">
            <v>39xx</v>
          </cell>
          <cell r="K474" t="str">
            <v>Utilities</v>
          </cell>
          <cell r="L474" t="str">
            <v>3925 Water and Sewage</v>
          </cell>
          <cell r="M474" t="str">
            <v>Oper_and_Maint_Exp_Ext</v>
          </cell>
        </row>
        <row r="475">
          <cell r="B475" t="str">
            <v>3926</v>
          </cell>
          <cell r="C475" t="str">
            <v>Telecommunications</v>
          </cell>
          <cell r="D475" t="str">
            <v>D</v>
          </cell>
          <cell r="E475" t="str">
            <v>Co 12</v>
          </cell>
          <cell r="F475" t="str">
            <v>Other</v>
          </cell>
          <cell r="G475" t="str">
            <v>Other - Non-Labor</v>
          </cell>
          <cell r="H475" t="str">
            <v>Utilities</v>
          </cell>
          <cell r="I475" t="str">
            <v>39xx Utilities</v>
          </cell>
          <cell r="J475" t="str">
            <v>39xx</v>
          </cell>
          <cell r="K475" t="str">
            <v>Utilities</v>
          </cell>
          <cell r="L475" t="str">
            <v>3926 Telecommunications</v>
          </cell>
          <cell r="M475" t="str">
            <v>Oper_and_Maint_Exp_Ext</v>
          </cell>
        </row>
        <row r="476">
          <cell r="B476" t="str">
            <v>3927</v>
          </cell>
          <cell r="C476" t="str">
            <v>P2P Default Telecom Only</v>
          </cell>
          <cell r="D476" t="str">
            <v>D</v>
          </cell>
          <cell r="E476" t="str">
            <v>Co 12</v>
          </cell>
          <cell r="F476" t="str">
            <v>Other</v>
          </cell>
          <cell r="G476" t="str">
            <v>Other - Non-Labor</v>
          </cell>
          <cell r="H476" t="str">
            <v>Utilities</v>
          </cell>
          <cell r="I476" t="str">
            <v>39xx Utilities</v>
          </cell>
          <cell r="J476" t="str">
            <v>39xx</v>
          </cell>
          <cell r="K476" t="str">
            <v>Utilities</v>
          </cell>
          <cell r="L476" t="str">
            <v>3927 P2P Default Telecom Only</v>
          </cell>
          <cell r="M476" t="str">
            <v>Oper_and_Maint_Exp_Ext</v>
          </cell>
        </row>
        <row r="477">
          <cell r="B477" t="str">
            <v>4000</v>
          </cell>
          <cell r="C477" t="str">
            <v>Liability</v>
          </cell>
          <cell r="D477" t="str">
            <v>D</v>
          </cell>
          <cell r="E477" t="str">
            <v>Co 12</v>
          </cell>
          <cell r="F477" t="str">
            <v>Insurance</v>
          </cell>
          <cell r="G477" t="str">
            <v>Convenience Bills (Audit and Insurance)</v>
          </cell>
          <cell r="H477" t="str">
            <v>Insurance</v>
          </cell>
          <cell r="I477" t="str">
            <v>40xx Insurance</v>
          </cell>
          <cell r="J477" t="str">
            <v>40xx</v>
          </cell>
          <cell r="K477" t="str">
            <v>Insurance</v>
          </cell>
          <cell r="L477" t="str">
            <v>4000 Liability</v>
          </cell>
          <cell r="M477" t="str">
            <v>Insurance - Corporate</v>
          </cell>
        </row>
        <row r="478">
          <cell r="B478" t="str">
            <v>4005</v>
          </cell>
          <cell r="C478" t="str">
            <v>Auto</v>
          </cell>
          <cell r="D478" t="str">
            <v>D</v>
          </cell>
          <cell r="E478" t="str">
            <v>Co 12</v>
          </cell>
          <cell r="F478" t="str">
            <v>Insurance</v>
          </cell>
          <cell r="G478" t="str">
            <v>Convenience Bills (Audit and Insurance)</v>
          </cell>
          <cell r="H478" t="str">
            <v>Insurance</v>
          </cell>
          <cell r="I478" t="str">
            <v>40xx Insurance</v>
          </cell>
          <cell r="J478" t="str">
            <v>40xx</v>
          </cell>
          <cell r="K478" t="str">
            <v>Insurance</v>
          </cell>
          <cell r="L478" t="str">
            <v>4005 Auto</v>
          </cell>
          <cell r="M478" t="str">
            <v>Insurance - Corporate</v>
          </cell>
        </row>
        <row r="479">
          <cell r="B479" t="str">
            <v>4010</v>
          </cell>
          <cell r="C479" t="str">
            <v>Weather</v>
          </cell>
          <cell r="D479" t="str">
            <v>D</v>
          </cell>
          <cell r="E479" t="str">
            <v>Co 12</v>
          </cell>
          <cell r="F479" t="str">
            <v>Insurance</v>
          </cell>
          <cell r="G479" t="str">
            <v>Convenience Bills (Audit and Insurance)</v>
          </cell>
          <cell r="H479" t="str">
            <v>Insurance</v>
          </cell>
          <cell r="I479" t="str">
            <v>40xx Insurance</v>
          </cell>
          <cell r="J479" t="str">
            <v>40xx</v>
          </cell>
          <cell r="K479" t="str">
            <v>Insurance</v>
          </cell>
          <cell r="L479" t="str">
            <v>4010 Weather</v>
          </cell>
          <cell r="M479" t="str">
            <v>Insurance - Corporate</v>
          </cell>
        </row>
        <row r="480">
          <cell r="B480" t="str">
            <v>4015</v>
          </cell>
          <cell r="C480" t="str">
            <v>Workers Compensation</v>
          </cell>
          <cell r="D480" t="str">
            <v>D</v>
          </cell>
          <cell r="E480" t="str">
            <v>Co 12</v>
          </cell>
          <cell r="F480" t="str">
            <v>Insurance</v>
          </cell>
          <cell r="G480" t="str">
            <v>Convenience Bills (Audit and Insurance)</v>
          </cell>
          <cell r="H480" t="str">
            <v>Insurance</v>
          </cell>
          <cell r="I480" t="str">
            <v>40xx Insurance</v>
          </cell>
          <cell r="J480" t="str">
            <v>40xx</v>
          </cell>
          <cell r="K480" t="str">
            <v>Insurance</v>
          </cell>
          <cell r="L480" t="str">
            <v>4015 Workers Compensation</v>
          </cell>
          <cell r="M480" t="str">
            <v>Insurance - Corporate</v>
          </cell>
        </row>
        <row r="481">
          <cell r="B481" t="str">
            <v>4016</v>
          </cell>
          <cell r="C481" t="str">
            <v>Insurance Premiums/Other Exp</v>
          </cell>
          <cell r="D481" t="str">
            <v>D</v>
          </cell>
          <cell r="E481" t="str">
            <v>Co 12</v>
          </cell>
          <cell r="F481" t="str">
            <v>Insurance</v>
          </cell>
          <cell r="G481" t="str">
            <v>Convenience Bills (Audit and Insurance)</v>
          </cell>
          <cell r="H481" t="str">
            <v>Insurance</v>
          </cell>
          <cell r="I481" t="str">
            <v>40xx Insurance</v>
          </cell>
          <cell r="J481" t="str">
            <v>40xx</v>
          </cell>
          <cell r="K481" t="str">
            <v>Insurance</v>
          </cell>
          <cell r="L481" t="str">
            <v>4016 Insurance Premiums/Other Exp</v>
          </cell>
          <cell r="M481" t="str">
            <v>Insurance - Corporate</v>
          </cell>
        </row>
        <row r="482">
          <cell r="B482" t="str">
            <v>4017</v>
          </cell>
          <cell r="C482" t="str">
            <v>Losses/Claims Expense</v>
          </cell>
          <cell r="D482" t="str">
            <v>D</v>
          </cell>
          <cell r="E482" t="str">
            <v>Co 12</v>
          </cell>
          <cell r="F482" t="str">
            <v>Insurance</v>
          </cell>
          <cell r="G482" t="str">
            <v>Convenience Bills (Audit and Insurance)</v>
          </cell>
          <cell r="H482" t="str">
            <v>Insurance</v>
          </cell>
          <cell r="I482" t="str">
            <v>40xx Insurance</v>
          </cell>
          <cell r="J482" t="str">
            <v>40xx</v>
          </cell>
          <cell r="K482" t="str">
            <v>Insurance</v>
          </cell>
          <cell r="L482" t="str">
            <v>4017 Losses/Claims Expense</v>
          </cell>
          <cell r="M482" t="str">
            <v>Insurance - Corporate</v>
          </cell>
        </row>
        <row r="483">
          <cell r="B483" t="str">
            <v>4500</v>
          </cell>
          <cell r="C483" t="str">
            <v>AFUDC/DC/Debt - Manual Adj</v>
          </cell>
          <cell r="D483" t="str">
            <v>I</v>
          </cell>
          <cell r="E483" t="str">
            <v>Co 12</v>
          </cell>
          <cell r="F483" t="str">
            <v>Interest</v>
          </cell>
          <cell r="G483" t="str">
            <v>Interest Expense</v>
          </cell>
          <cell r="H483" t="str">
            <v>IntExpense</v>
          </cell>
          <cell r="I483" t="str">
            <v>925x Interest Expense</v>
          </cell>
          <cell r="J483" t="str">
            <v>925x</v>
          </cell>
          <cell r="K483" t="str">
            <v>Interest Expense</v>
          </cell>
          <cell r="L483" t="str">
            <v>4500 AFUDC/DC/Debt - Manual Adj</v>
          </cell>
          <cell r="M483" t="str">
            <v>Misc_Interest_Exp_Ext</v>
          </cell>
        </row>
        <row r="484">
          <cell r="B484" t="str">
            <v>4517</v>
          </cell>
          <cell r="C484" t="str">
            <v>Salvage Sales Retirement Material</v>
          </cell>
          <cell r="D484" t="str">
            <v>D</v>
          </cell>
          <cell r="E484" t="str">
            <v>Co 12</v>
          </cell>
          <cell r="F484" t="str">
            <v>Materials &amp; Supplies</v>
          </cell>
          <cell r="G484" t="str">
            <v>Material &amp; Supplies</v>
          </cell>
          <cell r="H484" t="str">
            <v>Mat&amp;Supply</v>
          </cell>
          <cell r="I484" t="str">
            <v>2xxx Materials &amp; Supplies</v>
          </cell>
          <cell r="J484" t="str">
            <v>2xxx</v>
          </cell>
          <cell r="K484" t="str">
            <v>Materials &amp; Supplies</v>
          </cell>
          <cell r="L484" t="str">
            <v>4517 Salvage Sales Retirement Material</v>
          </cell>
          <cell r="M484" t="str">
            <v>Materials &amp; Supplies</v>
          </cell>
        </row>
        <row r="485">
          <cell r="B485" t="str">
            <v>4535</v>
          </cell>
          <cell r="C485" t="str">
            <v>Interest During Constr - Debt</v>
          </cell>
          <cell r="D485" t="str">
            <v>I</v>
          </cell>
          <cell r="E485" t="str">
            <v>Co 12</v>
          </cell>
          <cell r="F485" t="str">
            <v>Interest</v>
          </cell>
          <cell r="G485" t="str">
            <v>Interest Expense</v>
          </cell>
          <cell r="H485" t="str">
            <v>IntExpense</v>
          </cell>
          <cell r="I485" t="str">
            <v>925x Interest Expense</v>
          </cell>
          <cell r="J485" t="str">
            <v>925x</v>
          </cell>
          <cell r="K485" t="str">
            <v>Interest Expense</v>
          </cell>
          <cell r="L485" t="str">
            <v>4535 Interest During Constr - Debt</v>
          </cell>
          <cell r="M485" t="str">
            <v>Misc_Interest_Exp_Ext</v>
          </cell>
        </row>
        <row r="486">
          <cell r="B486" t="str">
            <v>4536</v>
          </cell>
          <cell r="C486" t="str">
            <v>Interest During Constr - Equity</v>
          </cell>
          <cell r="D486" t="str">
            <v>I</v>
          </cell>
          <cell r="E486" t="str">
            <v>Co 12</v>
          </cell>
          <cell r="F486" t="str">
            <v>Interest</v>
          </cell>
          <cell r="G486" t="str">
            <v>Interest Expense</v>
          </cell>
          <cell r="H486" t="str">
            <v>IntExpense</v>
          </cell>
          <cell r="I486" t="str">
            <v>925x Interest Expense</v>
          </cell>
          <cell r="J486" t="str">
            <v>925x</v>
          </cell>
          <cell r="K486" t="str">
            <v>Interest Expense</v>
          </cell>
          <cell r="L486" t="str">
            <v>4536 Interest During Constr - Debt</v>
          </cell>
          <cell r="M486" t="str">
            <v>Misc_Interest_Exp_Ext</v>
          </cell>
        </row>
        <row r="487">
          <cell r="B487" t="str">
            <v>4537</v>
          </cell>
          <cell r="C487" t="str">
            <v>ARO - Settlements</v>
          </cell>
          <cell r="D487" t="str">
            <v>I</v>
          </cell>
          <cell r="E487" t="str">
            <v>Co 12</v>
          </cell>
          <cell r="F487" t="str">
            <v>Interest</v>
          </cell>
          <cell r="G487" t="str">
            <v>Interest Expense</v>
          </cell>
          <cell r="H487" t="str">
            <v>IntExpense</v>
          </cell>
          <cell r="I487" t="str">
            <v>925x Interest Expense</v>
          </cell>
          <cell r="J487" t="str">
            <v>925x</v>
          </cell>
          <cell r="K487" t="str">
            <v>Interest Expense</v>
          </cell>
          <cell r="L487" t="str">
            <v>4537 ARO - Settlements</v>
          </cell>
          <cell r="M487" t="str">
            <v>Misc_Interest_Exp_Ext</v>
          </cell>
        </row>
        <row r="488">
          <cell r="B488" t="str">
            <v>5001</v>
          </cell>
          <cell r="C488" t="str">
            <v>Furniture &amp; Equip Maintenance</v>
          </cell>
          <cell r="D488" t="str">
            <v>D</v>
          </cell>
          <cell r="E488" t="str">
            <v>Co 12</v>
          </cell>
          <cell r="F488" t="str">
            <v>Other</v>
          </cell>
          <cell r="G488" t="str">
            <v>Other - Non-Labor</v>
          </cell>
          <cell r="H488" t="str">
            <v>Maintenanc</v>
          </cell>
          <cell r="I488" t="str">
            <v>5xxx Maint Fees / Services</v>
          </cell>
          <cell r="J488" t="str">
            <v>5xxx</v>
          </cell>
          <cell r="K488" t="str">
            <v>Maint Fees / Services</v>
          </cell>
          <cell r="L488" t="str">
            <v>5001 Furniture &amp; Equip Maintenance</v>
          </cell>
          <cell r="M488" t="str">
            <v>Oper_and_Maint_Exp_Ext</v>
          </cell>
        </row>
        <row r="489">
          <cell r="B489" t="str">
            <v>5002</v>
          </cell>
          <cell r="C489" t="str">
            <v>Vehicle Maintenance</v>
          </cell>
          <cell r="D489" t="str">
            <v>D</v>
          </cell>
          <cell r="E489" t="str">
            <v>Co 12</v>
          </cell>
          <cell r="F489" t="str">
            <v>Other</v>
          </cell>
          <cell r="G489" t="str">
            <v>Other - Non-Labor</v>
          </cell>
          <cell r="H489" t="str">
            <v>Maintenanc</v>
          </cell>
          <cell r="I489" t="str">
            <v>5xxx Maint Fees / Services</v>
          </cell>
          <cell r="J489" t="str">
            <v>5xxx</v>
          </cell>
          <cell r="K489" t="str">
            <v>Maint Fees / Services</v>
          </cell>
          <cell r="L489" t="str">
            <v>5002 Vehicle Maintenance</v>
          </cell>
          <cell r="M489" t="str">
            <v>Oper_and_Maint_Exp_Ext</v>
          </cell>
        </row>
        <row r="490">
          <cell r="B490" t="str">
            <v>5003</v>
          </cell>
          <cell r="C490" t="str">
            <v>Aircraft Maintenance</v>
          </cell>
          <cell r="D490" t="str">
            <v>D</v>
          </cell>
          <cell r="E490" t="str">
            <v>Co 12</v>
          </cell>
          <cell r="F490" t="str">
            <v>Other</v>
          </cell>
          <cell r="G490" t="str">
            <v>Other - Non-Labor</v>
          </cell>
          <cell r="H490" t="str">
            <v>Maintenanc</v>
          </cell>
          <cell r="I490" t="str">
            <v>5xxx Maint Fees / Services</v>
          </cell>
          <cell r="J490" t="str">
            <v>5xxx</v>
          </cell>
          <cell r="K490" t="str">
            <v>Maint Fees / Services</v>
          </cell>
          <cell r="L490" t="str">
            <v>5003 Aircraft Maintenance</v>
          </cell>
          <cell r="M490" t="str">
            <v>Oper_and_Maint_Exp_Ext</v>
          </cell>
        </row>
        <row r="491">
          <cell r="B491" t="str">
            <v>5004</v>
          </cell>
          <cell r="C491" t="str">
            <v>Software Maintenance</v>
          </cell>
          <cell r="D491" t="str">
            <v>D</v>
          </cell>
          <cell r="E491" t="str">
            <v>Co 12</v>
          </cell>
          <cell r="F491" t="str">
            <v>Other</v>
          </cell>
          <cell r="G491" t="str">
            <v>Other - Non-Labor</v>
          </cell>
          <cell r="H491" t="str">
            <v>Maintenanc</v>
          </cell>
          <cell r="I491" t="str">
            <v>5xxx Maint Fees / Services</v>
          </cell>
          <cell r="J491" t="str">
            <v>5xxx</v>
          </cell>
          <cell r="K491" t="str">
            <v>Maint Fees / Services</v>
          </cell>
          <cell r="L491" t="str">
            <v>5004 Software Maintenance</v>
          </cell>
          <cell r="M491" t="str">
            <v>Oper_and_Maint_Exp_Ext</v>
          </cell>
        </row>
        <row r="492">
          <cell r="B492" t="str">
            <v>5005</v>
          </cell>
          <cell r="C492" t="str">
            <v>Contract Maintenance</v>
          </cell>
          <cell r="D492" t="str">
            <v>D</v>
          </cell>
          <cell r="E492" t="str">
            <v>Co 12</v>
          </cell>
          <cell r="F492" t="str">
            <v>Other</v>
          </cell>
          <cell r="G492" t="str">
            <v>Other - Non-Labor</v>
          </cell>
          <cell r="H492" t="str">
            <v>Maintenanc</v>
          </cell>
          <cell r="I492" t="str">
            <v>5xxx Maint Fees / Services</v>
          </cell>
          <cell r="J492" t="str">
            <v>5xxx</v>
          </cell>
          <cell r="K492" t="str">
            <v>Maint Fees / Services</v>
          </cell>
          <cell r="L492" t="str">
            <v>5005 Contract Maintenance</v>
          </cell>
          <cell r="M492" t="str">
            <v>Oper_and_Maint_Exp_Ext</v>
          </cell>
        </row>
        <row r="493">
          <cell r="B493" t="str">
            <v>5006</v>
          </cell>
          <cell r="C493" t="str">
            <v>Non Contract Maintenance</v>
          </cell>
          <cell r="D493" t="str">
            <v>D</v>
          </cell>
          <cell r="E493" t="str">
            <v>Co 12</v>
          </cell>
          <cell r="F493" t="str">
            <v>Other</v>
          </cell>
          <cell r="G493" t="str">
            <v>Other - Non-Labor</v>
          </cell>
          <cell r="H493" t="str">
            <v>Maintenanc</v>
          </cell>
          <cell r="I493" t="str">
            <v>5xxx Maint Fees / Services</v>
          </cell>
          <cell r="J493" t="str">
            <v>5xxx</v>
          </cell>
          <cell r="K493" t="str">
            <v>Maint Fees / Services</v>
          </cell>
          <cell r="L493" t="str">
            <v>5006 Non Contract Maintenance</v>
          </cell>
          <cell r="M493" t="str">
            <v>Oper_and_Maint_Exp_Ext</v>
          </cell>
        </row>
        <row r="494">
          <cell r="B494" t="str">
            <v>5007</v>
          </cell>
          <cell r="C494" t="str">
            <v>Plant Maintenance</v>
          </cell>
          <cell r="D494" t="str">
            <v>D</v>
          </cell>
          <cell r="E494" t="str">
            <v>Co 12</v>
          </cell>
          <cell r="F494" t="str">
            <v>Other</v>
          </cell>
          <cell r="G494" t="str">
            <v>Other - Non-Labor</v>
          </cell>
          <cell r="H494" t="str">
            <v>Maintenanc</v>
          </cell>
          <cell r="I494" t="str">
            <v>5xxx Maint Fees / Services</v>
          </cell>
          <cell r="J494" t="str">
            <v>5xxx</v>
          </cell>
          <cell r="K494" t="str">
            <v>Maint Fees / Services</v>
          </cell>
          <cell r="L494" t="str">
            <v>5007 Plant Maintenance</v>
          </cell>
          <cell r="M494" t="str">
            <v>Oper_and_Maint_Exp_Ext</v>
          </cell>
        </row>
        <row r="495">
          <cell r="B495" t="str">
            <v>5008</v>
          </cell>
          <cell r="C495" t="str">
            <v>Other Maintenance</v>
          </cell>
          <cell r="D495" t="str">
            <v>D</v>
          </cell>
          <cell r="E495" t="str">
            <v>Co 12</v>
          </cell>
          <cell r="F495" t="str">
            <v>Other</v>
          </cell>
          <cell r="G495" t="str">
            <v>Other - Non-Labor</v>
          </cell>
          <cell r="H495" t="str">
            <v>Maintenanc</v>
          </cell>
          <cell r="I495" t="str">
            <v>5xxx Maint Fees / Services</v>
          </cell>
          <cell r="J495" t="str">
            <v>5xxx</v>
          </cell>
          <cell r="K495" t="str">
            <v>Maint Fees / Services</v>
          </cell>
          <cell r="L495" t="str">
            <v>5008 Other Maintenance</v>
          </cell>
          <cell r="M495" t="str">
            <v>Oper_and_Maint_Exp_Ext</v>
          </cell>
        </row>
        <row r="496">
          <cell r="B496" t="str">
            <v>5009</v>
          </cell>
          <cell r="C496" t="str">
            <v>Hardware Maintenance</v>
          </cell>
          <cell r="D496" t="str">
            <v>D</v>
          </cell>
          <cell r="E496" t="str">
            <v>Co 12</v>
          </cell>
          <cell r="F496" t="str">
            <v>Other</v>
          </cell>
          <cell r="G496" t="str">
            <v>Other - Non-Labor</v>
          </cell>
          <cell r="H496" t="str">
            <v>Maintenanc</v>
          </cell>
          <cell r="I496" t="str">
            <v>5xxx Maint Fees / Services</v>
          </cell>
          <cell r="J496" t="str">
            <v>5xxx</v>
          </cell>
          <cell r="K496" t="str">
            <v>Maint Fees / Services</v>
          </cell>
          <cell r="L496" t="str">
            <v>5009 Hardware Maintenance</v>
          </cell>
          <cell r="M496" t="str">
            <v>Oper_and_Maint_Exp_Ext</v>
          </cell>
        </row>
        <row r="497">
          <cell r="B497" t="str">
            <v>5010</v>
          </cell>
          <cell r="C497" t="str">
            <v>Building Maintenance</v>
          </cell>
          <cell r="D497" t="str">
            <v>D</v>
          </cell>
          <cell r="E497" t="str">
            <v>Co 12</v>
          </cell>
          <cell r="F497" t="str">
            <v>Other</v>
          </cell>
          <cell r="G497" t="str">
            <v>Other - Non-Labor</v>
          </cell>
          <cell r="H497" t="str">
            <v>Maintenanc</v>
          </cell>
          <cell r="I497" t="str">
            <v>5xxx Maint Fees / Services</v>
          </cell>
          <cell r="J497" t="str">
            <v>5xxx</v>
          </cell>
          <cell r="K497" t="str">
            <v>Maint Fees / Services</v>
          </cell>
          <cell r="L497" t="str">
            <v>5010 Building Maintenance</v>
          </cell>
          <cell r="M497" t="str">
            <v>Oper_and_Maint_Exp_Ext</v>
          </cell>
        </row>
        <row r="498">
          <cell r="B498" t="str">
            <v>5011</v>
          </cell>
          <cell r="C498" t="str">
            <v>Tower Maintenance</v>
          </cell>
          <cell r="D498" t="str">
            <v>D</v>
          </cell>
          <cell r="E498" t="str">
            <v>Co 12</v>
          </cell>
          <cell r="F498" t="str">
            <v>Other</v>
          </cell>
          <cell r="G498" t="str">
            <v>Other - Non-Labor</v>
          </cell>
          <cell r="H498" t="str">
            <v>Maintenanc</v>
          </cell>
          <cell r="I498" t="str">
            <v>5xxx Maint Fees / Services</v>
          </cell>
          <cell r="J498" t="str">
            <v>5xxx</v>
          </cell>
          <cell r="K498" t="str">
            <v>Maint Fees / Services</v>
          </cell>
          <cell r="L498" t="str">
            <v>5011 Tower Maintenance</v>
          </cell>
          <cell r="M498" t="str">
            <v>Oper_and_Maint_Exp_Ext</v>
          </cell>
        </row>
        <row r="499">
          <cell r="B499" t="str">
            <v>5013</v>
          </cell>
          <cell r="C499" t="str">
            <v>Liquids and Filter Disposal</v>
          </cell>
          <cell r="D499" t="str">
            <v>D</v>
          </cell>
          <cell r="E499" t="str">
            <v>Co 12</v>
          </cell>
          <cell r="F499" t="str">
            <v>Other</v>
          </cell>
          <cell r="G499" t="str">
            <v>Other - Non-Labor</v>
          </cell>
          <cell r="H499" t="str">
            <v>Maintenanc</v>
          </cell>
          <cell r="I499" t="str">
            <v>5xxx Maint Fees / Services</v>
          </cell>
          <cell r="J499" t="str">
            <v>5xxx</v>
          </cell>
          <cell r="K499" t="str">
            <v>Maint Fees / Services</v>
          </cell>
          <cell r="L499" t="str">
            <v>5013 Liquid and Filter Disposal</v>
          </cell>
          <cell r="M499" t="str">
            <v>Oper_and_Maint_Exp_Ext</v>
          </cell>
        </row>
        <row r="500">
          <cell r="B500" t="str">
            <v>5014</v>
          </cell>
          <cell r="C500" t="str">
            <v>Lot Maintenance</v>
          </cell>
          <cell r="D500" t="str">
            <v>D</v>
          </cell>
          <cell r="E500" t="str">
            <v>Co 12</v>
          </cell>
          <cell r="F500" t="str">
            <v>Other</v>
          </cell>
          <cell r="G500" t="str">
            <v>Other - Non-Labor</v>
          </cell>
          <cell r="H500" t="str">
            <v>Maintenanc</v>
          </cell>
          <cell r="I500" t="str">
            <v>5xxx Maint Fees / Services</v>
          </cell>
          <cell r="J500" t="str">
            <v>5xxx</v>
          </cell>
          <cell r="K500" t="str">
            <v>Maint Fees / Services</v>
          </cell>
          <cell r="L500" t="str">
            <v>5014 Lot Maintenance</v>
          </cell>
          <cell r="M500" t="str">
            <v>Oper_and_Maint_Exp_Ext</v>
          </cell>
        </row>
        <row r="501">
          <cell r="B501" t="str">
            <v>6000</v>
          </cell>
          <cell r="C501" t="str">
            <v>Company Operations - Gas</v>
          </cell>
          <cell r="D501" t="str">
            <v>D</v>
          </cell>
          <cell r="E501" t="str">
            <v>Co 12</v>
          </cell>
          <cell r="F501" t="str">
            <v>Other</v>
          </cell>
          <cell r="G501" t="str">
            <v>Trackers (Others and Uncollectibles)</v>
          </cell>
          <cell r="H501" t="str">
            <v>OMTrackers</v>
          </cell>
          <cell r="I501" t="str">
            <v>6xxx OMTrackers</v>
          </cell>
          <cell r="J501" t="str">
            <v>6xxx</v>
          </cell>
          <cell r="K501" t="str">
            <v>OMTrackers</v>
          </cell>
          <cell r="L501" t="str">
            <v>6000 Company Operations - Gas</v>
          </cell>
          <cell r="M501" t="str">
            <v>Not used by Co 12</v>
          </cell>
        </row>
        <row r="502">
          <cell r="B502" t="str">
            <v>6001</v>
          </cell>
          <cell r="C502" t="str">
            <v>Compressor Electric</v>
          </cell>
          <cell r="D502" t="str">
            <v>D</v>
          </cell>
          <cell r="E502" t="str">
            <v>Co 12</v>
          </cell>
          <cell r="F502" t="str">
            <v>Other</v>
          </cell>
          <cell r="G502" t="str">
            <v>Trackers (Others and Uncollectibles)</v>
          </cell>
          <cell r="H502" t="str">
            <v>OMTrackers</v>
          </cell>
          <cell r="I502" t="str">
            <v>6xxx OMTrackers</v>
          </cell>
          <cell r="J502" t="str">
            <v>6xxx</v>
          </cell>
          <cell r="K502" t="str">
            <v>OMTrackers</v>
          </cell>
          <cell r="L502" t="str">
            <v>6001 Compressor Electric</v>
          </cell>
          <cell r="M502" t="str">
            <v>Not used by Co 12</v>
          </cell>
        </row>
        <row r="503">
          <cell r="B503" t="str">
            <v>6002</v>
          </cell>
          <cell r="C503" t="str">
            <v>Compressor Fuel</v>
          </cell>
          <cell r="D503" t="str">
            <v>D</v>
          </cell>
          <cell r="E503" t="str">
            <v>Co 12</v>
          </cell>
          <cell r="F503" t="str">
            <v>Other</v>
          </cell>
          <cell r="G503" t="str">
            <v>Trackers (Others and Uncollectibles)</v>
          </cell>
          <cell r="H503" t="str">
            <v>OMTrackers</v>
          </cell>
          <cell r="I503" t="str">
            <v>6xxx OMTrackers</v>
          </cell>
          <cell r="J503" t="str">
            <v>6xxx</v>
          </cell>
          <cell r="K503" t="str">
            <v>OMTrackers</v>
          </cell>
          <cell r="L503" t="str">
            <v>6002 Compressor Fuel</v>
          </cell>
          <cell r="M503" t="str">
            <v>Not used by Co 12</v>
          </cell>
        </row>
        <row r="504">
          <cell r="B504" t="str">
            <v>6003</v>
          </cell>
          <cell r="C504" t="str">
            <v>Fuel Retained</v>
          </cell>
          <cell r="D504" t="str">
            <v>D</v>
          </cell>
          <cell r="E504" t="str">
            <v>Co 12</v>
          </cell>
          <cell r="F504" t="str">
            <v>Other</v>
          </cell>
          <cell r="G504" t="str">
            <v>Trackers (Others and Uncollectibles)</v>
          </cell>
          <cell r="H504" t="str">
            <v>OMTrackers</v>
          </cell>
          <cell r="I504" t="str">
            <v>6xxx OMTrackers</v>
          </cell>
          <cell r="J504" t="str">
            <v>6xxx</v>
          </cell>
          <cell r="K504" t="str">
            <v>OMTrackers</v>
          </cell>
          <cell r="L504" t="str">
            <v>6003 Fuel Retained</v>
          </cell>
          <cell r="M504" t="str">
            <v>Not used by Co 12</v>
          </cell>
        </row>
        <row r="505">
          <cell r="B505" t="str">
            <v>6004</v>
          </cell>
          <cell r="C505" t="str">
            <v>Gas Retainage</v>
          </cell>
          <cell r="D505" t="str">
            <v>D</v>
          </cell>
          <cell r="E505" t="str">
            <v>Co 12</v>
          </cell>
          <cell r="F505" t="str">
            <v>Other</v>
          </cell>
          <cell r="G505" t="str">
            <v>Trackers (Others and Uncollectibles)</v>
          </cell>
          <cell r="H505" t="str">
            <v>OMTrackers</v>
          </cell>
          <cell r="I505" t="str">
            <v>6xxx OMTrackers</v>
          </cell>
          <cell r="J505" t="str">
            <v>6xxx</v>
          </cell>
          <cell r="K505" t="str">
            <v>OMTrackers</v>
          </cell>
          <cell r="L505" t="str">
            <v>6004 Gas Retainage</v>
          </cell>
          <cell r="M505" t="str">
            <v>Not used by Co 12</v>
          </cell>
        </row>
        <row r="506">
          <cell r="B506" t="str">
            <v>6005</v>
          </cell>
          <cell r="C506" t="str">
            <v>Gas Used in Product Extraction</v>
          </cell>
          <cell r="D506" t="str">
            <v>D</v>
          </cell>
          <cell r="E506" t="str">
            <v>Co 12</v>
          </cell>
          <cell r="F506" t="str">
            <v>Other</v>
          </cell>
          <cell r="G506" t="str">
            <v>Trackers (Others and Uncollectibles)</v>
          </cell>
          <cell r="H506" t="str">
            <v>OMTrackers</v>
          </cell>
          <cell r="I506" t="str">
            <v>6xxx OMTrackers</v>
          </cell>
          <cell r="J506" t="str">
            <v>6xxx</v>
          </cell>
          <cell r="K506" t="str">
            <v>OMTrackers</v>
          </cell>
          <cell r="L506" t="str">
            <v>6005 Gas Used in Product Extraction</v>
          </cell>
          <cell r="M506" t="str">
            <v>Not used by Co 12</v>
          </cell>
        </row>
        <row r="507">
          <cell r="B507" t="str">
            <v>6006</v>
          </cell>
          <cell r="C507" t="str">
            <v>Storage Gas Lost</v>
          </cell>
          <cell r="D507" t="str">
            <v>D</v>
          </cell>
          <cell r="E507" t="str">
            <v>Co 12</v>
          </cell>
          <cell r="F507" t="str">
            <v>Other</v>
          </cell>
          <cell r="G507" t="str">
            <v>Trackers (Others and Uncollectibles)</v>
          </cell>
          <cell r="H507" t="str">
            <v>OMTrackers</v>
          </cell>
          <cell r="I507" t="str">
            <v>6xxx OMTrackers</v>
          </cell>
          <cell r="J507" t="str">
            <v>6xxx</v>
          </cell>
          <cell r="K507" t="str">
            <v>OMTrackers</v>
          </cell>
          <cell r="L507" t="str">
            <v>6006 Storage Gas Lost</v>
          </cell>
          <cell r="M507" t="str">
            <v>Not used by Co 12</v>
          </cell>
        </row>
        <row r="508">
          <cell r="B508" t="str">
            <v>6007</v>
          </cell>
          <cell r="C508" t="str">
            <v>Trans &amp; Comp of Gas by Others</v>
          </cell>
          <cell r="D508" t="str">
            <v>D</v>
          </cell>
          <cell r="E508" t="str">
            <v>Co 12</v>
          </cell>
          <cell r="F508" t="str">
            <v>Other</v>
          </cell>
          <cell r="G508" t="str">
            <v>Trackers (Others and Uncollectibles)</v>
          </cell>
          <cell r="H508" t="str">
            <v>OMTrackers</v>
          </cell>
          <cell r="I508" t="str">
            <v>6xxx OMTrackers</v>
          </cell>
          <cell r="J508" t="str">
            <v>6xxx</v>
          </cell>
          <cell r="K508" t="str">
            <v>OMTrackers</v>
          </cell>
          <cell r="L508" t="str">
            <v>6007 Trans &amp; Comp of Gas by Others</v>
          </cell>
          <cell r="M508" t="str">
            <v>Not used by Co 12</v>
          </cell>
        </row>
        <row r="509">
          <cell r="B509" t="str">
            <v>6008</v>
          </cell>
          <cell r="C509" t="str">
            <v>Transp Retainage Adj Tracker</v>
          </cell>
          <cell r="D509" t="str">
            <v>D</v>
          </cell>
          <cell r="E509" t="str">
            <v>Co 12</v>
          </cell>
          <cell r="F509" t="str">
            <v>Other</v>
          </cell>
          <cell r="G509" t="str">
            <v>Trackers (Others and Uncollectibles)</v>
          </cell>
          <cell r="H509" t="str">
            <v>OMTrackers</v>
          </cell>
          <cell r="I509" t="str">
            <v>6xxx OMTrackers</v>
          </cell>
          <cell r="J509" t="str">
            <v>6xxx</v>
          </cell>
          <cell r="K509" t="str">
            <v>OMTrackers</v>
          </cell>
          <cell r="L509" t="str">
            <v>6008 Transp Retainage Adj Tracker</v>
          </cell>
          <cell r="M509" t="str">
            <v>Not used by Co 12</v>
          </cell>
        </row>
        <row r="510">
          <cell r="B510" t="str">
            <v>6009</v>
          </cell>
          <cell r="C510" t="str">
            <v>Unaccounted for Gas</v>
          </cell>
          <cell r="D510" t="str">
            <v>D</v>
          </cell>
          <cell r="E510" t="str">
            <v>Co 12</v>
          </cell>
          <cell r="F510" t="str">
            <v>Other</v>
          </cell>
          <cell r="G510" t="str">
            <v>Trackers (Others and Uncollectibles)</v>
          </cell>
          <cell r="H510" t="str">
            <v>OMTrackers</v>
          </cell>
          <cell r="I510" t="str">
            <v>6xxx OMTrackers</v>
          </cell>
          <cell r="J510" t="str">
            <v>6xxx</v>
          </cell>
          <cell r="K510" t="str">
            <v>OMTrackers</v>
          </cell>
          <cell r="L510" t="str">
            <v>6009 Unaccounted for Gas</v>
          </cell>
          <cell r="M510" t="str">
            <v>Not used by Co 12</v>
          </cell>
        </row>
        <row r="511">
          <cell r="B511" t="str">
            <v>6010</v>
          </cell>
          <cell r="C511" t="str">
            <v>Uncollectible Tracker</v>
          </cell>
          <cell r="D511" t="str">
            <v>D</v>
          </cell>
          <cell r="E511" t="str">
            <v>Co 12</v>
          </cell>
          <cell r="F511" t="str">
            <v>Other</v>
          </cell>
          <cell r="G511" t="str">
            <v>Trackers (Others and Uncollectibles)</v>
          </cell>
          <cell r="H511" t="str">
            <v>OMTrackers</v>
          </cell>
          <cell r="I511" t="str">
            <v>6xxx OMTrackers</v>
          </cell>
          <cell r="J511" t="str">
            <v>6xxx</v>
          </cell>
          <cell r="K511" t="str">
            <v>OMTrackers</v>
          </cell>
          <cell r="L511" t="str">
            <v>6010 Uncollectible Tracker</v>
          </cell>
          <cell r="M511" t="str">
            <v>Not used by Co 12</v>
          </cell>
        </row>
        <row r="512">
          <cell r="B512" t="str">
            <v>6011</v>
          </cell>
          <cell r="C512" t="str">
            <v>Choice Recovery</v>
          </cell>
          <cell r="D512" t="str">
            <v>D</v>
          </cell>
          <cell r="E512" t="str">
            <v>Co 12</v>
          </cell>
          <cell r="F512" t="str">
            <v>Other</v>
          </cell>
          <cell r="G512" t="str">
            <v>Trackers (Others and Uncollectibles)</v>
          </cell>
          <cell r="H512" t="str">
            <v>OMTrackers</v>
          </cell>
          <cell r="I512" t="str">
            <v>6xxx OMTrackers</v>
          </cell>
          <cell r="J512" t="str">
            <v>6xxx</v>
          </cell>
          <cell r="K512" t="str">
            <v>OMTrackers</v>
          </cell>
          <cell r="L512" t="str">
            <v>6011 Choice Recovery</v>
          </cell>
          <cell r="M512" t="str">
            <v>Not used by Co 12</v>
          </cell>
        </row>
        <row r="513">
          <cell r="B513" t="str">
            <v>6012</v>
          </cell>
          <cell r="C513" t="str">
            <v>Demand Side Management</v>
          </cell>
          <cell r="D513" t="str">
            <v>D</v>
          </cell>
          <cell r="E513" t="str">
            <v>Co 12</v>
          </cell>
          <cell r="F513" t="str">
            <v>Other</v>
          </cell>
          <cell r="G513" t="str">
            <v>Trackers (Others and Uncollectibles)</v>
          </cell>
          <cell r="H513" t="str">
            <v>OMTrackers</v>
          </cell>
          <cell r="I513" t="str">
            <v>6xxx OMTrackers</v>
          </cell>
          <cell r="J513" t="str">
            <v>6xxx</v>
          </cell>
          <cell r="K513" t="str">
            <v>OMTrackers</v>
          </cell>
          <cell r="L513" t="str">
            <v>6012 Demand Side Management</v>
          </cell>
          <cell r="M513" t="str">
            <v>Not used by Co 12</v>
          </cell>
        </row>
        <row r="514">
          <cell r="B514" t="str">
            <v>6013</v>
          </cell>
          <cell r="C514" t="str">
            <v>Environmental Remediation Cost</v>
          </cell>
          <cell r="D514" t="str">
            <v>D</v>
          </cell>
          <cell r="E514" t="str">
            <v>Co 12</v>
          </cell>
          <cell r="F514" t="str">
            <v>Other</v>
          </cell>
          <cell r="G514" t="str">
            <v>Trackers (Others and Uncollectibles)</v>
          </cell>
          <cell r="H514" t="str">
            <v>OMTrackers</v>
          </cell>
          <cell r="I514" t="str">
            <v>6xxx OMTrackers</v>
          </cell>
          <cell r="J514" t="str">
            <v>6xxx</v>
          </cell>
          <cell r="K514" t="str">
            <v>OMTrackers</v>
          </cell>
          <cell r="L514" t="str">
            <v>6013 Environmental Remediation Cost</v>
          </cell>
          <cell r="M514" t="str">
            <v>Not used by Co 12</v>
          </cell>
        </row>
        <row r="515">
          <cell r="B515" t="str">
            <v>6014</v>
          </cell>
          <cell r="C515" t="str">
            <v>Rate Case</v>
          </cell>
          <cell r="D515" t="str">
            <v>D</v>
          </cell>
          <cell r="E515" t="str">
            <v>Co 12</v>
          </cell>
          <cell r="F515" t="str">
            <v>Other</v>
          </cell>
          <cell r="G515" t="str">
            <v>Trackers (Others and Uncollectibles)</v>
          </cell>
          <cell r="H515" t="str">
            <v>OMTrackers</v>
          </cell>
          <cell r="I515" t="str">
            <v>6xxx OMTrackers</v>
          </cell>
          <cell r="J515" t="str">
            <v>6xxx</v>
          </cell>
          <cell r="K515" t="str">
            <v>OMTrackers</v>
          </cell>
          <cell r="L515" t="str">
            <v>6014 Rate Case</v>
          </cell>
          <cell r="M515" t="str">
            <v>Not used by Co 12</v>
          </cell>
        </row>
        <row r="516">
          <cell r="B516" t="str">
            <v>6015</v>
          </cell>
          <cell r="C516" t="str">
            <v>Unbilled Accrual</v>
          </cell>
          <cell r="D516" t="str">
            <v>D</v>
          </cell>
          <cell r="E516" t="str">
            <v>Co 12</v>
          </cell>
          <cell r="F516" t="str">
            <v>Other</v>
          </cell>
          <cell r="G516" t="str">
            <v>Trackers (Others and Uncollectibles)</v>
          </cell>
          <cell r="H516" t="str">
            <v>OMTrackers</v>
          </cell>
          <cell r="I516" t="str">
            <v>6xxx OMTrackers</v>
          </cell>
          <cell r="J516" t="str">
            <v>6xxx</v>
          </cell>
          <cell r="K516" t="str">
            <v>OMTrackers</v>
          </cell>
          <cell r="L516" t="str">
            <v>6015 Unbilled Accrual</v>
          </cell>
          <cell r="M516" t="str">
            <v>Not used by Co 12</v>
          </cell>
        </row>
        <row r="517">
          <cell r="B517" t="str">
            <v>6019</v>
          </cell>
          <cell r="C517" t="str">
            <v>System Gas Losses</v>
          </cell>
          <cell r="D517" t="str">
            <v>D</v>
          </cell>
          <cell r="E517" t="str">
            <v>Co 12</v>
          </cell>
          <cell r="F517" t="str">
            <v>Other</v>
          </cell>
          <cell r="G517" t="str">
            <v>Trackers (Others and Uncollectibles)</v>
          </cell>
          <cell r="H517" t="str">
            <v>OMTrackers</v>
          </cell>
          <cell r="I517" t="str">
            <v>6xxx OMTrackers</v>
          </cell>
          <cell r="J517" t="str">
            <v>6xxx</v>
          </cell>
          <cell r="K517" t="str">
            <v>OMTrackers</v>
          </cell>
          <cell r="L517" t="str">
            <v>6019 System Gas Losses</v>
          </cell>
          <cell r="M517" t="str">
            <v>Not used by Co 12</v>
          </cell>
        </row>
        <row r="518">
          <cell r="B518" t="str">
            <v>7000</v>
          </cell>
          <cell r="C518" t="str">
            <v>Corporate Services - Accrual</v>
          </cell>
          <cell r="D518" t="str">
            <v>D</v>
          </cell>
          <cell r="E518" t="str">
            <v>Co 12</v>
          </cell>
          <cell r="F518" t="str">
            <v>Other</v>
          </cell>
          <cell r="G518" t="str">
            <v>Management Fees</v>
          </cell>
          <cell r="H518" t="str">
            <v>MgmtFees</v>
          </cell>
          <cell r="I518" t="str">
            <v>7xxx MgmtFees</v>
          </cell>
          <cell r="J518" t="str">
            <v>7xxx</v>
          </cell>
          <cell r="K518" t="str">
            <v>MgmtFees</v>
          </cell>
          <cell r="L518" t="str">
            <v>7000 Corporate Services - Accrual</v>
          </cell>
          <cell r="M518" t="str">
            <v>Not used by Co 12</v>
          </cell>
        </row>
        <row r="519">
          <cell r="B519" t="str">
            <v>7001</v>
          </cell>
          <cell r="C519" t="str">
            <v>Corporate Services - Actuals</v>
          </cell>
          <cell r="D519" t="str">
            <v>D</v>
          </cell>
          <cell r="E519" t="str">
            <v>Co 12</v>
          </cell>
          <cell r="F519" t="str">
            <v>Other</v>
          </cell>
          <cell r="G519" t="str">
            <v>Management Fees</v>
          </cell>
          <cell r="H519" t="str">
            <v>MgmtFees</v>
          </cell>
          <cell r="I519" t="str">
            <v>7xxx MgmtFees</v>
          </cell>
          <cell r="J519" t="str">
            <v>7xxx</v>
          </cell>
          <cell r="K519" t="str">
            <v>MgmtFees</v>
          </cell>
          <cell r="L519" t="str">
            <v>7001 Corporate Services - Actuals</v>
          </cell>
          <cell r="M519" t="str">
            <v>Not used by Co 12</v>
          </cell>
        </row>
        <row r="520">
          <cell r="B520" t="str">
            <v>7006</v>
          </cell>
          <cell r="C520" t="str">
            <v>Info Technology Svcs - Accrual</v>
          </cell>
          <cell r="D520" t="str">
            <v>D</v>
          </cell>
          <cell r="E520" t="str">
            <v>Co 12</v>
          </cell>
          <cell r="F520" t="str">
            <v>Other</v>
          </cell>
          <cell r="G520" t="str">
            <v>Management Fees</v>
          </cell>
          <cell r="H520" t="str">
            <v>MgmtFees</v>
          </cell>
          <cell r="I520" t="str">
            <v>7xxx MgmtFees</v>
          </cell>
          <cell r="J520" t="str">
            <v>7xxx</v>
          </cell>
          <cell r="K520" t="str">
            <v>MgmtFees</v>
          </cell>
          <cell r="L520" t="str">
            <v>7006 Info Technology Svcs - Accrual</v>
          </cell>
          <cell r="M520" t="str">
            <v>Not used by Co 12</v>
          </cell>
        </row>
        <row r="521">
          <cell r="B521" t="str">
            <v>7007</v>
          </cell>
          <cell r="C521" t="str">
            <v>Info Technology Svcs - Actuals</v>
          </cell>
          <cell r="D521" t="str">
            <v>D</v>
          </cell>
          <cell r="E521" t="str">
            <v>Co 12</v>
          </cell>
          <cell r="F521" t="str">
            <v>Other</v>
          </cell>
          <cell r="G521" t="str">
            <v>Management Fees</v>
          </cell>
          <cell r="H521" t="str">
            <v>MgmtFees</v>
          </cell>
          <cell r="I521" t="str">
            <v>7xxx MgmtFees</v>
          </cell>
          <cell r="J521" t="str">
            <v>7xxx</v>
          </cell>
          <cell r="K521" t="str">
            <v>MgmtFees</v>
          </cell>
          <cell r="L521" t="str">
            <v>7007 Info Technology Svcs - Actuals</v>
          </cell>
          <cell r="M521" t="str">
            <v>Not used by Co 12</v>
          </cell>
        </row>
        <row r="522">
          <cell r="B522" t="str">
            <v>7018</v>
          </cell>
          <cell r="C522" t="str">
            <v>Executive Services - Accrual</v>
          </cell>
          <cell r="D522" t="str">
            <v>D</v>
          </cell>
          <cell r="E522" t="str">
            <v>Co 12</v>
          </cell>
          <cell r="F522" t="str">
            <v>Other</v>
          </cell>
          <cell r="G522" t="str">
            <v>Management Fees</v>
          </cell>
          <cell r="H522" t="str">
            <v>MgmtFees</v>
          </cell>
          <cell r="I522" t="str">
            <v>7xxx MgmtFees</v>
          </cell>
          <cell r="J522" t="str">
            <v>7xxx</v>
          </cell>
          <cell r="K522" t="str">
            <v>MgmtFees</v>
          </cell>
          <cell r="L522" t="str">
            <v>7018 Executive Services - Accrual</v>
          </cell>
          <cell r="M522" t="str">
            <v>Not used by Co 12</v>
          </cell>
        </row>
        <row r="523">
          <cell r="B523" t="str">
            <v>7019</v>
          </cell>
          <cell r="C523" t="str">
            <v>Executive Services  - Actuals</v>
          </cell>
          <cell r="D523" t="str">
            <v>D</v>
          </cell>
          <cell r="E523" t="str">
            <v>Co 12</v>
          </cell>
          <cell r="F523" t="str">
            <v>Other</v>
          </cell>
          <cell r="G523" t="str">
            <v>Management Fees</v>
          </cell>
          <cell r="H523" t="str">
            <v>MgmtFees</v>
          </cell>
          <cell r="I523" t="str">
            <v>7xxx MgmtFees</v>
          </cell>
          <cell r="J523" t="str">
            <v>7xxx</v>
          </cell>
          <cell r="K523" t="str">
            <v>MgmtFees</v>
          </cell>
          <cell r="L523" t="str">
            <v>7019 Executive Services  - Actuals</v>
          </cell>
          <cell r="M523" t="str">
            <v>Not used by Co 12</v>
          </cell>
        </row>
        <row r="524">
          <cell r="B524" t="str">
            <v>7020</v>
          </cell>
          <cell r="C524" t="str">
            <v>Finance Services - Accrual</v>
          </cell>
          <cell r="D524" t="str">
            <v>D</v>
          </cell>
          <cell r="E524" t="str">
            <v>Co 12</v>
          </cell>
          <cell r="F524" t="str">
            <v>Other</v>
          </cell>
          <cell r="G524" t="str">
            <v>Management Fees</v>
          </cell>
          <cell r="H524" t="str">
            <v>MgmtFees</v>
          </cell>
          <cell r="I524" t="str">
            <v>7xxx MgmtFees</v>
          </cell>
          <cell r="J524" t="str">
            <v>7xxx</v>
          </cell>
          <cell r="K524" t="str">
            <v>MgmtFees</v>
          </cell>
          <cell r="L524" t="str">
            <v>7020 Finance Services - Accrual</v>
          </cell>
          <cell r="M524" t="str">
            <v>Not used by Co 12</v>
          </cell>
        </row>
        <row r="525">
          <cell r="B525" t="str">
            <v>7021</v>
          </cell>
          <cell r="C525" t="str">
            <v>Finance Services - Actuals</v>
          </cell>
          <cell r="D525" t="str">
            <v>D</v>
          </cell>
          <cell r="E525" t="str">
            <v>Co 12</v>
          </cell>
          <cell r="F525" t="str">
            <v>Other</v>
          </cell>
          <cell r="G525" t="str">
            <v>Management Fees</v>
          </cell>
          <cell r="H525" t="str">
            <v>MgmtFees</v>
          </cell>
          <cell r="I525" t="str">
            <v>7xxx MgmtFees</v>
          </cell>
          <cell r="J525" t="str">
            <v>7xxx</v>
          </cell>
          <cell r="K525" t="str">
            <v>MgmtFees</v>
          </cell>
          <cell r="L525" t="str">
            <v>7021 Finance Services - Actuals</v>
          </cell>
          <cell r="M525" t="str">
            <v>Not used by Co 12</v>
          </cell>
        </row>
        <row r="526">
          <cell r="B526" t="str">
            <v>7022</v>
          </cell>
          <cell r="C526" t="str">
            <v>Human Resources Svcs - Accrual</v>
          </cell>
          <cell r="D526" t="str">
            <v>D</v>
          </cell>
          <cell r="E526" t="str">
            <v>Co 12</v>
          </cell>
          <cell r="F526" t="str">
            <v>Other</v>
          </cell>
          <cell r="G526" t="str">
            <v>Management Fees</v>
          </cell>
          <cell r="H526" t="str">
            <v>MgmtFees</v>
          </cell>
          <cell r="I526" t="str">
            <v>7xxx MgmtFees</v>
          </cell>
          <cell r="J526" t="str">
            <v>7xxx</v>
          </cell>
          <cell r="K526" t="str">
            <v>MgmtFees</v>
          </cell>
          <cell r="L526" t="str">
            <v>7022 Human Resources Svcs - Accrual</v>
          </cell>
          <cell r="M526" t="str">
            <v>Not used by Co 12</v>
          </cell>
        </row>
        <row r="527">
          <cell r="B527" t="str">
            <v>7023</v>
          </cell>
          <cell r="C527" t="str">
            <v>Human Resources Svcs - Actuals</v>
          </cell>
          <cell r="D527" t="str">
            <v>D</v>
          </cell>
          <cell r="E527" t="str">
            <v>Co 12</v>
          </cell>
          <cell r="F527" t="str">
            <v>Other</v>
          </cell>
          <cell r="G527" t="str">
            <v>Management Fees</v>
          </cell>
          <cell r="H527" t="str">
            <v>MgmtFees</v>
          </cell>
          <cell r="I527" t="str">
            <v>7xxx MgmtFees</v>
          </cell>
          <cell r="J527" t="str">
            <v>7xxx</v>
          </cell>
          <cell r="K527" t="str">
            <v>MgmtFees</v>
          </cell>
          <cell r="L527" t="str">
            <v>7023 Human Resources Svcs - Actuals</v>
          </cell>
          <cell r="M527" t="str">
            <v>Not used by Co 12</v>
          </cell>
        </row>
        <row r="528">
          <cell r="B528" t="str">
            <v>7024</v>
          </cell>
          <cell r="C528" t="str">
            <v>Legal Services - Accrual</v>
          </cell>
          <cell r="D528" t="str">
            <v>D</v>
          </cell>
          <cell r="E528" t="str">
            <v>Co 12</v>
          </cell>
          <cell r="F528" t="str">
            <v>Other</v>
          </cell>
          <cell r="G528" t="str">
            <v>Management Fees</v>
          </cell>
          <cell r="H528" t="str">
            <v>MgmtFees</v>
          </cell>
          <cell r="I528" t="str">
            <v>7xxx MgmtFees</v>
          </cell>
          <cell r="J528" t="str">
            <v>7xxx</v>
          </cell>
          <cell r="K528" t="str">
            <v>MgmtFees</v>
          </cell>
          <cell r="L528" t="str">
            <v>7024 Legal Services - Accrual</v>
          </cell>
          <cell r="M528" t="str">
            <v>Not used by Co 12</v>
          </cell>
        </row>
        <row r="529">
          <cell r="B529" t="str">
            <v>7025</v>
          </cell>
          <cell r="C529" t="str">
            <v>Legal Services - Actuals</v>
          </cell>
          <cell r="D529" t="str">
            <v>D</v>
          </cell>
          <cell r="E529" t="str">
            <v>Co 12</v>
          </cell>
          <cell r="F529" t="str">
            <v>Other</v>
          </cell>
          <cell r="G529" t="str">
            <v>Management Fees</v>
          </cell>
          <cell r="H529" t="str">
            <v>MgmtFees</v>
          </cell>
          <cell r="I529" t="str">
            <v>7xxx MgmtFees</v>
          </cell>
          <cell r="J529" t="str">
            <v>7xxx</v>
          </cell>
          <cell r="K529" t="str">
            <v>MgmtFees</v>
          </cell>
          <cell r="L529" t="str">
            <v>7025 Legal Services - Actuals</v>
          </cell>
          <cell r="M529" t="str">
            <v>Not used by Co 12</v>
          </cell>
        </row>
        <row r="530">
          <cell r="B530" t="str">
            <v>7026</v>
          </cell>
          <cell r="C530" t="str">
            <v>Operations Services - Accrual</v>
          </cell>
          <cell r="D530" t="str">
            <v>D</v>
          </cell>
          <cell r="E530" t="str">
            <v>Co 12</v>
          </cell>
          <cell r="F530" t="str">
            <v>Other</v>
          </cell>
          <cell r="G530" t="str">
            <v>Management Fees</v>
          </cell>
          <cell r="H530" t="str">
            <v>MgmtFees</v>
          </cell>
          <cell r="I530" t="str">
            <v>7xxx MgmtFees</v>
          </cell>
          <cell r="J530" t="str">
            <v>7xxx</v>
          </cell>
          <cell r="K530" t="str">
            <v>MgmtFees</v>
          </cell>
          <cell r="L530" t="str">
            <v>7026 Operations Services - Accrual</v>
          </cell>
          <cell r="M530" t="str">
            <v>Not used by Co 12</v>
          </cell>
        </row>
        <row r="531">
          <cell r="B531" t="str">
            <v>7027</v>
          </cell>
          <cell r="C531" t="str">
            <v>Operations Services - Actuals</v>
          </cell>
          <cell r="D531" t="str">
            <v>D</v>
          </cell>
          <cell r="E531" t="str">
            <v>Co 12</v>
          </cell>
          <cell r="F531" t="str">
            <v>Other</v>
          </cell>
          <cell r="G531" t="str">
            <v>Management Fees</v>
          </cell>
          <cell r="H531" t="str">
            <v>MgmtFees</v>
          </cell>
          <cell r="I531" t="str">
            <v>7xxx MgmtFees</v>
          </cell>
          <cell r="J531" t="str">
            <v>7xxx</v>
          </cell>
          <cell r="K531" t="str">
            <v>MgmtFees</v>
          </cell>
          <cell r="L531" t="str">
            <v>7027 Operations Services - Actuals</v>
          </cell>
          <cell r="M531" t="str">
            <v>Not used by Co 12</v>
          </cell>
        </row>
        <row r="532">
          <cell r="B532" t="str">
            <v>7028</v>
          </cell>
          <cell r="C532" t="str">
            <v>Other Corporate Svcs - Accrual</v>
          </cell>
          <cell r="D532" t="str">
            <v>D</v>
          </cell>
          <cell r="E532" t="str">
            <v>Co 12</v>
          </cell>
          <cell r="F532" t="str">
            <v>Other</v>
          </cell>
          <cell r="G532" t="str">
            <v>Management Fees</v>
          </cell>
          <cell r="H532" t="str">
            <v>MgmtFees</v>
          </cell>
          <cell r="I532" t="str">
            <v>7xxx MgmtFees</v>
          </cell>
          <cell r="J532" t="str">
            <v>7xxx</v>
          </cell>
          <cell r="K532" t="str">
            <v>MgmtFees</v>
          </cell>
          <cell r="L532" t="str">
            <v>7028 Other Corporate Svcs - Accrual</v>
          </cell>
          <cell r="M532" t="str">
            <v>Not used by Co 12</v>
          </cell>
        </row>
        <row r="533">
          <cell r="B533" t="str">
            <v>7029</v>
          </cell>
          <cell r="C533" t="str">
            <v>Other Corporate Svcs - Actuals</v>
          </cell>
          <cell r="D533" t="str">
            <v>D</v>
          </cell>
          <cell r="E533" t="str">
            <v>Co 12</v>
          </cell>
          <cell r="F533" t="str">
            <v>Other</v>
          </cell>
          <cell r="G533" t="str">
            <v>Management Fees</v>
          </cell>
          <cell r="H533" t="str">
            <v>MgmtFees</v>
          </cell>
          <cell r="I533" t="str">
            <v>7xxx MgmtFees</v>
          </cell>
          <cell r="J533" t="str">
            <v>7xxx</v>
          </cell>
          <cell r="K533" t="str">
            <v>MgmtFees</v>
          </cell>
          <cell r="L533" t="str">
            <v>7029 Other Corporate Svcs - Actuals</v>
          </cell>
          <cell r="M533" t="str">
            <v>Not used by Co 12</v>
          </cell>
        </row>
        <row r="534">
          <cell r="B534" t="str">
            <v>7030</v>
          </cell>
          <cell r="C534" t="str">
            <v>Revenue Services - Accrual</v>
          </cell>
          <cell r="D534" t="str">
            <v>D</v>
          </cell>
          <cell r="E534" t="str">
            <v>Co 12</v>
          </cell>
          <cell r="F534" t="str">
            <v>Other</v>
          </cell>
          <cell r="G534" t="str">
            <v>Management Fees</v>
          </cell>
          <cell r="H534" t="str">
            <v>MgmtFees</v>
          </cell>
          <cell r="I534" t="str">
            <v>7xxx MgmtFees</v>
          </cell>
          <cell r="J534" t="str">
            <v>7xxx</v>
          </cell>
          <cell r="K534" t="str">
            <v>MgmtFees</v>
          </cell>
          <cell r="L534" t="str">
            <v>7030 Revenue Services - Accrual</v>
          </cell>
          <cell r="M534" t="str">
            <v>Not used by Co 12</v>
          </cell>
        </row>
        <row r="535">
          <cell r="B535" t="str">
            <v>7031</v>
          </cell>
          <cell r="C535" t="str">
            <v>Revenue Services - Actuals</v>
          </cell>
          <cell r="D535" t="str">
            <v>D</v>
          </cell>
          <cell r="E535" t="str">
            <v>Co 12</v>
          </cell>
          <cell r="F535" t="str">
            <v>Other</v>
          </cell>
          <cell r="G535" t="str">
            <v>Management Fees</v>
          </cell>
          <cell r="H535" t="str">
            <v>MgmtFees</v>
          </cell>
          <cell r="I535" t="str">
            <v>7xxx MgmtFees</v>
          </cell>
          <cell r="J535" t="str">
            <v>7xxx</v>
          </cell>
          <cell r="K535" t="str">
            <v>MgmtFees</v>
          </cell>
          <cell r="L535" t="str">
            <v>7031 Revenue Services - Actuals</v>
          </cell>
          <cell r="M535" t="str">
            <v>Not used by Co 12</v>
          </cell>
        </row>
        <row r="536">
          <cell r="B536" t="str">
            <v>9000</v>
          </cell>
          <cell r="C536" t="str">
            <v>Labor Transfers</v>
          </cell>
          <cell r="D536" t="str">
            <v>D</v>
          </cell>
          <cell r="E536" t="str">
            <v>Co 12</v>
          </cell>
          <cell r="F536" t="str">
            <v>Payroll</v>
          </cell>
          <cell r="G536" t="str">
            <v>Net Payroll</v>
          </cell>
          <cell r="H536" t="str">
            <v>Labor</v>
          </cell>
          <cell r="I536" t="str">
            <v>1xxx Net Payroll</v>
          </cell>
          <cell r="J536" t="str">
            <v>1xxx</v>
          </cell>
          <cell r="K536" t="str">
            <v>Net Payroll</v>
          </cell>
          <cell r="L536" t="str">
            <v>9000 Labor Transfers</v>
          </cell>
          <cell r="M536" t="str">
            <v>Payroll_Transfers</v>
          </cell>
        </row>
        <row r="537">
          <cell r="B537" t="str">
            <v>9001</v>
          </cell>
          <cell r="C537" t="str">
            <v>Benefit/OH Transfers</v>
          </cell>
          <cell r="D537" t="str">
            <v>I</v>
          </cell>
          <cell r="E537" t="str">
            <v>Co 12</v>
          </cell>
          <cell r="F537" t="str">
            <v>Benefits</v>
          </cell>
          <cell r="G537" t="str">
            <v>Net Payroll</v>
          </cell>
          <cell r="H537" t="str">
            <v>EmplBenfts</v>
          </cell>
          <cell r="I537" t="str">
            <v>9001-9001 Capital transfers - Indirects</v>
          </cell>
          <cell r="J537" t="str">
            <v>9001-9001</v>
          </cell>
          <cell r="K537" t="str">
            <v>Capital transfers - Indirects</v>
          </cell>
          <cell r="L537" t="str">
            <v>9001 Benefit/OH Transfers</v>
          </cell>
          <cell r="M537" t="str">
            <v>Payroll_Transfers</v>
          </cell>
        </row>
        <row r="538">
          <cell r="B538" t="str">
            <v>9002</v>
          </cell>
          <cell r="C538" t="str">
            <v>Vacation Accrued</v>
          </cell>
          <cell r="D538" t="str">
            <v>I</v>
          </cell>
          <cell r="E538" t="str">
            <v>Co 12</v>
          </cell>
          <cell r="F538" t="str">
            <v>Benefits</v>
          </cell>
          <cell r="G538" t="str">
            <v>Net Payroll</v>
          </cell>
          <cell r="H538" t="str">
            <v>EmplBenfts</v>
          </cell>
          <cell r="I538" t="str">
            <v>9002-9003 Vacation accrual entries</v>
          </cell>
          <cell r="J538" t="str">
            <v>9002-9003</v>
          </cell>
          <cell r="K538" t="str">
            <v>Vacation accrual entries</v>
          </cell>
          <cell r="L538" t="str">
            <v>9002 Vacation Accrued</v>
          </cell>
          <cell r="M538" t="str">
            <v>Payroll_Transfers</v>
          </cell>
        </row>
        <row r="539">
          <cell r="B539" t="str">
            <v>9003</v>
          </cell>
          <cell r="C539" t="str">
            <v>Vacation Taken</v>
          </cell>
          <cell r="D539" t="str">
            <v>I</v>
          </cell>
          <cell r="E539" t="str">
            <v>Co 12</v>
          </cell>
          <cell r="F539" t="str">
            <v>Benefits</v>
          </cell>
          <cell r="G539" t="str">
            <v>Net Payroll</v>
          </cell>
          <cell r="H539" t="str">
            <v>EmplBenfts</v>
          </cell>
          <cell r="I539" t="str">
            <v>9002-9003 Vacation accrual entries</v>
          </cell>
          <cell r="J539" t="str">
            <v>9002-9003</v>
          </cell>
          <cell r="K539" t="str">
            <v>Vacation accrual entries</v>
          </cell>
          <cell r="L539" t="str">
            <v>9003 Vacation Taken</v>
          </cell>
          <cell r="M539" t="str">
            <v>Payroll_Transfers</v>
          </cell>
        </row>
        <row r="540">
          <cell r="B540" t="str">
            <v>9004</v>
          </cell>
          <cell r="C540" t="str">
            <v>Gross Annual Incentive Bonuses</v>
          </cell>
          <cell r="D540" t="str">
            <v>I</v>
          </cell>
          <cell r="E540" t="str">
            <v>Co 12</v>
          </cell>
          <cell r="F540" t="str">
            <v>Incentive Compensation</v>
          </cell>
          <cell r="G540" t="str">
            <v>Net Payroll</v>
          </cell>
          <cell r="H540" t="str">
            <v>EmplBenfts</v>
          </cell>
          <cell r="I540" t="str">
            <v>9004 Gross Annual Incentive Bonuses</v>
          </cell>
          <cell r="J540" t="str">
            <v>9004</v>
          </cell>
          <cell r="K540" t="str">
            <v>Gross Annual Incentive Bonuses</v>
          </cell>
          <cell r="L540" t="str">
            <v>9004 Gross Annual Incentive Bonuses</v>
          </cell>
          <cell r="M540" t="str">
            <v>Gross Annual Incentive Bonus</v>
          </cell>
        </row>
        <row r="541">
          <cell r="B541" t="str">
            <v>9005</v>
          </cell>
          <cell r="C541" t="str">
            <v>Pension (Qualified &amp; SERP)</v>
          </cell>
          <cell r="D541" t="str">
            <v>I</v>
          </cell>
          <cell r="E541" t="str">
            <v>Co 12</v>
          </cell>
          <cell r="F541" t="str">
            <v>Benefits</v>
          </cell>
          <cell r="G541" t="str">
            <v>Benefits</v>
          </cell>
          <cell r="H541" t="str">
            <v>EmplBenfts</v>
          </cell>
          <cell r="I541" t="str">
            <v>9005-9028 Employee Benefits</v>
          </cell>
          <cell r="J541" t="str">
            <v>9005-9028</v>
          </cell>
          <cell r="K541" t="str">
            <v>Employee Benefits</v>
          </cell>
          <cell r="L541" t="str">
            <v>9005 Pension (Qualified &amp; SERP)</v>
          </cell>
          <cell r="M541" t="str">
            <v>Retirement_Income_Plan</v>
          </cell>
        </row>
        <row r="542">
          <cell r="B542" t="str">
            <v>9006</v>
          </cell>
          <cell r="C542" t="str">
            <v>Employee Medical Health Ins</v>
          </cell>
          <cell r="D542" t="str">
            <v>I</v>
          </cell>
          <cell r="E542" t="str">
            <v>Co 12</v>
          </cell>
          <cell r="F542" t="str">
            <v>Benefits</v>
          </cell>
          <cell r="G542" t="str">
            <v>Benefits</v>
          </cell>
          <cell r="H542" t="str">
            <v>EmplBenfts</v>
          </cell>
          <cell r="I542" t="str">
            <v>9005-9028 Employee Benefits</v>
          </cell>
          <cell r="J542" t="str">
            <v>9005-9028</v>
          </cell>
          <cell r="K542" t="str">
            <v>Employee Benefits</v>
          </cell>
          <cell r="L542" t="str">
            <v>9006 Employee Medical Health Ins</v>
          </cell>
          <cell r="M542" t="str">
            <v>Medical</v>
          </cell>
        </row>
        <row r="543">
          <cell r="B543" t="str">
            <v>9007</v>
          </cell>
          <cell r="C543" t="str">
            <v>Savings Plan</v>
          </cell>
          <cell r="D543" t="str">
            <v>I</v>
          </cell>
          <cell r="E543" t="str">
            <v>Co 12</v>
          </cell>
          <cell r="F543" t="str">
            <v>Benefits</v>
          </cell>
          <cell r="G543" t="str">
            <v>Benefits</v>
          </cell>
          <cell r="H543" t="str">
            <v>EmplBenfts</v>
          </cell>
          <cell r="I543" t="str">
            <v>9005-9028 Employee Benefits</v>
          </cell>
          <cell r="J543" t="str">
            <v>9005-9028</v>
          </cell>
          <cell r="K543" t="str">
            <v>Employee Benefits</v>
          </cell>
          <cell r="L543" t="str">
            <v>9007 Savings Plan</v>
          </cell>
          <cell r="M543" t="str">
            <v>Thrift_Plan</v>
          </cell>
        </row>
        <row r="544">
          <cell r="B544" t="str">
            <v>9008</v>
          </cell>
          <cell r="C544" t="str">
            <v>Dental</v>
          </cell>
          <cell r="D544" t="str">
            <v>I</v>
          </cell>
          <cell r="E544" t="str">
            <v>Co 12</v>
          </cell>
          <cell r="F544" t="str">
            <v>Benefits</v>
          </cell>
          <cell r="G544" t="str">
            <v>Benefits</v>
          </cell>
          <cell r="H544" t="str">
            <v>EmplBenfts</v>
          </cell>
          <cell r="I544" t="str">
            <v>9005-9028 Employee Benefits</v>
          </cell>
          <cell r="J544" t="str">
            <v>9005-9028</v>
          </cell>
          <cell r="K544" t="str">
            <v>Employee Benefits</v>
          </cell>
          <cell r="L544" t="str">
            <v>9008 Dental</v>
          </cell>
          <cell r="M544" t="str">
            <v>Total Other Benefits</v>
          </cell>
        </row>
        <row r="545">
          <cell r="B545" t="str">
            <v>9009</v>
          </cell>
          <cell r="C545" t="str">
            <v>Group Life - Active</v>
          </cell>
          <cell r="D545" t="str">
            <v>I</v>
          </cell>
          <cell r="E545" t="str">
            <v>Co 12</v>
          </cell>
          <cell r="F545" t="str">
            <v>Benefits</v>
          </cell>
          <cell r="G545" t="str">
            <v>Benefits</v>
          </cell>
          <cell r="H545" t="str">
            <v>EmplBenfts</v>
          </cell>
          <cell r="I545" t="str">
            <v>9005-9028 Employee Benefits</v>
          </cell>
          <cell r="J545" t="str">
            <v>9005-9028</v>
          </cell>
          <cell r="K545" t="str">
            <v>Employee Benefits</v>
          </cell>
          <cell r="L545" t="str">
            <v>9009 Group Life - Active</v>
          </cell>
          <cell r="M545" t="str">
            <v>Life Insurance</v>
          </cell>
        </row>
        <row r="546">
          <cell r="B546" t="str">
            <v>9010</v>
          </cell>
          <cell r="C546" t="str">
            <v>Long Term Disability</v>
          </cell>
          <cell r="D546" t="str">
            <v>I</v>
          </cell>
          <cell r="E546" t="str">
            <v>Co 12</v>
          </cell>
          <cell r="F546" t="str">
            <v>Benefits</v>
          </cell>
          <cell r="G546" t="str">
            <v>Benefits</v>
          </cell>
          <cell r="H546" t="str">
            <v>EmplBenfts</v>
          </cell>
          <cell r="I546" t="str">
            <v>9005-9028 Employee Benefits</v>
          </cell>
          <cell r="J546" t="str">
            <v>9005-9028</v>
          </cell>
          <cell r="K546" t="str">
            <v>Employee Benefits</v>
          </cell>
          <cell r="L546" t="str">
            <v>9010 Long Term Disability</v>
          </cell>
          <cell r="M546" t="str">
            <v>Total Other Benefits</v>
          </cell>
        </row>
        <row r="547">
          <cell r="B547" t="str">
            <v>9011</v>
          </cell>
          <cell r="C547" t="str">
            <v>OPEB (FAS106) - Med</v>
          </cell>
          <cell r="D547" t="str">
            <v>I</v>
          </cell>
          <cell r="E547" t="str">
            <v>Co 12</v>
          </cell>
          <cell r="F547" t="str">
            <v>Benefits</v>
          </cell>
          <cell r="G547" t="str">
            <v>Benefits</v>
          </cell>
          <cell r="H547" t="str">
            <v>EmplBenfts</v>
          </cell>
          <cell r="I547" t="str">
            <v>9005-9028 Employee Benefits</v>
          </cell>
          <cell r="J547" t="str">
            <v>9005-9028</v>
          </cell>
          <cell r="K547" t="str">
            <v>Employee Benefits</v>
          </cell>
          <cell r="L547" t="str">
            <v>9011 OPEB (FAS106) - Med</v>
          </cell>
          <cell r="M547" t="str">
            <v>SFAS 106 Postretirement Benefits</v>
          </cell>
        </row>
        <row r="548">
          <cell r="B548" t="str">
            <v>9012</v>
          </cell>
          <cell r="C548" t="str">
            <v>Employee Assistance Program</v>
          </cell>
          <cell r="D548" t="str">
            <v>I</v>
          </cell>
          <cell r="E548" t="str">
            <v>Co 12</v>
          </cell>
          <cell r="F548" t="str">
            <v>Benefits</v>
          </cell>
          <cell r="G548" t="str">
            <v>Benefits</v>
          </cell>
          <cell r="H548" t="str">
            <v>EmplBenfts</v>
          </cell>
          <cell r="I548" t="str">
            <v>9005-9028 Employee Benefits</v>
          </cell>
          <cell r="J548" t="str">
            <v>9005-9028</v>
          </cell>
          <cell r="K548" t="str">
            <v>Employee Benefits</v>
          </cell>
          <cell r="L548" t="str">
            <v>9012 Employee Assistance Program</v>
          </cell>
          <cell r="M548" t="str">
            <v>Total Other Benefits</v>
          </cell>
        </row>
        <row r="549">
          <cell r="B549" t="str">
            <v>9013</v>
          </cell>
          <cell r="C549" t="str">
            <v>Other Benefits</v>
          </cell>
          <cell r="D549" t="str">
            <v>I</v>
          </cell>
          <cell r="E549" t="str">
            <v>Co 12</v>
          </cell>
          <cell r="F549" t="str">
            <v>Benefits</v>
          </cell>
          <cell r="G549" t="str">
            <v>Benefits</v>
          </cell>
          <cell r="H549" t="str">
            <v>EmplBenfts</v>
          </cell>
          <cell r="I549" t="str">
            <v>9005-9028 Employee Benefits</v>
          </cell>
          <cell r="J549" t="str">
            <v>9005-9028</v>
          </cell>
          <cell r="K549" t="str">
            <v>Employee Benefits</v>
          </cell>
          <cell r="L549" t="str">
            <v>9013 Other Benefits</v>
          </cell>
          <cell r="M549" t="str">
            <v>Total Other Benefits</v>
          </cell>
        </row>
        <row r="550">
          <cell r="B550" t="str">
            <v>9014</v>
          </cell>
          <cell r="C550" t="str">
            <v>Post Empl Benefits (FAS112)</v>
          </cell>
          <cell r="D550" t="str">
            <v>I</v>
          </cell>
          <cell r="E550" t="str">
            <v>Co 12</v>
          </cell>
          <cell r="F550" t="str">
            <v>Benefits</v>
          </cell>
          <cell r="G550" t="str">
            <v>Benefits</v>
          </cell>
          <cell r="H550" t="str">
            <v>EmplBenfts</v>
          </cell>
          <cell r="I550" t="str">
            <v>9005-9028 Employee Benefits</v>
          </cell>
          <cell r="J550" t="str">
            <v>9005-9028</v>
          </cell>
          <cell r="K550" t="str">
            <v>Employee Benefits</v>
          </cell>
          <cell r="L550" t="str">
            <v>9014 Post Empl Benefits (FAS112)</v>
          </cell>
          <cell r="M550" t="str">
            <v>SFAS 112 Postemployment Benefits</v>
          </cell>
        </row>
        <row r="551">
          <cell r="B551" t="str">
            <v>9015</v>
          </cell>
          <cell r="C551" t="str">
            <v>Vision Plan</v>
          </cell>
          <cell r="D551" t="str">
            <v>I</v>
          </cell>
          <cell r="E551" t="str">
            <v>Co 12</v>
          </cell>
          <cell r="F551" t="str">
            <v>Benefits</v>
          </cell>
          <cell r="G551" t="str">
            <v>Benefits</v>
          </cell>
          <cell r="H551" t="str">
            <v>EmplBenfts</v>
          </cell>
          <cell r="I551" t="str">
            <v>9005-9028 Employee Benefits</v>
          </cell>
          <cell r="J551" t="str">
            <v>9005-9028</v>
          </cell>
          <cell r="K551" t="str">
            <v>Employee Benefits</v>
          </cell>
          <cell r="L551" t="str">
            <v>9015 Vision Plan</v>
          </cell>
          <cell r="M551">
            <v>0</v>
          </cell>
        </row>
        <row r="552">
          <cell r="B552" t="str">
            <v>9016</v>
          </cell>
          <cell r="C552" t="str">
            <v>Administrative Transfers</v>
          </cell>
          <cell r="D552" t="str">
            <v>I</v>
          </cell>
          <cell r="E552" t="str">
            <v>Co 12</v>
          </cell>
          <cell r="F552" t="str">
            <v>Benefits</v>
          </cell>
          <cell r="G552" t="str">
            <v>Benefits</v>
          </cell>
          <cell r="H552" t="str">
            <v>EmplBenfts</v>
          </cell>
          <cell r="I552" t="str">
            <v>9005-9028 Employee Benefits</v>
          </cell>
          <cell r="J552" t="str">
            <v>9005-9028</v>
          </cell>
          <cell r="K552" t="str">
            <v>Employee Benefits</v>
          </cell>
          <cell r="L552" t="str">
            <v>9016 Administrative Transfers</v>
          </cell>
          <cell r="M552" t="str">
            <v>Total Other Benefits</v>
          </cell>
        </row>
        <row r="553">
          <cell r="B553" t="str">
            <v>9017</v>
          </cell>
          <cell r="C553" t="str">
            <v>Profit Sharing</v>
          </cell>
          <cell r="D553" t="str">
            <v>I</v>
          </cell>
          <cell r="E553" t="str">
            <v>Co 12</v>
          </cell>
          <cell r="F553" t="str">
            <v>Incentive Compensation</v>
          </cell>
          <cell r="G553" t="str">
            <v>Benefits</v>
          </cell>
          <cell r="H553" t="str">
            <v>EmplBenfts</v>
          </cell>
          <cell r="I553" t="str">
            <v>9005-9028 Employee Benefits</v>
          </cell>
          <cell r="J553" t="str">
            <v>9005-9028</v>
          </cell>
          <cell r="K553" t="str">
            <v>Employee Benefits</v>
          </cell>
          <cell r="L553" t="str">
            <v>9017 Profit Sharing</v>
          </cell>
          <cell r="M553" t="str">
            <v>Profit Sharing</v>
          </cell>
        </row>
        <row r="554">
          <cell r="B554" t="str">
            <v>9018</v>
          </cell>
          <cell r="C554" t="str">
            <v>Education Reimbursement</v>
          </cell>
          <cell r="D554" t="str">
            <v>D</v>
          </cell>
          <cell r="E554" t="str">
            <v>Co 12</v>
          </cell>
          <cell r="F554" t="str">
            <v>Benefits</v>
          </cell>
          <cell r="G554" t="str">
            <v>Benefits</v>
          </cell>
          <cell r="H554" t="str">
            <v>EmplBenfts</v>
          </cell>
          <cell r="I554" t="str">
            <v>90xx Employee Benefits</v>
          </cell>
          <cell r="J554" t="str">
            <v>90xx</v>
          </cell>
          <cell r="K554" t="str">
            <v>Employee Benefits</v>
          </cell>
          <cell r="L554" t="str">
            <v>9018 Education Reimbursement</v>
          </cell>
          <cell r="M554" t="str">
            <v>Total Other Benefits</v>
          </cell>
        </row>
        <row r="555">
          <cell r="B555" t="str">
            <v>9019</v>
          </cell>
          <cell r="C555" t="str">
            <v>Sick Pay</v>
          </cell>
          <cell r="D555" t="str">
            <v>I</v>
          </cell>
          <cell r="E555" t="str">
            <v>Co 12</v>
          </cell>
          <cell r="F555" t="str">
            <v>Benefits</v>
          </cell>
          <cell r="G555" t="str">
            <v>Benefits</v>
          </cell>
          <cell r="H555" t="str">
            <v>EmplBenfts</v>
          </cell>
          <cell r="I555" t="str">
            <v>9005-9028 Employee Benefits</v>
          </cell>
          <cell r="J555" t="str">
            <v>9005-9028</v>
          </cell>
          <cell r="K555" t="str">
            <v>Employee Benefits</v>
          </cell>
          <cell r="L555" t="str">
            <v>9019 Sick Pay</v>
          </cell>
          <cell r="M555" t="str">
            <v>Total Other Benefits</v>
          </cell>
        </row>
        <row r="556">
          <cell r="B556" t="str">
            <v>9020</v>
          </cell>
          <cell r="C556" t="str">
            <v>Hiring Bonus</v>
          </cell>
          <cell r="D556" t="str">
            <v>D</v>
          </cell>
          <cell r="E556" t="str">
            <v>Co 12</v>
          </cell>
          <cell r="F556" t="str">
            <v>Benefits</v>
          </cell>
          <cell r="G556" t="str">
            <v>Benefits</v>
          </cell>
          <cell r="H556" t="str">
            <v>EmplBenfts</v>
          </cell>
          <cell r="I556" t="str">
            <v>90xx Employee Benefits</v>
          </cell>
          <cell r="J556" t="str">
            <v>90xx</v>
          </cell>
          <cell r="K556" t="str">
            <v>Employee Benefits</v>
          </cell>
          <cell r="L556" t="str">
            <v>9020 Hiring Bonus</v>
          </cell>
          <cell r="M556" t="str">
            <v>Total Other Benefits</v>
          </cell>
        </row>
        <row r="557">
          <cell r="B557" t="str">
            <v>9021</v>
          </cell>
          <cell r="C557" t="str">
            <v>Moving Expense</v>
          </cell>
          <cell r="D557" t="str">
            <v>I</v>
          </cell>
          <cell r="E557" t="str">
            <v>Co 12</v>
          </cell>
          <cell r="F557" t="str">
            <v>Benefits</v>
          </cell>
          <cell r="G557" t="str">
            <v>Benefits</v>
          </cell>
          <cell r="H557" t="str">
            <v>EmplBenfts</v>
          </cell>
          <cell r="I557" t="str">
            <v>9005-9028 Employee Benefits</v>
          </cell>
          <cell r="J557" t="str">
            <v>9005-9028</v>
          </cell>
          <cell r="K557" t="str">
            <v>Employee Benefits</v>
          </cell>
          <cell r="L557" t="str">
            <v>9021 Moving Expense</v>
          </cell>
          <cell r="M557" t="str">
            <v>Total Other Benefits</v>
          </cell>
        </row>
        <row r="558">
          <cell r="B558" t="str">
            <v>9022</v>
          </cell>
          <cell r="C558" t="str">
            <v>Medical - Active</v>
          </cell>
          <cell r="D558" t="str">
            <v>I</v>
          </cell>
          <cell r="E558" t="str">
            <v>Co 12</v>
          </cell>
          <cell r="F558" t="str">
            <v>Benefits</v>
          </cell>
          <cell r="G558" t="str">
            <v>Benefits</v>
          </cell>
          <cell r="H558" t="str">
            <v>EmplBenfts</v>
          </cell>
          <cell r="I558" t="str">
            <v>9005-9028 Employee Benefits</v>
          </cell>
          <cell r="J558" t="str">
            <v>9005-9028</v>
          </cell>
          <cell r="K558" t="str">
            <v>Employee Benefits</v>
          </cell>
          <cell r="L558" t="str">
            <v>9022 Medical - Active</v>
          </cell>
          <cell r="M558" t="str">
            <v>Medical</v>
          </cell>
        </row>
        <row r="559">
          <cell r="B559" t="str">
            <v>9023</v>
          </cell>
          <cell r="C559" t="str">
            <v>HMO</v>
          </cell>
          <cell r="D559" t="str">
            <v>I</v>
          </cell>
          <cell r="E559" t="str">
            <v>Co 12</v>
          </cell>
          <cell r="F559" t="str">
            <v>Benefits</v>
          </cell>
          <cell r="G559" t="str">
            <v>Benefits</v>
          </cell>
          <cell r="H559" t="str">
            <v>EmplBenfts</v>
          </cell>
          <cell r="I559" t="str">
            <v>9005-9028 Employee Benefits</v>
          </cell>
          <cell r="J559" t="str">
            <v>9005-9028</v>
          </cell>
          <cell r="K559" t="str">
            <v>Employee Benefits</v>
          </cell>
          <cell r="L559" t="str">
            <v>9023 HMO</v>
          </cell>
          <cell r="M559" t="str">
            <v>Medical</v>
          </cell>
        </row>
        <row r="560">
          <cell r="B560" t="str">
            <v>9024</v>
          </cell>
          <cell r="C560" t="str">
            <v>Opt Out Credits</v>
          </cell>
          <cell r="D560" t="str">
            <v>I</v>
          </cell>
          <cell r="E560" t="str">
            <v>Co 12</v>
          </cell>
          <cell r="F560" t="str">
            <v>Benefits</v>
          </cell>
          <cell r="G560" t="str">
            <v>Benefits</v>
          </cell>
          <cell r="H560" t="str">
            <v>EmplBenfts</v>
          </cell>
          <cell r="I560" t="str">
            <v>9005-9028 Employee Benefits</v>
          </cell>
          <cell r="J560" t="str">
            <v>9005-9028</v>
          </cell>
          <cell r="K560" t="str">
            <v>Employee Benefits</v>
          </cell>
          <cell r="L560" t="str">
            <v>9024 Opt Out Credits</v>
          </cell>
          <cell r="M560" t="str">
            <v>Medical</v>
          </cell>
        </row>
        <row r="561">
          <cell r="B561" t="str">
            <v>9025</v>
          </cell>
          <cell r="C561" t="str">
            <v>OPEB (FAS106) - Life</v>
          </cell>
          <cell r="D561" t="str">
            <v>I</v>
          </cell>
          <cell r="E561" t="str">
            <v>Co 12</v>
          </cell>
          <cell r="F561" t="str">
            <v>Benefits</v>
          </cell>
          <cell r="G561" t="str">
            <v>Benefits</v>
          </cell>
          <cell r="H561" t="str">
            <v>EmplBenfts</v>
          </cell>
          <cell r="I561" t="str">
            <v>9005-9028 Employee Benefits</v>
          </cell>
          <cell r="J561" t="str">
            <v>9005-9028</v>
          </cell>
          <cell r="K561" t="str">
            <v>Employee Benefits</v>
          </cell>
          <cell r="L561" t="str">
            <v>9025 OPEB (FAS106) - Life</v>
          </cell>
          <cell r="M561" t="str">
            <v>Medical</v>
          </cell>
        </row>
        <row r="562">
          <cell r="B562" t="str">
            <v>9026</v>
          </cell>
          <cell r="C562" t="str">
            <v>Flex Spending Health</v>
          </cell>
          <cell r="D562" t="str">
            <v>I</v>
          </cell>
          <cell r="E562" t="str">
            <v>Co 12</v>
          </cell>
          <cell r="F562" t="str">
            <v>Benefits</v>
          </cell>
          <cell r="G562" t="str">
            <v>Benefits</v>
          </cell>
          <cell r="H562" t="str">
            <v>EmplBenfts</v>
          </cell>
          <cell r="I562" t="str">
            <v>9005-9028 Employee Benefits</v>
          </cell>
          <cell r="J562" t="str">
            <v>9005-9028</v>
          </cell>
          <cell r="K562" t="str">
            <v>Employee Benefits</v>
          </cell>
          <cell r="L562" t="str">
            <v>9026 Flex Spending Health</v>
          </cell>
          <cell r="M562" t="str">
            <v>Medical</v>
          </cell>
        </row>
        <row r="563">
          <cell r="B563" t="str">
            <v>9027</v>
          </cell>
          <cell r="C563" t="str">
            <v>Flex Spending Daycare</v>
          </cell>
          <cell r="D563" t="str">
            <v>I</v>
          </cell>
          <cell r="E563" t="str">
            <v>Co 12</v>
          </cell>
          <cell r="F563" t="str">
            <v>Benefits</v>
          </cell>
          <cell r="G563" t="str">
            <v>Benefits</v>
          </cell>
          <cell r="H563" t="str">
            <v>EmplBenfts</v>
          </cell>
          <cell r="I563" t="str">
            <v>9005-9028 Employee Benefits</v>
          </cell>
          <cell r="J563" t="str">
            <v>9005-9028</v>
          </cell>
          <cell r="K563" t="str">
            <v>Employee Benefits</v>
          </cell>
          <cell r="L563" t="str">
            <v>9027 Flex Spending Daycare</v>
          </cell>
          <cell r="M563" t="str">
            <v>Medical</v>
          </cell>
        </row>
        <row r="564">
          <cell r="B564" t="str">
            <v>9028</v>
          </cell>
          <cell r="C564" t="str">
            <v>Other Medical</v>
          </cell>
          <cell r="D564" t="str">
            <v>I</v>
          </cell>
          <cell r="E564" t="str">
            <v>Co 12</v>
          </cell>
          <cell r="F564" t="str">
            <v>Benefits</v>
          </cell>
          <cell r="G564" t="str">
            <v>Benefits</v>
          </cell>
          <cell r="H564" t="str">
            <v>EmplBenfts</v>
          </cell>
          <cell r="I564" t="str">
            <v>9005-9028 Employee Benefits</v>
          </cell>
          <cell r="J564" t="str">
            <v>9005-9028</v>
          </cell>
          <cell r="K564" t="str">
            <v>Employee Benefits</v>
          </cell>
          <cell r="L564" t="str">
            <v>9028 Other Medical</v>
          </cell>
          <cell r="M564" t="str">
            <v>Medical</v>
          </cell>
        </row>
        <row r="565">
          <cell r="B565" t="str">
            <v>9029</v>
          </cell>
          <cell r="C565" t="str">
            <v>Benefit Administration</v>
          </cell>
          <cell r="D565" t="str">
            <v>I</v>
          </cell>
          <cell r="E565" t="str">
            <v>Co 12</v>
          </cell>
          <cell r="F565" t="str">
            <v>Benefits</v>
          </cell>
          <cell r="G565" t="str">
            <v>Benefits</v>
          </cell>
          <cell r="H565" t="str">
            <v>EmplBenfts</v>
          </cell>
          <cell r="I565" t="str">
            <v>9005-9028 Employee Benefits</v>
          </cell>
          <cell r="J565" t="str">
            <v>9005-9028</v>
          </cell>
          <cell r="K565" t="str">
            <v>Employee Benefits</v>
          </cell>
          <cell r="L565" t="str">
            <v>9029 Benefit Administration</v>
          </cell>
          <cell r="M565" t="str">
            <v>Medical</v>
          </cell>
        </row>
        <row r="566">
          <cell r="B566" t="str">
            <v>9030</v>
          </cell>
          <cell r="C566" t="str">
            <v>Deferred Comp Expense</v>
          </cell>
          <cell r="D566" t="str">
            <v>I</v>
          </cell>
          <cell r="E566" t="str">
            <v>Co 12</v>
          </cell>
          <cell r="F566" t="str">
            <v>Benefits</v>
          </cell>
          <cell r="G566" t="str">
            <v>Benefits</v>
          </cell>
          <cell r="H566" t="str">
            <v>EmplBenfts</v>
          </cell>
          <cell r="I566" t="str">
            <v>9005-9028 Employee Benefits</v>
          </cell>
          <cell r="J566" t="str">
            <v>9005-9028</v>
          </cell>
          <cell r="K566" t="str">
            <v>Employee Benefits</v>
          </cell>
          <cell r="L566" t="str">
            <v>9030 Deferred Comp Expense</v>
          </cell>
          <cell r="M566" t="str">
            <v>Total Other Benefits</v>
          </cell>
        </row>
        <row r="567">
          <cell r="B567" t="str">
            <v>9101</v>
          </cell>
          <cell r="C567" t="str">
            <v>Phantom Stock</v>
          </cell>
          <cell r="D567" t="str">
            <v>I</v>
          </cell>
          <cell r="E567" t="str">
            <v>Co 12</v>
          </cell>
          <cell r="F567" t="str">
            <v>Executive Compensation</v>
          </cell>
          <cell r="G567" t="str">
            <v>Other</v>
          </cell>
          <cell r="H567" t="str">
            <v>PhantomStk</v>
          </cell>
          <cell r="I567" t="str">
            <v>91xx Executive Comp</v>
          </cell>
          <cell r="J567" t="str">
            <v>91xx</v>
          </cell>
          <cell r="K567" t="str">
            <v>Executive Comp</v>
          </cell>
          <cell r="L567" t="str">
            <v>9101 Phantom Stock</v>
          </cell>
          <cell r="M567" t="str">
            <v>Stock Compensation</v>
          </cell>
        </row>
        <row r="568">
          <cell r="B568" t="str">
            <v>9102</v>
          </cell>
          <cell r="C568" t="str">
            <v>Contingent Dividend</v>
          </cell>
          <cell r="D568" t="str">
            <v>I</v>
          </cell>
          <cell r="E568" t="str">
            <v>Co 12</v>
          </cell>
          <cell r="F568" t="str">
            <v>Executive Compensation</v>
          </cell>
          <cell r="G568" t="str">
            <v>Other</v>
          </cell>
          <cell r="H568" t="str">
            <v>ContDivdnd</v>
          </cell>
          <cell r="I568" t="str">
            <v>91xx Executive Comp</v>
          </cell>
          <cell r="J568" t="str">
            <v>91xx</v>
          </cell>
          <cell r="K568" t="str">
            <v>Executive Comp</v>
          </cell>
          <cell r="L568" t="str">
            <v>9102 Contingent Dividend</v>
          </cell>
          <cell r="M568" t="str">
            <v>Stock Compensation</v>
          </cell>
        </row>
        <row r="569">
          <cell r="B569" t="str">
            <v>9103</v>
          </cell>
          <cell r="C569" t="str">
            <v>Contingent Stock - 2000 2001</v>
          </cell>
          <cell r="D569" t="str">
            <v>I</v>
          </cell>
          <cell r="E569" t="str">
            <v>Co 12</v>
          </cell>
          <cell r="F569" t="str">
            <v>Executive Compensation</v>
          </cell>
          <cell r="G569" t="str">
            <v>Other</v>
          </cell>
          <cell r="H569" t="str">
            <v>ContStck</v>
          </cell>
          <cell r="I569" t="str">
            <v>91xx Executive Comp</v>
          </cell>
          <cell r="J569" t="str">
            <v>91xx</v>
          </cell>
          <cell r="K569" t="str">
            <v>Executive Comp</v>
          </cell>
          <cell r="L569" t="str">
            <v>9103 Contingent Stock - 2000 2001</v>
          </cell>
          <cell r="M569" t="str">
            <v>Stock Compensation</v>
          </cell>
        </row>
        <row r="570">
          <cell r="B570" t="str">
            <v>9104</v>
          </cell>
          <cell r="C570" t="str">
            <v>TARSAP Restricted Stock 2003</v>
          </cell>
          <cell r="D570" t="str">
            <v>I</v>
          </cell>
          <cell r="E570" t="str">
            <v>Co 12</v>
          </cell>
          <cell r="F570" t="str">
            <v>Executive Compensation</v>
          </cell>
          <cell r="G570" t="str">
            <v>Other</v>
          </cell>
          <cell r="H570" t="str">
            <v>TARSAPReSt</v>
          </cell>
          <cell r="I570" t="str">
            <v>91xx Executive Comp</v>
          </cell>
          <cell r="J570" t="str">
            <v>91xx</v>
          </cell>
          <cell r="K570" t="str">
            <v>Executive Comp</v>
          </cell>
          <cell r="L570" t="str">
            <v>9104 TARSAP Restricted Stock 2003</v>
          </cell>
          <cell r="M570" t="str">
            <v>Stock Compensation</v>
          </cell>
        </row>
        <row r="571">
          <cell r="B571" t="str">
            <v>9105</v>
          </cell>
          <cell r="C571" t="str">
            <v>TARSAP Contingent Stock 2003</v>
          </cell>
          <cell r="D571" t="str">
            <v>I</v>
          </cell>
          <cell r="E571" t="str">
            <v>Co 12</v>
          </cell>
          <cell r="F571" t="str">
            <v>Executive Compensation</v>
          </cell>
          <cell r="G571" t="str">
            <v>Other</v>
          </cell>
          <cell r="H571" t="str">
            <v>TARSAPConS</v>
          </cell>
          <cell r="I571" t="str">
            <v>91xx Executive Comp</v>
          </cell>
          <cell r="J571" t="str">
            <v>91xx</v>
          </cell>
          <cell r="K571" t="str">
            <v>Executive Comp</v>
          </cell>
          <cell r="L571" t="str">
            <v>9105 TARSAP Contingent Stock 2003</v>
          </cell>
          <cell r="M571" t="str">
            <v>Stock Compensation</v>
          </cell>
        </row>
        <row r="572">
          <cell r="B572" t="str">
            <v>9106</v>
          </cell>
          <cell r="C572" t="str">
            <v>TARSAP Restricted Stock 2004</v>
          </cell>
          <cell r="D572" t="str">
            <v>I</v>
          </cell>
          <cell r="E572" t="str">
            <v>Co 12</v>
          </cell>
          <cell r="F572" t="str">
            <v>Executive Compensation</v>
          </cell>
          <cell r="G572" t="str">
            <v>Other</v>
          </cell>
          <cell r="H572" t="str">
            <v>TARSAPRest</v>
          </cell>
          <cell r="I572" t="str">
            <v>91xx Executive Comp</v>
          </cell>
          <cell r="J572" t="str">
            <v>91xx</v>
          </cell>
          <cell r="K572" t="str">
            <v>Executive Comp</v>
          </cell>
          <cell r="L572" t="str">
            <v>9106 TARSAP Restricted Stock 2004</v>
          </cell>
          <cell r="M572" t="str">
            <v>Stock Compensation</v>
          </cell>
        </row>
        <row r="573">
          <cell r="B573" t="str">
            <v>9107</v>
          </cell>
          <cell r="C573" t="str">
            <v>TARSAP Contingent Stock 2004</v>
          </cell>
          <cell r="D573" t="str">
            <v>I</v>
          </cell>
          <cell r="E573" t="str">
            <v>Co 12</v>
          </cell>
          <cell r="F573" t="str">
            <v>Executive Compensation</v>
          </cell>
          <cell r="G573" t="str">
            <v>Other</v>
          </cell>
          <cell r="H573" t="str">
            <v>TARSAPConS</v>
          </cell>
          <cell r="I573" t="str">
            <v>91xx Executive Comp</v>
          </cell>
          <cell r="J573" t="str">
            <v>91xx</v>
          </cell>
          <cell r="K573" t="str">
            <v>Executive Comp</v>
          </cell>
          <cell r="L573" t="str">
            <v>9107 TARSAP Contingent Stock 2004</v>
          </cell>
          <cell r="M573" t="str">
            <v>Stock Compensation</v>
          </cell>
        </row>
        <row r="574">
          <cell r="B574" t="str">
            <v>9108</v>
          </cell>
          <cell r="C574" t="str">
            <v>Stock Compensation - Other</v>
          </cell>
          <cell r="D574" t="str">
            <v>I</v>
          </cell>
          <cell r="E574" t="str">
            <v>Co 12</v>
          </cell>
          <cell r="F574" t="str">
            <v>Executive Compensation</v>
          </cell>
          <cell r="G574" t="str">
            <v>Other</v>
          </cell>
          <cell r="H574" t="str">
            <v>StckComp</v>
          </cell>
          <cell r="I574" t="str">
            <v>91xx Executive Comp</v>
          </cell>
          <cell r="J574" t="str">
            <v>91xx</v>
          </cell>
          <cell r="K574" t="str">
            <v>Executive Comp</v>
          </cell>
          <cell r="L574" t="str">
            <v>9108 Stock Compensation - Other</v>
          </cell>
          <cell r="M574" t="str">
            <v>Stock Compensation</v>
          </cell>
        </row>
        <row r="575">
          <cell r="B575" t="str">
            <v>9109</v>
          </cell>
          <cell r="C575" t="str">
            <v>Contingent Stock - 2007</v>
          </cell>
          <cell r="D575" t="str">
            <v>I</v>
          </cell>
          <cell r="E575" t="str">
            <v>Co 12</v>
          </cell>
          <cell r="F575" t="str">
            <v>Executive Compensation</v>
          </cell>
          <cell r="G575" t="str">
            <v>Other</v>
          </cell>
          <cell r="H575" t="str">
            <v>StckComp</v>
          </cell>
          <cell r="I575" t="str">
            <v>91xx Executive Comp</v>
          </cell>
          <cell r="J575" t="str">
            <v>91xx</v>
          </cell>
          <cell r="K575" t="str">
            <v>Executive Comp</v>
          </cell>
          <cell r="L575" t="str">
            <v>9109 Contingent Stock - 2007</v>
          </cell>
          <cell r="M575" t="str">
            <v>Stock Compensation</v>
          </cell>
        </row>
        <row r="576">
          <cell r="B576" t="str">
            <v>9110</v>
          </cell>
          <cell r="C576" t="str">
            <v>Contingent Stock - 2008</v>
          </cell>
          <cell r="D576" t="str">
            <v>I</v>
          </cell>
          <cell r="E576" t="str">
            <v>Co 12</v>
          </cell>
          <cell r="F576" t="str">
            <v>Executive Compensation</v>
          </cell>
          <cell r="G576" t="str">
            <v>Other</v>
          </cell>
          <cell r="H576" t="str">
            <v>StckComp</v>
          </cell>
          <cell r="I576" t="str">
            <v>91xx Executive Comp</v>
          </cell>
          <cell r="J576" t="str">
            <v>91xx</v>
          </cell>
          <cell r="K576" t="str">
            <v>Executive Comp</v>
          </cell>
          <cell r="L576" t="str">
            <v>9110 Contingent Stock - 2008</v>
          </cell>
          <cell r="M576" t="str">
            <v>Stock Compensation</v>
          </cell>
        </row>
        <row r="577">
          <cell r="B577" t="str">
            <v>9111</v>
          </cell>
          <cell r="C577" t="str">
            <v>Restricted Stock - 2008</v>
          </cell>
          <cell r="D577" t="str">
            <v>I</v>
          </cell>
          <cell r="E577" t="str">
            <v>Co 12</v>
          </cell>
          <cell r="F577" t="str">
            <v>Executive Compensation</v>
          </cell>
          <cell r="G577" t="str">
            <v>Other</v>
          </cell>
          <cell r="H577" t="str">
            <v>StckComp</v>
          </cell>
          <cell r="I577" t="str">
            <v>91xx Executive Comp</v>
          </cell>
          <cell r="J577" t="str">
            <v>91xx</v>
          </cell>
          <cell r="K577" t="str">
            <v>Executive Comp</v>
          </cell>
          <cell r="L577" t="str">
            <v>9111 Restricted Stock - 2008</v>
          </cell>
          <cell r="M577" t="str">
            <v>Stock Compensation</v>
          </cell>
        </row>
        <row r="578">
          <cell r="B578" t="str">
            <v>9112</v>
          </cell>
          <cell r="C578" t="str">
            <v>2009 Contingent LTIP Expense</v>
          </cell>
          <cell r="D578" t="str">
            <v>I</v>
          </cell>
          <cell r="E578" t="str">
            <v>Co 12</v>
          </cell>
          <cell r="F578" t="str">
            <v>Executive Compensation</v>
          </cell>
          <cell r="G578" t="str">
            <v>Other</v>
          </cell>
          <cell r="H578" t="str">
            <v>StckComp</v>
          </cell>
          <cell r="I578" t="str">
            <v>91xx Executive Comp</v>
          </cell>
          <cell r="J578" t="str">
            <v>91xx</v>
          </cell>
          <cell r="K578" t="str">
            <v>Executive Comp</v>
          </cell>
          <cell r="L578" t="str">
            <v>9112 2009 Contingent LTIP Expense</v>
          </cell>
          <cell r="M578" t="str">
            <v>Stock Compensation</v>
          </cell>
        </row>
        <row r="579">
          <cell r="B579" t="str">
            <v>9113</v>
          </cell>
          <cell r="C579" t="str">
            <v>2009 Restricted LTIP Expense</v>
          </cell>
          <cell r="D579" t="str">
            <v>I</v>
          </cell>
          <cell r="E579" t="str">
            <v>Co 12</v>
          </cell>
          <cell r="F579" t="str">
            <v>Executive Compensation</v>
          </cell>
          <cell r="G579" t="str">
            <v>Other</v>
          </cell>
          <cell r="H579" t="str">
            <v>StckComp</v>
          </cell>
          <cell r="I579" t="str">
            <v>91xx Executive Comp</v>
          </cell>
          <cell r="J579" t="str">
            <v>91xx</v>
          </cell>
          <cell r="K579" t="str">
            <v>Executive Comp</v>
          </cell>
          <cell r="L579" t="str">
            <v>9113 2009 Restricted LTIP Expense</v>
          </cell>
          <cell r="M579" t="str">
            <v>Stock Compensation</v>
          </cell>
        </row>
        <row r="580">
          <cell r="B580" t="str">
            <v>9114</v>
          </cell>
          <cell r="C580" t="str">
            <v>2010 Contingent LTIP Expense</v>
          </cell>
          <cell r="D580" t="str">
            <v>I</v>
          </cell>
          <cell r="E580" t="str">
            <v>Co 12</v>
          </cell>
          <cell r="F580" t="str">
            <v>Executive Compensation</v>
          </cell>
          <cell r="G580" t="str">
            <v>Other</v>
          </cell>
          <cell r="H580" t="str">
            <v>StckComp</v>
          </cell>
          <cell r="I580" t="str">
            <v>91xx Executive Comp</v>
          </cell>
          <cell r="J580" t="str">
            <v>91xx</v>
          </cell>
          <cell r="K580" t="str">
            <v>Executive Comp</v>
          </cell>
          <cell r="L580" t="str">
            <v>9114 2010 Contingent LTIP Expense</v>
          </cell>
          <cell r="M580" t="str">
            <v>Stock Compensation</v>
          </cell>
        </row>
        <row r="581">
          <cell r="B581" t="str">
            <v>9115</v>
          </cell>
          <cell r="C581" t="str">
            <v>2010 Restricted LTIP Expense</v>
          </cell>
          <cell r="D581" t="str">
            <v>I</v>
          </cell>
          <cell r="E581" t="str">
            <v>Co 12</v>
          </cell>
          <cell r="F581" t="str">
            <v>Executive Compensation</v>
          </cell>
          <cell r="G581" t="str">
            <v>Other</v>
          </cell>
          <cell r="H581" t="str">
            <v>StckComp</v>
          </cell>
          <cell r="I581" t="str">
            <v>91xx Executive Comp</v>
          </cell>
          <cell r="J581" t="str">
            <v>91xx</v>
          </cell>
          <cell r="K581" t="str">
            <v>Executive Comp</v>
          </cell>
          <cell r="L581" t="str">
            <v>9115 2010 Restricted LTIP Expense</v>
          </cell>
          <cell r="M581" t="str">
            <v>Stock Compensation</v>
          </cell>
        </row>
        <row r="582">
          <cell r="B582" t="str">
            <v>9116</v>
          </cell>
          <cell r="C582" t="str">
            <v>2011 Contingent LTIP Expense</v>
          </cell>
          <cell r="D582" t="str">
            <v>I</v>
          </cell>
          <cell r="E582" t="str">
            <v>Co 12</v>
          </cell>
          <cell r="F582" t="str">
            <v>Executive Compensation</v>
          </cell>
          <cell r="G582" t="str">
            <v>Other</v>
          </cell>
          <cell r="H582" t="str">
            <v>StckComp</v>
          </cell>
          <cell r="I582" t="str">
            <v>91xx Executive Comp</v>
          </cell>
          <cell r="J582" t="str">
            <v>91xx</v>
          </cell>
          <cell r="K582" t="str">
            <v>Executive Comp</v>
          </cell>
          <cell r="L582" t="str">
            <v>9116 2011 Contingent LTIP Expense</v>
          </cell>
          <cell r="M582" t="str">
            <v>Stock Compensation</v>
          </cell>
        </row>
        <row r="583">
          <cell r="B583" t="str">
            <v>9117</v>
          </cell>
          <cell r="C583" t="str">
            <v>2011 Restricted LTIP Expense</v>
          </cell>
          <cell r="D583" t="str">
            <v>I</v>
          </cell>
          <cell r="E583" t="str">
            <v>Co 12</v>
          </cell>
          <cell r="F583" t="str">
            <v>Executive Compensation</v>
          </cell>
          <cell r="G583" t="str">
            <v>Other</v>
          </cell>
          <cell r="H583" t="str">
            <v>StckComp</v>
          </cell>
          <cell r="I583" t="str">
            <v>91xx Executive Comp</v>
          </cell>
          <cell r="J583" t="str">
            <v>91xx</v>
          </cell>
          <cell r="K583" t="str">
            <v>Executive Comp</v>
          </cell>
          <cell r="L583" t="str">
            <v>9117 2011 Restricted LTIP Expense</v>
          </cell>
          <cell r="M583" t="str">
            <v>Stock Compensation</v>
          </cell>
        </row>
        <row r="584">
          <cell r="B584" t="str">
            <v>9118</v>
          </cell>
          <cell r="C584" t="str">
            <v>2012 Contingent LTIP Expense</v>
          </cell>
          <cell r="D584" t="str">
            <v>I</v>
          </cell>
          <cell r="E584" t="str">
            <v>Co 12</v>
          </cell>
          <cell r="F584" t="str">
            <v>Executive Compensation</v>
          </cell>
          <cell r="G584" t="str">
            <v>Other</v>
          </cell>
          <cell r="H584" t="str">
            <v>StckComp</v>
          </cell>
          <cell r="I584" t="str">
            <v>91xx Executive Comp</v>
          </cell>
          <cell r="J584" t="str">
            <v>91xx</v>
          </cell>
          <cell r="K584" t="str">
            <v>Executive Comp</v>
          </cell>
          <cell r="L584" t="str">
            <v>9118 2012 Contingent LTIP Expense</v>
          </cell>
          <cell r="M584" t="str">
            <v>Stock Compensation</v>
          </cell>
        </row>
        <row r="585">
          <cell r="B585" t="str">
            <v>9119</v>
          </cell>
          <cell r="C585" t="str">
            <v>2012 Restricted LTIP Expense</v>
          </cell>
          <cell r="D585" t="str">
            <v>I</v>
          </cell>
          <cell r="E585" t="str">
            <v>Co 12</v>
          </cell>
          <cell r="F585" t="str">
            <v>Executive Compensation</v>
          </cell>
          <cell r="G585" t="str">
            <v>Other</v>
          </cell>
          <cell r="H585" t="str">
            <v>StckComp</v>
          </cell>
          <cell r="I585" t="str">
            <v>91xx Executive Comp</v>
          </cell>
          <cell r="J585" t="str">
            <v>91xx</v>
          </cell>
          <cell r="K585" t="str">
            <v>Executive Comp</v>
          </cell>
          <cell r="L585" t="str">
            <v>9119 2012 Restricted LTIP Expense</v>
          </cell>
          <cell r="M585" t="str">
            <v>Stock Compensation</v>
          </cell>
        </row>
        <row r="586">
          <cell r="B586" t="str">
            <v>9120</v>
          </cell>
          <cell r="C586" t="str">
            <v>2013 Contingent LTIP Expense</v>
          </cell>
          <cell r="D586" t="str">
            <v>I</v>
          </cell>
          <cell r="E586" t="str">
            <v>Co 12</v>
          </cell>
          <cell r="F586" t="str">
            <v>Executive Compensation</v>
          </cell>
          <cell r="G586" t="str">
            <v>Other</v>
          </cell>
          <cell r="H586" t="str">
            <v>StckComp</v>
          </cell>
          <cell r="I586" t="str">
            <v>91xx Executive Comp</v>
          </cell>
          <cell r="J586" t="str">
            <v>91xx</v>
          </cell>
          <cell r="K586" t="str">
            <v>Executive Comp</v>
          </cell>
          <cell r="L586" t="str">
            <v>9120 2013 Contingent LTIP Expense</v>
          </cell>
          <cell r="M586" t="str">
            <v>Stock Compensation</v>
          </cell>
        </row>
        <row r="587">
          <cell r="B587" t="str">
            <v>9121</v>
          </cell>
          <cell r="C587" t="str">
            <v>2013 Restricted LTIP Expense</v>
          </cell>
          <cell r="D587" t="str">
            <v>I</v>
          </cell>
          <cell r="E587" t="str">
            <v>Co 12</v>
          </cell>
          <cell r="F587" t="str">
            <v>Executive Compensation</v>
          </cell>
          <cell r="G587" t="str">
            <v>Other</v>
          </cell>
          <cell r="H587" t="str">
            <v>StckComp</v>
          </cell>
          <cell r="I587" t="str">
            <v>91xx Executive Comp</v>
          </cell>
          <cell r="J587" t="str">
            <v>91xx</v>
          </cell>
          <cell r="K587" t="str">
            <v>Executive Comp</v>
          </cell>
          <cell r="L587" t="str">
            <v>9121 2013 Restricted LTIP Expense</v>
          </cell>
          <cell r="M587" t="str">
            <v>Stock Compensation</v>
          </cell>
        </row>
        <row r="588">
          <cell r="B588" t="str">
            <v>9122</v>
          </cell>
          <cell r="C588" t="str">
            <v>2014 Contingent LTIP Expense</v>
          </cell>
          <cell r="D588" t="str">
            <v>I</v>
          </cell>
          <cell r="E588" t="str">
            <v>Co 12</v>
          </cell>
          <cell r="F588" t="str">
            <v>Executive Compensation</v>
          </cell>
          <cell r="G588" t="str">
            <v>Other</v>
          </cell>
          <cell r="H588" t="str">
            <v>StckComp</v>
          </cell>
          <cell r="I588" t="str">
            <v>91xx Executive Comp</v>
          </cell>
          <cell r="J588" t="str">
            <v>91xx</v>
          </cell>
          <cell r="K588" t="str">
            <v>Executive Comp</v>
          </cell>
          <cell r="L588" t="str">
            <v>9122 2014 Contingent LTIP Expense</v>
          </cell>
          <cell r="M588" t="str">
            <v>Stock Compensation</v>
          </cell>
        </row>
        <row r="589">
          <cell r="B589" t="str">
            <v>9123</v>
          </cell>
          <cell r="C589" t="str">
            <v>2014 Restricted LTIP Expense</v>
          </cell>
          <cell r="D589" t="str">
            <v>I</v>
          </cell>
          <cell r="E589" t="str">
            <v>Co 12</v>
          </cell>
          <cell r="F589" t="str">
            <v>Executive Compensation</v>
          </cell>
          <cell r="G589" t="str">
            <v>Other</v>
          </cell>
          <cell r="H589" t="str">
            <v>StckComp</v>
          </cell>
          <cell r="I589" t="str">
            <v>91xx Executive Comp</v>
          </cell>
          <cell r="J589" t="str">
            <v>91xx</v>
          </cell>
          <cell r="K589" t="str">
            <v>Executive Comp</v>
          </cell>
          <cell r="L589" t="str">
            <v>9123 2014 Restricted LTIP Expense</v>
          </cell>
          <cell r="M589" t="str">
            <v>Stock Compensation</v>
          </cell>
        </row>
        <row r="590">
          <cell r="B590" t="str">
            <v>9124</v>
          </cell>
          <cell r="C590" t="str">
            <v>2015 Contingent LTIP Expense</v>
          </cell>
          <cell r="D590" t="str">
            <v>I</v>
          </cell>
          <cell r="E590" t="str">
            <v>Co 12</v>
          </cell>
          <cell r="F590" t="str">
            <v>Executive Compensation</v>
          </cell>
          <cell r="G590" t="str">
            <v>Other</v>
          </cell>
          <cell r="H590" t="str">
            <v>StckComp</v>
          </cell>
          <cell r="I590" t="str">
            <v>91xx Executive Comp</v>
          </cell>
          <cell r="J590" t="str">
            <v>91xx</v>
          </cell>
          <cell r="K590" t="str">
            <v>Executive Comp</v>
          </cell>
          <cell r="L590" t="str">
            <v>9124 2014 Contingent LTIP Expense</v>
          </cell>
          <cell r="M590" t="str">
            <v>Stock Compensation</v>
          </cell>
        </row>
        <row r="591">
          <cell r="B591" t="str">
            <v>9125</v>
          </cell>
          <cell r="C591" t="str">
            <v>2015 Restricted LTIP Expense</v>
          </cell>
          <cell r="D591" t="str">
            <v>I</v>
          </cell>
          <cell r="E591" t="str">
            <v>Co 12</v>
          </cell>
          <cell r="F591" t="str">
            <v>Executive Compensation</v>
          </cell>
          <cell r="G591" t="str">
            <v>Other</v>
          </cell>
          <cell r="H591" t="str">
            <v>StckComp</v>
          </cell>
          <cell r="I591" t="str">
            <v>91xx Executive Comp</v>
          </cell>
          <cell r="J591" t="str">
            <v>91xx</v>
          </cell>
          <cell r="K591" t="str">
            <v>Executive Comp</v>
          </cell>
          <cell r="L591" t="str">
            <v>9125 2014 Restricted LTIP Expense</v>
          </cell>
          <cell r="M591" t="str">
            <v>Stock Compensation</v>
          </cell>
        </row>
        <row r="592">
          <cell r="B592" t="str">
            <v>9185</v>
          </cell>
          <cell r="C592" t="str">
            <v>CEO Stock Grants</v>
          </cell>
          <cell r="D592" t="str">
            <v>I</v>
          </cell>
          <cell r="E592" t="str">
            <v>Co 12</v>
          </cell>
          <cell r="F592" t="str">
            <v>Executive Compensation</v>
          </cell>
          <cell r="G592" t="str">
            <v>Other</v>
          </cell>
          <cell r="H592" t="str">
            <v>StckComp</v>
          </cell>
          <cell r="I592" t="str">
            <v>91xx Executive Comp</v>
          </cell>
          <cell r="J592" t="str">
            <v>91xx</v>
          </cell>
          <cell r="K592" t="str">
            <v>Executive Comp</v>
          </cell>
          <cell r="L592" t="str">
            <v>9185 CEO Stock Grants</v>
          </cell>
          <cell r="M592" t="str">
            <v>Stock Compensation</v>
          </cell>
        </row>
        <row r="593">
          <cell r="B593" t="str">
            <v>9198</v>
          </cell>
          <cell r="C593" t="str">
            <v>Outyears Contingent LTIP Expense</v>
          </cell>
          <cell r="D593" t="str">
            <v>I</v>
          </cell>
          <cell r="E593" t="str">
            <v>Co 12</v>
          </cell>
          <cell r="F593" t="str">
            <v>Executive Compensation</v>
          </cell>
          <cell r="G593" t="str">
            <v>Other</v>
          </cell>
          <cell r="H593" t="str">
            <v>StckComp</v>
          </cell>
          <cell r="I593" t="str">
            <v>91xx Executive Comp</v>
          </cell>
          <cell r="J593" t="str">
            <v>91xx</v>
          </cell>
          <cell r="K593" t="str">
            <v>Executive Comp</v>
          </cell>
          <cell r="L593" t="str">
            <v>9198 Outyears Contingent LTIP Expense</v>
          </cell>
          <cell r="M593" t="str">
            <v>Stock Compensation</v>
          </cell>
        </row>
        <row r="594">
          <cell r="B594" t="str">
            <v>9199</v>
          </cell>
          <cell r="C594" t="str">
            <v>Outyears Restricted LTIP Expense</v>
          </cell>
          <cell r="D594" t="str">
            <v>I</v>
          </cell>
          <cell r="E594" t="str">
            <v>Co 12</v>
          </cell>
          <cell r="F594" t="str">
            <v>Executive Compensation</v>
          </cell>
          <cell r="G594" t="str">
            <v>Other</v>
          </cell>
          <cell r="H594" t="str">
            <v>StckComp</v>
          </cell>
          <cell r="I594" t="str">
            <v>91xx Executive Comp</v>
          </cell>
          <cell r="J594" t="str">
            <v>91xx</v>
          </cell>
          <cell r="K594" t="str">
            <v>Executive Comp</v>
          </cell>
          <cell r="L594" t="str">
            <v>9199 Outyears Restricted LTIP Expense</v>
          </cell>
          <cell r="M594" t="str">
            <v>Stock Compensation</v>
          </cell>
        </row>
        <row r="595">
          <cell r="B595" t="str">
            <v>9200</v>
          </cell>
          <cell r="C595" t="str">
            <v>Royalties</v>
          </cell>
          <cell r="D595" t="str">
            <v>I</v>
          </cell>
          <cell r="E595" t="str">
            <v>Co 12</v>
          </cell>
          <cell r="F595" t="str">
            <v>Other</v>
          </cell>
          <cell r="G595" t="str">
            <v>Other</v>
          </cell>
          <cell r="H595" t="str">
            <v>RentLeases</v>
          </cell>
          <cell r="I595" t="str">
            <v>9200 Royalties</v>
          </cell>
          <cell r="J595" t="str">
            <v>9200</v>
          </cell>
          <cell r="K595" t="str">
            <v>Royalties</v>
          </cell>
          <cell r="L595" t="str">
            <v>9200 Royalties</v>
          </cell>
          <cell r="M595" t="str">
            <v>Other Rents &amp; Leases</v>
          </cell>
        </row>
        <row r="596">
          <cell r="B596" t="str">
            <v>9205</v>
          </cell>
          <cell r="C596" t="str">
            <v>Free Gas Meter Rentals</v>
          </cell>
          <cell r="D596" t="str">
            <v>I</v>
          </cell>
          <cell r="E596" t="str">
            <v>Co 12</v>
          </cell>
          <cell r="F596" t="str">
            <v>Other</v>
          </cell>
          <cell r="G596" t="str">
            <v>Other</v>
          </cell>
          <cell r="H596" t="str">
            <v>RentLeases</v>
          </cell>
          <cell r="I596" t="str">
            <v>9205 Free Gas Meter Rentals</v>
          </cell>
          <cell r="J596" t="str">
            <v>9205</v>
          </cell>
          <cell r="K596" t="str">
            <v>Free Gas Meter Rentals</v>
          </cell>
          <cell r="L596" t="str">
            <v>9205 Free Gas Meter Rentals</v>
          </cell>
          <cell r="M596" t="str">
            <v>Other Rents &amp; Leases</v>
          </cell>
        </row>
        <row r="597">
          <cell r="B597" t="str">
            <v>9210</v>
          </cell>
          <cell r="C597" t="str">
            <v>Leases - Transport/Gen Tools</v>
          </cell>
          <cell r="D597" t="str">
            <v>D</v>
          </cell>
          <cell r="E597" t="str">
            <v>Co 12</v>
          </cell>
          <cell r="F597" t="str">
            <v>Leases &amp; Rents</v>
          </cell>
          <cell r="G597" t="str">
            <v>Rents and Leases</v>
          </cell>
          <cell r="H597" t="str">
            <v>RentLeases</v>
          </cell>
          <cell r="I597" t="str">
            <v>92xx Rents &amp; Leases</v>
          </cell>
          <cell r="J597" t="str">
            <v>92xx</v>
          </cell>
          <cell r="K597" t="str">
            <v>Rents &amp; Leases</v>
          </cell>
          <cell r="L597" t="str">
            <v>9210 Leases - Transport/Gen Tools</v>
          </cell>
          <cell r="M597" t="str">
            <v>Other Rents &amp; Leases</v>
          </cell>
        </row>
        <row r="598">
          <cell r="B598" t="str">
            <v>9215</v>
          </cell>
          <cell r="C598" t="str">
            <v>Leases - Office Mach/Furniture</v>
          </cell>
          <cell r="D598" t="str">
            <v>D</v>
          </cell>
          <cell r="E598" t="str">
            <v>Co 12</v>
          </cell>
          <cell r="F598" t="str">
            <v>Leases &amp; Rents</v>
          </cell>
          <cell r="G598" t="str">
            <v>Rents and Leases</v>
          </cell>
          <cell r="H598" t="str">
            <v>RentLeases</v>
          </cell>
          <cell r="I598" t="str">
            <v>92xx Rents &amp; Leases</v>
          </cell>
          <cell r="J598" t="str">
            <v>92xx</v>
          </cell>
          <cell r="K598" t="str">
            <v>Rents &amp; Leases</v>
          </cell>
          <cell r="L598" t="str">
            <v>9215 Leases - Office Mach/Furniture</v>
          </cell>
          <cell r="M598" t="str">
            <v>Other Rents &amp; Leases</v>
          </cell>
        </row>
        <row r="599">
          <cell r="B599" t="str">
            <v>9220</v>
          </cell>
          <cell r="C599" t="str">
            <v>Leases - Building/Land</v>
          </cell>
          <cell r="D599" t="str">
            <v>D</v>
          </cell>
          <cell r="E599" t="str">
            <v>Co 12</v>
          </cell>
          <cell r="F599" t="str">
            <v>Leases &amp; Rents</v>
          </cell>
          <cell r="G599" t="str">
            <v>Rents and Leases</v>
          </cell>
          <cell r="H599" t="str">
            <v>RentLeases</v>
          </cell>
          <cell r="I599" t="str">
            <v>92xx Rents &amp; Leases</v>
          </cell>
          <cell r="J599" t="str">
            <v>92xx</v>
          </cell>
          <cell r="K599" t="str">
            <v>Rents &amp; Leases</v>
          </cell>
          <cell r="L599" t="str">
            <v>9220 Leases - Building/Land</v>
          </cell>
          <cell r="M599" t="str">
            <v>Other Rents &amp; Leases</v>
          </cell>
        </row>
        <row r="600">
          <cell r="B600" t="str">
            <v>9225</v>
          </cell>
          <cell r="C600" t="str">
            <v>Leases - Data Processing</v>
          </cell>
          <cell r="D600" t="str">
            <v>D</v>
          </cell>
          <cell r="E600" t="str">
            <v>Co 12</v>
          </cell>
          <cell r="F600" t="str">
            <v>Leases &amp; Rents</v>
          </cell>
          <cell r="G600" t="str">
            <v>Rents and Leases</v>
          </cell>
          <cell r="H600" t="str">
            <v>RentLeases</v>
          </cell>
          <cell r="I600" t="str">
            <v>92xx Rents &amp; Leases</v>
          </cell>
          <cell r="J600" t="str">
            <v>92xx</v>
          </cell>
          <cell r="K600" t="str">
            <v>Rents &amp; Leases</v>
          </cell>
          <cell r="L600" t="str">
            <v>9225 Leases - Data Processing</v>
          </cell>
          <cell r="M600" t="str">
            <v>Other Rents &amp; Leases</v>
          </cell>
        </row>
        <row r="601">
          <cell r="B601" t="str">
            <v>9230</v>
          </cell>
          <cell r="C601" t="str">
            <v>Leases - Aircraft</v>
          </cell>
          <cell r="D601" t="str">
            <v>D</v>
          </cell>
          <cell r="E601" t="str">
            <v>Co 12</v>
          </cell>
          <cell r="F601" t="str">
            <v>Leases &amp; Rents</v>
          </cell>
          <cell r="G601" t="str">
            <v>Rents and Leases</v>
          </cell>
          <cell r="H601" t="str">
            <v>RentLeases</v>
          </cell>
          <cell r="I601" t="str">
            <v>92xx Rents &amp; Leases</v>
          </cell>
          <cell r="J601" t="str">
            <v>92xx</v>
          </cell>
          <cell r="K601" t="str">
            <v>Rents &amp; Leases</v>
          </cell>
          <cell r="L601" t="str">
            <v>9230 Leases - Aircraft</v>
          </cell>
          <cell r="M601" t="str">
            <v>Other Rents &amp; Leases</v>
          </cell>
        </row>
        <row r="602">
          <cell r="B602" t="str">
            <v>9231</v>
          </cell>
          <cell r="C602" t="str">
            <v>Leases - Telecommunication</v>
          </cell>
          <cell r="D602" t="str">
            <v>D</v>
          </cell>
          <cell r="E602" t="str">
            <v>Co 12</v>
          </cell>
          <cell r="F602" t="str">
            <v>Leases &amp; Rents</v>
          </cell>
          <cell r="G602" t="str">
            <v>Rents and Leases</v>
          </cell>
          <cell r="H602" t="str">
            <v>RentLeases</v>
          </cell>
          <cell r="I602" t="str">
            <v>92xx Rents &amp; Leases</v>
          </cell>
          <cell r="J602" t="str">
            <v>92xx</v>
          </cell>
          <cell r="K602" t="str">
            <v>Rents &amp; Leases</v>
          </cell>
          <cell r="L602" t="str">
            <v>9231 Leases - Telecommunication</v>
          </cell>
          <cell r="M602" t="str">
            <v>Other Rents &amp; Leases</v>
          </cell>
        </row>
        <row r="603">
          <cell r="B603" t="str">
            <v>9232</v>
          </cell>
          <cell r="C603" t="str">
            <v>Leases - NCSC Rent Expense</v>
          </cell>
          <cell r="D603" t="str">
            <v>I</v>
          </cell>
          <cell r="E603" t="str">
            <v>Co 12</v>
          </cell>
          <cell r="F603" t="str">
            <v>Intercompany Rent</v>
          </cell>
          <cell r="G603" t="str">
            <v>Other</v>
          </cell>
          <cell r="H603" t="str">
            <v>RentLeases</v>
          </cell>
          <cell r="I603" t="str">
            <v>9232 Leases - Leases - NCSC Rent Expense</v>
          </cell>
          <cell r="J603" t="str">
            <v>9232</v>
          </cell>
          <cell r="K603" t="str">
            <v>Leases - NCSC Rent Expense</v>
          </cell>
          <cell r="L603" t="str">
            <v>9232 Leases - NCSC Rent Expense</v>
          </cell>
          <cell r="M603" t="str">
            <v>Oper_and_Maint_Other_CG_IC</v>
          </cell>
        </row>
        <row r="604">
          <cell r="B604" t="str">
            <v>9235</v>
          </cell>
          <cell r="C604" t="str">
            <v>Leases - Other</v>
          </cell>
          <cell r="D604" t="str">
            <v>D</v>
          </cell>
          <cell r="E604" t="str">
            <v>Co 12</v>
          </cell>
          <cell r="F604" t="str">
            <v>Leases &amp; Rents</v>
          </cell>
          <cell r="G604" t="str">
            <v>Rents and Leases</v>
          </cell>
          <cell r="H604" t="str">
            <v>RentLeases</v>
          </cell>
          <cell r="I604" t="str">
            <v>92xx Rents &amp; Leases</v>
          </cell>
          <cell r="J604" t="str">
            <v>92xx</v>
          </cell>
          <cell r="K604" t="str">
            <v>Rents &amp; Leases</v>
          </cell>
          <cell r="L604" t="str">
            <v>9235 Leases - Other</v>
          </cell>
          <cell r="M604" t="str">
            <v>Other Rents &amp; Leases</v>
          </cell>
        </row>
        <row r="605">
          <cell r="B605" t="str">
            <v>9240</v>
          </cell>
          <cell r="C605" t="str">
            <v>Leases - Contra Rent Expense</v>
          </cell>
          <cell r="D605" t="str">
            <v>D</v>
          </cell>
          <cell r="E605" t="str">
            <v>Co 12</v>
          </cell>
          <cell r="F605" t="str">
            <v>Leases &amp; Rents</v>
          </cell>
          <cell r="G605" t="str">
            <v>Rents and Leases</v>
          </cell>
          <cell r="H605" t="str">
            <v>RentLeases</v>
          </cell>
          <cell r="I605" t="str">
            <v>92xx Rents &amp; Leases</v>
          </cell>
          <cell r="J605" t="str">
            <v>92xx</v>
          </cell>
          <cell r="K605" t="str">
            <v>Rents &amp; Leases</v>
          </cell>
          <cell r="L605" t="str">
            <v>9240 Leases - Contra Rent Expense</v>
          </cell>
          <cell r="M605" t="str">
            <v>Other Rents &amp; Leases</v>
          </cell>
        </row>
        <row r="606">
          <cell r="B606" t="str">
            <v>9250</v>
          </cell>
          <cell r="C606" t="str">
            <v>Interest Long Term Debt</v>
          </cell>
          <cell r="D606" t="str">
            <v>I</v>
          </cell>
          <cell r="E606" t="str">
            <v>Co 12</v>
          </cell>
          <cell r="F606" t="str">
            <v>Interest</v>
          </cell>
          <cell r="G606" t="str">
            <v>Interest Expense</v>
          </cell>
          <cell r="H606" t="str">
            <v>IntExpense</v>
          </cell>
          <cell r="I606" t="str">
            <v>925x Interest Expense</v>
          </cell>
          <cell r="J606" t="str">
            <v>925x</v>
          </cell>
          <cell r="K606" t="str">
            <v>Interest Expense</v>
          </cell>
          <cell r="L606" t="str">
            <v>9250 Interest Long Term Debt</v>
          </cell>
          <cell r="M606" t="str">
            <v>Long_Term_Interest_IC</v>
          </cell>
        </row>
        <row r="607">
          <cell r="B607" t="str">
            <v>9255</v>
          </cell>
          <cell r="C607" t="str">
            <v>Interest Short Term Debt</v>
          </cell>
          <cell r="D607" t="str">
            <v>I</v>
          </cell>
          <cell r="E607" t="str">
            <v>Co 12</v>
          </cell>
          <cell r="F607" t="str">
            <v>Interest</v>
          </cell>
          <cell r="G607" t="str">
            <v>Interest Expense</v>
          </cell>
          <cell r="H607" t="str">
            <v>IntExpense</v>
          </cell>
          <cell r="I607" t="str">
            <v>925x Interest Expense</v>
          </cell>
          <cell r="J607" t="str">
            <v>925x</v>
          </cell>
          <cell r="K607" t="str">
            <v>Interest Expense</v>
          </cell>
          <cell r="L607" t="str">
            <v>9255 Interest Short Term Debt</v>
          </cell>
          <cell r="M607" t="str">
            <v>MPOOL_INT_IC</v>
          </cell>
        </row>
        <row r="608">
          <cell r="B608" t="str">
            <v>9256</v>
          </cell>
          <cell r="C608" t="str">
            <v>Capital Leases</v>
          </cell>
          <cell r="D608" t="str">
            <v>I</v>
          </cell>
          <cell r="E608" t="str">
            <v>Co 12</v>
          </cell>
          <cell r="F608" t="str">
            <v>Leases &amp; Rents</v>
          </cell>
          <cell r="G608" t="str">
            <v>Interest Expense</v>
          </cell>
          <cell r="H608" t="str">
            <v>IntExpense</v>
          </cell>
          <cell r="I608" t="str">
            <v>925x Interest Expense</v>
          </cell>
          <cell r="J608" t="str">
            <v>925x</v>
          </cell>
          <cell r="K608" t="str">
            <v>Interest Expense</v>
          </cell>
          <cell r="L608" t="str">
            <v>9256 Capital Leases</v>
          </cell>
          <cell r="M608" t="str">
            <v>Interest on Capital Leases</v>
          </cell>
        </row>
        <row r="609">
          <cell r="B609" t="str">
            <v>9257</v>
          </cell>
          <cell r="C609" t="str">
            <v>Other Interest</v>
          </cell>
          <cell r="D609" t="str">
            <v>I</v>
          </cell>
          <cell r="E609" t="str">
            <v>Co 12</v>
          </cell>
          <cell r="F609" t="str">
            <v>Interest</v>
          </cell>
          <cell r="G609" t="str">
            <v>Interest Expense</v>
          </cell>
          <cell r="H609" t="str">
            <v>IntExpense</v>
          </cell>
          <cell r="I609" t="str">
            <v>925x Interest Expense</v>
          </cell>
          <cell r="J609" t="str">
            <v>925x</v>
          </cell>
          <cell r="K609" t="str">
            <v>Interest Expense</v>
          </cell>
          <cell r="L609" t="str">
            <v>9257 Other Interest</v>
          </cell>
          <cell r="M609" t="str">
            <v>Misc_Interest_Exp_Ext</v>
          </cell>
        </row>
        <row r="610">
          <cell r="B610" t="str">
            <v>9260</v>
          </cell>
          <cell r="C610" t="str">
            <v>Accretion Expense</v>
          </cell>
          <cell r="D610" t="str">
            <v>I</v>
          </cell>
          <cell r="E610" t="str">
            <v>Co 12</v>
          </cell>
          <cell r="F610" t="str">
            <v>Interest</v>
          </cell>
          <cell r="G610" t="str">
            <v>Interest Expense</v>
          </cell>
          <cell r="H610" t="str">
            <v>Accretion</v>
          </cell>
          <cell r="I610" t="str">
            <v>925x Interest Expense</v>
          </cell>
          <cell r="J610" t="str">
            <v>925x</v>
          </cell>
          <cell r="K610" t="str">
            <v>Interest Expense</v>
          </cell>
          <cell r="L610" t="str">
            <v>9260 Accretion Expense</v>
          </cell>
          <cell r="M610" t="str">
            <v>Misc_Interest_Exp_Ext</v>
          </cell>
        </row>
        <row r="611">
          <cell r="B611" t="str">
            <v>9300</v>
          </cell>
          <cell r="C611" t="str">
            <v>Buildings</v>
          </cell>
          <cell r="D611" t="str">
            <v>I</v>
          </cell>
          <cell r="E611" t="str">
            <v>Co 12</v>
          </cell>
          <cell r="F611" t="str">
            <v>Depreciation</v>
          </cell>
          <cell r="G611" t="str">
            <v>Depreciation, Depletion, &amp; Amortization</v>
          </cell>
          <cell r="H611" t="str">
            <v>Depreciatn</v>
          </cell>
          <cell r="I611" t="str">
            <v>93xx DD&amp;A Expense</v>
          </cell>
          <cell r="J611" t="str">
            <v>93xx</v>
          </cell>
          <cell r="K611" t="str">
            <v>DD&amp;A Expense</v>
          </cell>
          <cell r="L611" t="str">
            <v>9300 Buildings</v>
          </cell>
          <cell r="M611" t="str">
            <v>Depreciation</v>
          </cell>
        </row>
        <row r="612">
          <cell r="B612" t="str">
            <v>9301</v>
          </cell>
          <cell r="C612" t="str">
            <v>Software</v>
          </cell>
          <cell r="D612" t="str">
            <v>I</v>
          </cell>
          <cell r="E612" t="str">
            <v>Co 12</v>
          </cell>
          <cell r="F612" t="str">
            <v>Depreciation</v>
          </cell>
          <cell r="G612" t="str">
            <v>Depreciation, Depletion, &amp; Amortization</v>
          </cell>
          <cell r="H612" t="str">
            <v>Depreciatn</v>
          </cell>
          <cell r="I612" t="str">
            <v>93xx DD&amp;A Expense</v>
          </cell>
          <cell r="J612" t="str">
            <v>93xx</v>
          </cell>
          <cell r="K612" t="str">
            <v>DD&amp;A Expense</v>
          </cell>
          <cell r="L612" t="str">
            <v>9301 Software</v>
          </cell>
          <cell r="M612" t="str">
            <v>Depreciation</v>
          </cell>
        </row>
        <row r="613">
          <cell r="B613" t="str">
            <v>9302</v>
          </cell>
          <cell r="C613" t="str">
            <v>Hardware</v>
          </cell>
          <cell r="D613" t="str">
            <v>I</v>
          </cell>
          <cell r="E613" t="str">
            <v>Co 12</v>
          </cell>
          <cell r="F613" t="str">
            <v>Depreciation</v>
          </cell>
          <cell r="G613" t="str">
            <v>Depreciation, Depletion, &amp; Amortization</v>
          </cell>
          <cell r="H613" t="str">
            <v>Depreciatn</v>
          </cell>
          <cell r="I613" t="str">
            <v>93xx DD&amp;A Expense</v>
          </cell>
          <cell r="J613" t="str">
            <v>93xx</v>
          </cell>
          <cell r="K613" t="str">
            <v>DD&amp;A Expense</v>
          </cell>
          <cell r="L613" t="str">
            <v>9302 Hardware</v>
          </cell>
          <cell r="M613" t="str">
            <v>Depreciation</v>
          </cell>
        </row>
        <row r="614">
          <cell r="B614" t="str">
            <v>9303</v>
          </cell>
          <cell r="C614" t="str">
            <v>Vehicles</v>
          </cell>
          <cell r="D614" t="str">
            <v>I</v>
          </cell>
          <cell r="E614" t="str">
            <v>Co 12</v>
          </cell>
          <cell r="F614" t="str">
            <v>Depreciation</v>
          </cell>
          <cell r="G614" t="str">
            <v>Depreciation, Depletion, &amp; Amortization</v>
          </cell>
          <cell r="H614" t="str">
            <v>Depreciatn</v>
          </cell>
          <cell r="I614" t="str">
            <v>93xx DD&amp;A Expense</v>
          </cell>
          <cell r="J614" t="str">
            <v>93xx</v>
          </cell>
          <cell r="K614" t="str">
            <v>DD&amp;A Expense</v>
          </cell>
          <cell r="L614" t="str">
            <v>9303 Vehicles</v>
          </cell>
          <cell r="M614" t="str">
            <v>Depreciation</v>
          </cell>
        </row>
        <row r="615">
          <cell r="B615" t="str">
            <v>9304</v>
          </cell>
          <cell r="C615" t="str">
            <v>Aircraft</v>
          </cell>
          <cell r="D615" t="str">
            <v>I</v>
          </cell>
          <cell r="E615" t="str">
            <v>Co 12</v>
          </cell>
          <cell r="F615" t="str">
            <v>Depreciation</v>
          </cell>
          <cell r="G615" t="str">
            <v>Depreciation, Depletion, &amp; Amortization</v>
          </cell>
          <cell r="H615" t="str">
            <v>Depreciatn</v>
          </cell>
          <cell r="I615" t="str">
            <v>93xx DD&amp;A Expense</v>
          </cell>
          <cell r="J615" t="str">
            <v>93xx</v>
          </cell>
          <cell r="K615" t="str">
            <v>DD&amp;A Expense</v>
          </cell>
          <cell r="L615" t="str">
            <v>9304 Aircraft</v>
          </cell>
          <cell r="M615" t="str">
            <v>Depreciation</v>
          </cell>
        </row>
        <row r="616">
          <cell r="B616" t="str">
            <v>9310</v>
          </cell>
          <cell r="C616" t="str">
            <v>Other Depreciation</v>
          </cell>
          <cell r="D616" t="str">
            <v>I</v>
          </cell>
          <cell r="E616" t="str">
            <v>Co 12</v>
          </cell>
          <cell r="F616" t="str">
            <v>Depreciation</v>
          </cell>
          <cell r="G616" t="str">
            <v>Depreciation, Depletion, &amp; Amortization</v>
          </cell>
          <cell r="H616" t="str">
            <v>Depreciatn</v>
          </cell>
          <cell r="I616" t="str">
            <v>93xx DD&amp;A Expense</v>
          </cell>
          <cell r="J616" t="str">
            <v>93xx</v>
          </cell>
          <cell r="K616" t="str">
            <v>DD&amp;A Expense</v>
          </cell>
          <cell r="L616" t="str">
            <v>9310 Other Depreciation</v>
          </cell>
          <cell r="M616" t="str">
            <v>Depreciation</v>
          </cell>
        </row>
        <row r="617">
          <cell r="B617" t="str">
            <v>9600</v>
          </cell>
          <cell r="C617" t="str">
            <v>Property Taxes</v>
          </cell>
          <cell r="D617" t="str">
            <v>I</v>
          </cell>
          <cell r="E617" t="str">
            <v>Co 12</v>
          </cell>
          <cell r="F617" t="str">
            <v>Taxes Other Than Income</v>
          </cell>
          <cell r="G617" t="str">
            <v>Other Taxes</v>
          </cell>
          <cell r="H617" t="str">
            <v>Taxes</v>
          </cell>
          <cell r="I617" t="str">
            <v>9600-9603 Taxes  - other</v>
          </cell>
          <cell r="J617" t="str">
            <v>9600-9603</v>
          </cell>
          <cell r="K617" t="str">
            <v>Taxes  - other</v>
          </cell>
          <cell r="L617" t="str">
            <v>9600 Property Taxes</v>
          </cell>
          <cell r="M617" t="str">
            <v>Property Taxes</v>
          </cell>
        </row>
        <row r="618">
          <cell r="B618" t="str">
            <v>9601</v>
          </cell>
          <cell r="C618" t="str">
            <v>Gross Receipts Tax</v>
          </cell>
          <cell r="D618" t="str">
            <v>I</v>
          </cell>
          <cell r="E618" t="str">
            <v>Co 12</v>
          </cell>
          <cell r="F618" t="str">
            <v>Taxes Other Than Income</v>
          </cell>
          <cell r="G618" t="str">
            <v>Other Taxes</v>
          </cell>
          <cell r="H618" t="str">
            <v>Taxes</v>
          </cell>
          <cell r="I618" t="str">
            <v>9600-9603 Taxes  - other</v>
          </cell>
          <cell r="J618" t="str">
            <v>9600-9603</v>
          </cell>
          <cell r="K618" t="str">
            <v>Taxes  - other</v>
          </cell>
          <cell r="L618" t="str">
            <v>9601 Gross Receipts Tax</v>
          </cell>
          <cell r="M618" t="str">
            <v>Gross Receipts Taxes</v>
          </cell>
        </row>
        <row r="619">
          <cell r="B619" t="str">
            <v>9602</v>
          </cell>
          <cell r="C619" t="str">
            <v>Payroll Taxes</v>
          </cell>
          <cell r="D619" t="str">
            <v>I</v>
          </cell>
          <cell r="E619" t="str">
            <v>Co 12</v>
          </cell>
          <cell r="F619" t="str">
            <v>Taxes Other Than Income</v>
          </cell>
          <cell r="G619" t="str">
            <v>Other Taxes</v>
          </cell>
          <cell r="H619" t="str">
            <v>Taxes</v>
          </cell>
          <cell r="I619" t="str">
            <v>9600-9603 Taxes  - other</v>
          </cell>
          <cell r="J619" t="str">
            <v>9600-9603</v>
          </cell>
          <cell r="K619" t="str">
            <v>Taxes  - other</v>
          </cell>
          <cell r="L619" t="str">
            <v>9602 Payroll Taxes</v>
          </cell>
          <cell r="M619" t="str">
            <v>Payroll Taxes</v>
          </cell>
        </row>
        <row r="620">
          <cell r="B620" t="str">
            <v>9603</v>
          </cell>
          <cell r="C620" t="str">
            <v>Taxes Other</v>
          </cell>
          <cell r="D620" t="str">
            <v>I</v>
          </cell>
          <cell r="E620" t="str">
            <v>Co 12</v>
          </cell>
          <cell r="F620" t="str">
            <v>Taxes Other Than Income</v>
          </cell>
          <cell r="G620" t="str">
            <v>Other Taxes</v>
          </cell>
          <cell r="H620" t="str">
            <v>Taxes</v>
          </cell>
          <cell r="I620" t="str">
            <v>9600-9603 Taxes  - other</v>
          </cell>
          <cell r="J620" t="str">
            <v>9600-9603</v>
          </cell>
          <cell r="K620" t="str">
            <v>Taxes  - other</v>
          </cell>
          <cell r="L620" t="str">
            <v>9603 Taxes Other</v>
          </cell>
          <cell r="M620" t="str">
            <v>Other Misc Taxes</v>
          </cell>
        </row>
        <row r="621">
          <cell r="B621" t="str">
            <v>9604</v>
          </cell>
          <cell r="C621" t="str">
            <v>Income Taxes Federal</v>
          </cell>
          <cell r="D621" t="str">
            <v>I</v>
          </cell>
          <cell r="E621" t="str">
            <v>Co 12</v>
          </cell>
          <cell r="F621" t="str">
            <v>Income Tax</v>
          </cell>
          <cell r="G621" t="str">
            <v>Income Tax</v>
          </cell>
          <cell r="H621" t="str">
            <v>Taxes</v>
          </cell>
          <cell r="I621" t="str">
            <v>9604-9608 Taxes  - income</v>
          </cell>
          <cell r="J621" t="str">
            <v>9604-9608</v>
          </cell>
          <cell r="K621" t="str">
            <v>Taxes  - income</v>
          </cell>
          <cell r="L621" t="str">
            <v>9604 Income Taxes Federal</v>
          </cell>
          <cell r="M621" t="str">
            <v>FIT_Currently_Payable</v>
          </cell>
        </row>
        <row r="622">
          <cell r="B622" t="str">
            <v>9605</v>
          </cell>
          <cell r="C622" t="str">
            <v>Income Taxes State</v>
          </cell>
          <cell r="D622" t="str">
            <v>I</v>
          </cell>
          <cell r="E622" t="str">
            <v>Co 12</v>
          </cell>
          <cell r="F622" t="str">
            <v>Income Tax</v>
          </cell>
          <cell r="G622" t="str">
            <v>Income Tax</v>
          </cell>
          <cell r="H622" t="str">
            <v>Taxes</v>
          </cell>
          <cell r="I622" t="str">
            <v>9604-9608 Taxes  - income</v>
          </cell>
          <cell r="J622" t="str">
            <v>9604-9608</v>
          </cell>
          <cell r="K622" t="str">
            <v>Taxes  - income</v>
          </cell>
          <cell r="L622" t="str">
            <v>9605 Income Taxes State</v>
          </cell>
          <cell r="M622" t="str">
            <v>SIT_Currently_Payable</v>
          </cell>
        </row>
        <row r="623">
          <cell r="B623" t="str">
            <v>9606</v>
          </cell>
          <cell r="C623" t="str">
            <v>Deferred Income Taxes Federal</v>
          </cell>
          <cell r="D623" t="str">
            <v>I</v>
          </cell>
          <cell r="E623" t="str">
            <v>Co 12</v>
          </cell>
          <cell r="F623" t="str">
            <v>Income Tax</v>
          </cell>
          <cell r="G623" t="str">
            <v>Income Tax</v>
          </cell>
          <cell r="H623" t="str">
            <v>Taxes</v>
          </cell>
          <cell r="I623" t="str">
            <v>9604-9608 Taxes  - income</v>
          </cell>
          <cell r="J623" t="str">
            <v>9604-9608</v>
          </cell>
          <cell r="K623" t="str">
            <v>Taxes  - income</v>
          </cell>
          <cell r="L623" t="str">
            <v>9606 Deferred Income Taxes Federal</v>
          </cell>
          <cell r="M623" t="str">
            <v>FIT_Deferred</v>
          </cell>
        </row>
        <row r="624">
          <cell r="B624" t="str">
            <v>9607</v>
          </cell>
          <cell r="C624" t="str">
            <v>Deferred Income Taxes State</v>
          </cell>
          <cell r="D624" t="str">
            <v>I</v>
          </cell>
          <cell r="E624" t="str">
            <v>Co 12</v>
          </cell>
          <cell r="F624" t="str">
            <v>Income Tax</v>
          </cell>
          <cell r="G624" t="str">
            <v>Income Tax</v>
          </cell>
          <cell r="H624" t="str">
            <v>Taxes</v>
          </cell>
          <cell r="I624" t="str">
            <v>9604-9608 Taxes  - income</v>
          </cell>
          <cell r="J624" t="str">
            <v>9604-9608</v>
          </cell>
          <cell r="K624" t="str">
            <v>Taxes  - income</v>
          </cell>
          <cell r="L624" t="str">
            <v>9607 Deferred Income Taxes State</v>
          </cell>
          <cell r="M624" t="str">
            <v>SIT_Deferred</v>
          </cell>
        </row>
        <row r="625">
          <cell r="B625" t="str">
            <v>9608</v>
          </cell>
          <cell r="C625" t="str">
            <v>Investment Tax Credit</v>
          </cell>
          <cell r="D625" t="str">
            <v>I</v>
          </cell>
          <cell r="E625" t="str">
            <v>Co 12</v>
          </cell>
          <cell r="F625" t="str">
            <v>Income Tax</v>
          </cell>
          <cell r="G625" t="str">
            <v>Income Tax</v>
          </cell>
          <cell r="H625" t="str">
            <v>Taxes</v>
          </cell>
          <cell r="I625" t="str">
            <v>9604-9608 Taxes  - income</v>
          </cell>
          <cell r="J625" t="str">
            <v>9604-9608</v>
          </cell>
          <cell r="K625" t="str">
            <v>Taxes  - income</v>
          </cell>
          <cell r="L625" t="str">
            <v>9608 Investment Tax Credit</v>
          </cell>
          <cell r="M625" t="str">
            <v>ITC_and_Other_Deferred</v>
          </cell>
        </row>
        <row r="626">
          <cell r="B626" t="str">
            <v>9998</v>
          </cell>
          <cell r="C626" t="str">
            <v>Headcount</v>
          </cell>
          <cell r="D626" t="str">
            <v>H</v>
          </cell>
          <cell r="E626" t="str">
            <v>Co 12</v>
          </cell>
          <cell r="F626" t="str">
            <v>Headcount</v>
          </cell>
          <cell r="G626" t="str">
            <v>Headcount</v>
          </cell>
          <cell r="H626" t="str">
            <v>Headcount</v>
          </cell>
          <cell r="I626" t="str">
            <v>9998-9999 Headcount &amp; Vacancies</v>
          </cell>
          <cell r="J626" t="str">
            <v>9998-9999</v>
          </cell>
          <cell r="K626" t="str">
            <v>Headcount</v>
          </cell>
          <cell r="L626" t="str">
            <v>9998 Headcount</v>
          </cell>
          <cell r="M626" t="str">
            <v>N/A</v>
          </cell>
        </row>
        <row r="627">
          <cell r="B627" t="str">
            <v>9999</v>
          </cell>
          <cell r="C627" t="str">
            <v>Vacancies</v>
          </cell>
          <cell r="D627" t="str">
            <v>H</v>
          </cell>
          <cell r="E627" t="str">
            <v>Co 12</v>
          </cell>
          <cell r="F627" t="str">
            <v>Vacancies</v>
          </cell>
          <cell r="G627" t="str">
            <v>Vacancies</v>
          </cell>
          <cell r="H627" t="str">
            <v>Vacancies</v>
          </cell>
          <cell r="I627" t="str">
            <v>9998-9999 Headcount &amp; Vacancies</v>
          </cell>
          <cell r="J627" t="str">
            <v>9998-9999</v>
          </cell>
          <cell r="K627" t="str">
            <v>Vacancies</v>
          </cell>
          <cell r="L627" t="str">
            <v>9999 Vacancies</v>
          </cell>
          <cell r="M627" t="str">
            <v>N/A</v>
          </cell>
        </row>
        <row r="631">
          <cell r="B631" t="str">
            <v>Project #</v>
          </cell>
          <cell r="C631" t="str">
            <v>Proj/KLO</v>
          </cell>
        </row>
        <row r="632">
          <cell r="B632">
            <v>117</v>
          </cell>
          <cell r="C632" t="str">
            <v>Projects</v>
          </cell>
        </row>
        <row r="633">
          <cell r="B633">
            <v>149</v>
          </cell>
          <cell r="C633" t="str">
            <v>Projects</v>
          </cell>
        </row>
        <row r="634">
          <cell r="B634">
            <v>151</v>
          </cell>
          <cell r="C634" t="str">
            <v>Projects</v>
          </cell>
        </row>
        <row r="635">
          <cell r="B635">
            <v>155</v>
          </cell>
          <cell r="C635" t="str">
            <v>Projects</v>
          </cell>
        </row>
        <row r="636">
          <cell r="B636">
            <v>198</v>
          </cell>
          <cell r="C636" t="str">
            <v>Projects</v>
          </cell>
        </row>
        <row r="637">
          <cell r="B637">
            <v>290</v>
          </cell>
          <cell r="C637" t="str">
            <v>Projects</v>
          </cell>
        </row>
        <row r="638">
          <cell r="B638">
            <v>466</v>
          </cell>
          <cell r="C638" t="str">
            <v>Projects</v>
          </cell>
        </row>
        <row r="639">
          <cell r="B639">
            <v>704</v>
          </cell>
          <cell r="C639" t="str">
            <v>Projects</v>
          </cell>
        </row>
        <row r="640">
          <cell r="B640">
            <v>757</v>
          </cell>
          <cell r="C640" t="str">
            <v>Projects</v>
          </cell>
        </row>
        <row r="641">
          <cell r="B641">
            <v>759</v>
          </cell>
          <cell r="C641" t="str">
            <v>Projects</v>
          </cell>
        </row>
        <row r="642">
          <cell r="B642">
            <v>783</v>
          </cell>
          <cell r="C642" t="str">
            <v>Projects</v>
          </cell>
        </row>
        <row r="643">
          <cell r="B643">
            <v>799</v>
          </cell>
          <cell r="C643" t="str">
            <v>Projects</v>
          </cell>
        </row>
        <row r="644">
          <cell r="B644">
            <v>800</v>
          </cell>
          <cell r="C644" t="str">
            <v>Projects</v>
          </cell>
        </row>
        <row r="645">
          <cell r="B645">
            <v>801</v>
          </cell>
          <cell r="C645" t="str">
            <v>Projects</v>
          </cell>
        </row>
        <row r="646">
          <cell r="B646">
            <v>802</v>
          </cell>
          <cell r="C646" t="str">
            <v>Projects</v>
          </cell>
        </row>
        <row r="647">
          <cell r="B647">
            <v>803</v>
          </cell>
          <cell r="C647" t="str">
            <v>Projects</v>
          </cell>
        </row>
        <row r="648">
          <cell r="B648">
            <v>804</v>
          </cell>
          <cell r="C648" t="str">
            <v>Projects</v>
          </cell>
        </row>
        <row r="649">
          <cell r="B649">
            <v>805</v>
          </cell>
          <cell r="C649" t="str">
            <v>Projects</v>
          </cell>
        </row>
        <row r="650">
          <cell r="B650">
            <v>1021</v>
          </cell>
          <cell r="C650" t="str">
            <v>Projects</v>
          </cell>
        </row>
        <row r="651">
          <cell r="B651">
            <v>1047</v>
          </cell>
          <cell r="C651" t="str">
            <v>Projects</v>
          </cell>
        </row>
        <row r="652">
          <cell r="B652">
            <v>1048</v>
          </cell>
          <cell r="C652" t="str">
            <v>Projects</v>
          </cell>
        </row>
        <row r="653">
          <cell r="B653">
            <v>1376</v>
          </cell>
          <cell r="C653" t="str">
            <v>Projects</v>
          </cell>
        </row>
        <row r="654">
          <cell r="B654">
            <v>1388</v>
          </cell>
          <cell r="C654" t="str">
            <v>Projects</v>
          </cell>
        </row>
        <row r="655">
          <cell r="B655">
            <v>1413</v>
          </cell>
          <cell r="C655" t="str">
            <v>Projects</v>
          </cell>
        </row>
        <row r="656">
          <cell r="B656">
            <v>1415</v>
          </cell>
          <cell r="C656" t="str">
            <v>Projects</v>
          </cell>
        </row>
        <row r="657">
          <cell r="B657">
            <v>1437</v>
          </cell>
          <cell r="C657" t="str">
            <v>Projects</v>
          </cell>
        </row>
        <row r="658">
          <cell r="B658">
            <v>1440</v>
          </cell>
          <cell r="C658" t="str">
            <v>Projects</v>
          </cell>
        </row>
        <row r="659">
          <cell r="B659">
            <v>1441</v>
          </cell>
          <cell r="C659" t="str">
            <v>Projects</v>
          </cell>
        </row>
        <row r="660">
          <cell r="B660">
            <v>1462</v>
          </cell>
          <cell r="C660" t="str">
            <v>Projects</v>
          </cell>
        </row>
        <row r="661">
          <cell r="B661">
            <v>1468</v>
          </cell>
          <cell r="C661" t="str">
            <v>Projects</v>
          </cell>
        </row>
        <row r="662">
          <cell r="B662">
            <v>1470</v>
          </cell>
          <cell r="C662" t="str">
            <v>Projects</v>
          </cell>
        </row>
        <row r="663">
          <cell r="B663">
            <v>1486</v>
          </cell>
          <cell r="C663" t="str">
            <v>Projects</v>
          </cell>
        </row>
        <row r="664">
          <cell r="B664">
            <v>1496</v>
          </cell>
          <cell r="C664" t="str">
            <v>Projects</v>
          </cell>
        </row>
        <row r="665">
          <cell r="B665">
            <v>1500</v>
          </cell>
          <cell r="C665" t="str">
            <v>Projects</v>
          </cell>
        </row>
        <row r="666">
          <cell r="B666">
            <v>1501</v>
          </cell>
          <cell r="C666" t="str">
            <v>Projects</v>
          </cell>
        </row>
        <row r="667">
          <cell r="B667">
            <v>1529</v>
          </cell>
          <cell r="C667" t="str">
            <v>Projects</v>
          </cell>
        </row>
        <row r="668">
          <cell r="B668">
            <v>1572</v>
          </cell>
          <cell r="C668" t="str">
            <v>Projects</v>
          </cell>
        </row>
        <row r="669">
          <cell r="B669">
            <v>1574</v>
          </cell>
          <cell r="C669" t="str">
            <v>Projects</v>
          </cell>
        </row>
        <row r="670">
          <cell r="B670">
            <v>1579</v>
          </cell>
          <cell r="C670" t="str">
            <v>Projects</v>
          </cell>
        </row>
        <row r="671">
          <cell r="B671">
            <v>1605</v>
          </cell>
          <cell r="C671" t="str">
            <v>Projects</v>
          </cell>
        </row>
        <row r="672">
          <cell r="B672">
            <v>1625</v>
          </cell>
          <cell r="C672" t="str">
            <v>Projects</v>
          </cell>
        </row>
        <row r="673">
          <cell r="B673">
            <v>1626</v>
          </cell>
          <cell r="C673" t="str">
            <v>Projects</v>
          </cell>
        </row>
        <row r="674">
          <cell r="B674">
            <v>1628</v>
          </cell>
          <cell r="C674" t="str">
            <v>Projects</v>
          </cell>
        </row>
        <row r="675">
          <cell r="B675">
            <v>1652</v>
          </cell>
          <cell r="C675" t="str">
            <v>Projects</v>
          </cell>
        </row>
        <row r="676">
          <cell r="B676">
            <v>1653</v>
          </cell>
          <cell r="C676" t="str">
            <v>Projects</v>
          </cell>
        </row>
        <row r="677">
          <cell r="B677">
            <v>1654</v>
          </cell>
          <cell r="C677" t="str">
            <v>Projects</v>
          </cell>
        </row>
        <row r="678">
          <cell r="B678">
            <v>1655</v>
          </cell>
          <cell r="C678" t="str">
            <v>Projects</v>
          </cell>
        </row>
        <row r="679">
          <cell r="B679">
            <v>1661</v>
          </cell>
          <cell r="C679" t="str">
            <v>Projects</v>
          </cell>
        </row>
        <row r="680">
          <cell r="B680">
            <v>1666</v>
          </cell>
          <cell r="C680" t="str">
            <v>Projects</v>
          </cell>
        </row>
        <row r="681">
          <cell r="B681">
            <v>1672</v>
          </cell>
          <cell r="C681" t="str">
            <v>Projects</v>
          </cell>
        </row>
        <row r="682">
          <cell r="B682">
            <v>1676</v>
          </cell>
          <cell r="C682" t="str">
            <v>Projects</v>
          </cell>
        </row>
        <row r="683">
          <cell r="B683">
            <v>1685</v>
          </cell>
          <cell r="C683" t="str">
            <v>Projects</v>
          </cell>
        </row>
        <row r="684">
          <cell r="B684">
            <v>1696</v>
          </cell>
          <cell r="C684" t="str">
            <v>Projects</v>
          </cell>
        </row>
        <row r="685">
          <cell r="B685">
            <v>1700</v>
          </cell>
          <cell r="C685" t="str">
            <v>Projects</v>
          </cell>
        </row>
        <row r="686">
          <cell r="B686">
            <v>1714</v>
          </cell>
          <cell r="C686" t="str">
            <v>Projects</v>
          </cell>
        </row>
        <row r="687">
          <cell r="B687">
            <v>1720</v>
          </cell>
          <cell r="C687" t="str">
            <v>Projects</v>
          </cell>
        </row>
        <row r="688">
          <cell r="B688">
            <v>1722</v>
          </cell>
          <cell r="C688" t="str">
            <v>Projects</v>
          </cell>
        </row>
        <row r="689">
          <cell r="B689">
            <v>1723</v>
          </cell>
          <cell r="C689" t="str">
            <v>Projects</v>
          </cell>
        </row>
        <row r="690">
          <cell r="B690">
            <v>1724</v>
          </cell>
          <cell r="C690" t="str">
            <v>Projects</v>
          </cell>
        </row>
        <row r="691">
          <cell r="B691">
            <v>1731</v>
          </cell>
          <cell r="C691" t="str">
            <v>Projects</v>
          </cell>
        </row>
        <row r="692">
          <cell r="B692">
            <v>1749</v>
          </cell>
          <cell r="C692" t="str">
            <v>Projects</v>
          </cell>
        </row>
        <row r="693">
          <cell r="B693">
            <v>1757</v>
          </cell>
          <cell r="C693" t="str">
            <v>Projects</v>
          </cell>
        </row>
        <row r="694">
          <cell r="B694">
            <v>1758</v>
          </cell>
          <cell r="C694" t="str">
            <v>Projects</v>
          </cell>
        </row>
        <row r="695">
          <cell r="B695">
            <v>1760</v>
          </cell>
          <cell r="C695" t="str">
            <v>Projects</v>
          </cell>
        </row>
        <row r="696">
          <cell r="B696">
            <v>1761</v>
          </cell>
          <cell r="C696" t="str">
            <v>Projects</v>
          </cell>
        </row>
        <row r="697">
          <cell r="B697">
            <v>1762</v>
          </cell>
          <cell r="C697" t="str">
            <v>Projects</v>
          </cell>
        </row>
        <row r="698">
          <cell r="B698">
            <v>1769</v>
          </cell>
          <cell r="C698" t="str">
            <v>Projects</v>
          </cell>
        </row>
        <row r="699">
          <cell r="B699">
            <v>1773</v>
          </cell>
          <cell r="C699" t="str">
            <v>Projects</v>
          </cell>
        </row>
        <row r="700">
          <cell r="B700">
            <v>1774</v>
          </cell>
          <cell r="C700" t="str">
            <v>Projects</v>
          </cell>
        </row>
        <row r="701">
          <cell r="B701">
            <v>1796</v>
          </cell>
          <cell r="C701" t="str">
            <v>Projects</v>
          </cell>
        </row>
        <row r="702">
          <cell r="B702">
            <v>1800</v>
          </cell>
          <cell r="C702" t="str">
            <v>Projects</v>
          </cell>
        </row>
        <row r="703">
          <cell r="B703">
            <v>1806</v>
          </cell>
          <cell r="C703" t="str">
            <v>Projects</v>
          </cell>
        </row>
        <row r="704">
          <cell r="B704">
            <v>1809</v>
          </cell>
          <cell r="C704" t="str">
            <v>Projects</v>
          </cell>
        </row>
        <row r="705">
          <cell r="B705">
            <v>1819</v>
          </cell>
          <cell r="C705" t="str">
            <v>Projects</v>
          </cell>
        </row>
        <row r="706">
          <cell r="B706">
            <v>1892</v>
          </cell>
          <cell r="C706" t="str">
            <v>Projects</v>
          </cell>
        </row>
        <row r="707">
          <cell r="B707">
            <v>1898</v>
          </cell>
          <cell r="C707" t="str">
            <v>Projects</v>
          </cell>
        </row>
        <row r="708">
          <cell r="B708">
            <v>1899</v>
          </cell>
          <cell r="C708" t="str">
            <v>Projects</v>
          </cell>
        </row>
        <row r="709">
          <cell r="B709">
            <v>1901</v>
          </cell>
          <cell r="C709" t="str">
            <v>Projects</v>
          </cell>
        </row>
        <row r="710">
          <cell r="B710">
            <v>1902</v>
          </cell>
          <cell r="C710" t="str">
            <v>Projects</v>
          </cell>
        </row>
        <row r="711">
          <cell r="B711">
            <v>1905</v>
          </cell>
          <cell r="C711" t="str">
            <v>Projects</v>
          </cell>
        </row>
        <row r="712">
          <cell r="B712">
            <v>1925</v>
          </cell>
          <cell r="C712" t="str">
            <v>Projects</v>
          </cell>
        </row>
        <row r="713">
          <cell r="B713">
            <v>1926</v>
          </cell>
          <cell r="C713" t="str">
            <v>Projects</v>
          </cell>
        </row>
        <row r="714">
          <cell r="B714">
            <v>1932</v>
          </cell>
          <cell r="C714" t="str">
            <v>Projects</v>
          </cell>
        </row>
        <row r="715">
          <cell r="B715">
            <v>1933</v>
          </cell>
          <cell r="C715" t="str">
            <v>Projects</v>
          </cell>
        </row>
        <row r="716">
          <cell r="B716">
            <v>1935</v>
          </cell>
          <cell r="C716" t="str">
            <v>Projects</v>
          </cell>
        </row>
        <row r="717">
          <cell r="B717">
            <v>1936</v>
          </cell>
          <cell r="C717" t="str">
            <v>Projects</v>
          </cell>
        </row>
        <row r="718">
          <cell r="B718">
            <v>1937</v>
          </cell>
          <cell r="C718" t="str">
            <v>Projects</v>
          </cell>
        </row>
        <row r="719">
          <cell r="B719">
            <v>1954</v>
          </cell>
          <cell r="C719" t="str">
            <v>Projects</v>
          </cell>
        </row>
        <row r="720">
          <cell r="B720">
            <v>1961</v>
          </cell>
          <cell r="C720" t="str">
            <v>Projects</v>
          </cell>
        </row>
        <row r="721">
          <cell r="B721">
            <v>1962</v>
          </cell>
          <cell r="C721" t="str">
            <v>Projects</v>
          </cell>
        </row>
        <row r="722">
          <cell r="B722">
            <v>1963</v>
          </cell>
          <cell r="C722" t="str">
            <v>Projects</v>
          </cell>
        </row>
        <row r="723">
          <cell r="B723">
            <v>1964</v>
          </cell>
          <cell r="C723" t="str">
            <v>Projects</v>
          </cell>
        </row>
        <row r="724">
          <cell r="B724">
            <v>1966</v>
          </cell>
          <cell r="C724" t="str">
            <v>Projects</v>
          </cell>
        </row>
        <row r="725">
          <cell r="B725">
            <v>1967</v>
          </cell>
          <cell r="C725" t="str">
            <v>Projects</v>
          </cell>
        </row>
        <row r="726">
          <cell r="B726">
            <v>1968</v>
          </cell>
          <cell r="C726" t="str">
            <v>Projects</v>
          </cell>
        </row>
        <row r="727">
          <cell r="B727">
            <v>1971</v>
          </cell>
          <cell r="C727" t="str">
            <v>Projects</v>
          </cell>
        </row>
        <row r="728">
          <cell r="B728">
            <v>1974</v>
          </cell>
          <cell r="C728" t="str">
            <v>Projects</v>
          </cell>
        </row>
        <row r="729">
          <cell r="B729">
            <v>1981</v>
          </cell>
          <cell r="C729" t="str">
            <v>Projects</v>
          </cell>
        </row>
        <row r="730">
          <cell r="B730">
            <v>1994</v>
          </cell>
          <cell r="C730" t="str">
            <v>Projects</v>
          </cell>
        </row>
        <row r="731">
          <cell r="B731">
            <v>1995</v>
          </cell>
          <cell r="C731" t="str">
            <v>Projects</v>
          </cell>
        </row>
        <row r="732">
          <cell r="B732">
            <v>1996</v>
          </cell>
          <cell r="C732" t="str">
            <v>Projects</v>
          </cell>
        </row>
        <row r="733">
          <cell r="B733">
            <v>1997</v>
          </cell>
          <cell r="C733" t="str">
            <v>Projects</v>
          </cell>
        </row>
        <row r="734">
          <cell r="B734">
            <v>1998</v>
          </cell>
          <cell r="C734" t="str">
            <v>Projects</v>
          </cell>
        </row>
        <row r="735">
          <cell r="B735">
            <v>1999</v>
          </cell>
          <cell r="C735" t="str">
            <v>Projects</v>
          </cell>
        </row>
        <row r="736">
          <cell r="B736">
            <v>2099</v>
          </cell>
          <cell r="C736" t="str">
            <v>Projects</v>
          </cell>
        </row>
        <row r="737">
          <cell r="B737" t="str">
            <v>KLO</v>
          </cell>
          <cell r="C737" t="str">
            <v>KLO</v>
          </cell>
        </row>
        <row r="738">
          <cell r="B738" t="str">
            <v>PRNON</v>
          </cell>
          <cell r="C738" t="str">
            <v>KLO</v>
          </cell>
        </row>
        <row r="739">
          <cell r="B739" t="str">
            <v>Pro</v>
          </cell>
          <cell r="C739" t="str">
            <v>Projects</v>
          </cell>
        </row>
      </sheetData>
      <sheetData sheetId="2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voucher #2"/>
      <sheetName val="voucher #3"/>
      <sheetName val="voucher #4a"/>
      <sheetName val="voucher #4b"/>
      <sheetName val="FAS 109 Voucher#4c"/>
      <sheetName val="voucher #5"/>
      <sheetName val="voucher #6"/>
      <sheetName val="wkpr #2"/>
      <sheetName val="wkpr #3 fed"/>
      <sheetName val="wkpr #3 st"/>
      <sheetName val="wkpr #4a"/>
      <sheetName val="wkpr #4b"/>
      <sheetName val="wkpr #5"/>
      <sheetName val="SFAS109"/>
      <sheetName val="SFAS entry"/>
      <sheetName val="SFAS YTD activity"/>
      <sheetName val="inctax calc"/>
      <sheetName val="percetages"/>
      <sheetName val="property input "/>
      <sheetName val="calcs"/>
      <sheetName val="sit calc"/>
      <sheetName val="eff inc tax rate"/>
      <sheetName val="nonoperating"/>
      <sheetName val="allocate current"/>
      <sheetName val="allocate e&amp;g tax"/>
      <sheetName val="eff rate rec mo"/>
      <sheetName val="eff rate rec ytd"/>
      <sheetName val="reclass"/>
      <sheetName val="EFF RATE REC"/>
      <sheetName val="voucher #1"/>
      <sheetName val="wkpr #1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"/>
      <sheetName val="Margin"/>
      <sheetName val="Expenses"/>
      <sheetName val="Income Statement"/>
      <sheetName val="Balance Sheet"/>
      <sheetName val="Cash Flow"/>
      <sheetName val="BUDGET SUMMARY"/>
      <sheetName val="OPERATIONS"/>
      <sheetName val="MAINTENANCE"/>
      <sheetName val="SUBCONTRACTED SERV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elect month year"/>
      <sheetName val="Months Years Forecasts"/>
      <sheetName val="Data"/>
      <sheetName val="Gas West Income Statement"/>
      <sheetName val="Gas West Explanations"/>
      <sheetName val="Gas West IS 2007 vs 2006"/>
      <sheetName val="Gas West YO Explanations"/>
      <sheetName val="Gas Income Statement"/>
      <sheetName val="Gas Explanations"/>
      <sheetName val="DNP Gas Flash"/>
      <sheetName val="Gas IS 2007 vs 2006"/>
      <sheetName val="Gas YO Explanations"/>
      <sheetName val="Gas Margin Summary"/>
      <sheetName val="MAJOR INDUSTRIAL DETAIL"/>
      <sheetName val="Gas Graph"/>
      <sheetName val="RESIDENTIAL"/>
      <sheetName val="COMMERCIAL"/>
      <sheetName val="SM INDUSTRIAL"/>
      <sheetName val="Month Summary"/>
      <sheetName val="YTD Summary"/>
      <sheetName val="Forecast Summary"/>
      <sheetName val="Gas New Detail Revised"/>
      <sheetName val="Gas Margin Summary 07 vs 06"/>
      <sheetName val="Gas Graph 07 vs 06"/>
      <sheetName val="RESIDENTIAL YO"/>
      <sheetName val="COMMERCIAL YO"/>
      <sheetName val="SM INDUSTRIAL YO"/>
      <sheetName val="MAJOR INDUSTRIAL DETAIL YO"/>
      <sheetName val="Month Summary YO"/>
      <sheetName val="YTD Summary YO"/>
      <sheetName val="Forecast Summary YO"/>
      <sheetName val="Gas New Detail 07 vs 06"/>
      <sheetName val="GAS Margin"/>
      <sheetName val="GAS Margin WN"/>
      <sheetName val="GAS Volume"/>
      <sheetName val="GAS Volume WN"/>
      <sheetName val="GAS Customer"/>
      <sheetName val="GAS UPC"/>
      <sheetName val="GAS UPC WN"/>
      <sheetName val="GAS Margin DTH"/>
      <sheetName val="GAS Margin DTH WN"/>
      <sheetName val="Weather Margin"/>
      <sheetName val="Weather Volumes"/>
    </sheetNames>
    <sheetDataSet>
      <sheetData sheetId="0" refreshError="1">
        <row r="29">
          <cell r="C29" t="str">
            <v>A0705YTD</v>
          </cell>
        </row>
        <row r="36">
          <cell r="C36" t="str">
            <v>A0605YTD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&amp;M Flash Page"/>
      <sheetName val="Chart Summary"/>
      <sheetName val="Act09"/>
      <sheetName val="Bud09"/>
      <sheetName val="Act08"/>
      <sheetName val="Consolidated"/>
      <sheetName val="East"/>
      <sheetName val="GTS"/>
      <sheetName val="Electric"/>
      <sheetName val="INGas"/>
      <sheetName val="NIE2"/>
      <sheetName val="NIE"/>
      <sheetName val="Other"/>
      <sheetName val="Corp"/>
      <sheetName val="Segadj"/>
      <sheetName val="NiNewEl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C2" t="str">
            <v>D</v>
          </cell>
        </row>
        <row r="16">
          <cell r="C16" t="str">
            <v>E</v>
          </cell>
        </row>
        <row r="30">
          <cell r="C30" t="str">
            <v>F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S 9.1 Oct 2017"/>
      <sheetName val="CGV Rev Journal Entry"/>
      <sheetName val="rpt #51020A Sept YTD"/>
      <sheetName val="Sept YTD TB G"/>
      <sheetName val="236 Fed Sept YTD"/>
      <sheetName val="236 St Sept YTD"/>
      <sheetName val="rpt #51017 Jul BTR 17"/>
      <sheetName val="rpt #51017 CY BTR Rcls"/>
    </sheetNames>
    <sheetDataSet>
      <sheetData sheetId="0"/>
      <sheetData sheetId="1"/>
      <sheetData sheetId="2"/>
      <sheetData sheetId="3">
        <row r="5">
          <cell r="I5" t="str">
            <v>2017-09-30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-399 Detail"/>
      <sheetName val="82-93 ACRS MACRS"/>
      <sheetName val="Dispositions"/>
      <sheetName val="CT-399 Stmnt 1"/>
      <sheetName val="CT-399 Stmt Check"/>
      <sheetName val="CT-399 Stmnt 2"/>
      <sheetName val="COH Bonus"/>
      <sheetName val="DeprRateTables"/>
      <sheetName val="Module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Liability Detail"/>
      <sheetName val="OU Collection"/>
      <sheetName val="ROR True-Up Adj"/>
      <sheetName val="Error Checks"/>
      <sheetName val="Input"/>
      <sheetName val="Data"/>
      <sheetName val="BS Recon"/>
      <sheetName val="Revenue Report"/>
      <sheetName val="Startup"/>
      <sheetName val="VersionHist"/>
    </sheetNames>
    <sheetDataSet>
      <sheetData sheetId="0"/>
      <sheetData sheetId="1"/>
      <sheetData sheetId="2"/>
      <sheetData sheetId="3"/>
      <sheetData sheetId="4"/>
      <sheetData sheetId="5">
        <row r="85">
          <cell r="O85">
            <v>201309</v>
          </cell>
          <cell r="P85">
            <v>201308</v>
          </cell>
          <cell r="Q85">
            <v>201307</v>
          </cell>
          <cell r="R85">
            <v>201306</v>
          </cell>
          <cell r="S85">
            <v>201305</v>
          </cell>
          <cell r="T85">
            <v>201304</v>
          </cell>
          <cell r="U85">
            <v>201303</v>
          </cell>
          <cell r="V85">
            <v>201302</v>
          </cell>
          <cell r="W85">
            <v>201301</v>
          </cell>
          <cell r="X85">
            <v>201212</v>
          </cell>
          <cell r="Y85">
            <v>201211</v>
          </cell>
          <cell r="Z85" t="str">
            <v/>
          </cell>
          <cell r="AA85" t="str">
            <v/>
          </cell>
          <cell r="AB85" t="str">
            <v/>
          </cell>
          <cell r="AC85" t="str">
            <v/>
          </cell>
          <cell r="AD85" t="str">
            <v/>
          </cell>
          <cell r="AE85" t="str">
            <v/>
          </cell>
          <cell r="AF85" t="str">
            <v/>
          </cell>
          <cell r="AG85" t="str">
            <v/>
          </cell>
          <cell r="AH85" t="str">
            <v/>
          </cell>
          <cell r="AI85" t="str">
            <v/>
          </cell>
          <cell r="AJ85" t="str">
            <v/>
          </cell>
          <cell r="AK85" t="str">
            <v/>
          </cell>
          <cell r="AL85" t="str">
            <v/>
          </cell>
          <cell r="AM85" t="str">
            <v/>
          </cell>
          <cell r="AN85" t="str">
            <v/>
          </cell>
          <cell r="AO85" t="str">
            <v/>
          </cell>
          <cell r="AP85" t="str">
            <v/>
          </cell>
          <cell r="AQ85" t="str">
            <v/>
          </cell>
          <cell r="AR85" t="str">
            <v/>
          </cell>
          <cell r="AS85" t="str">
            <v/>
          </cell>
          <cell r="AT85" t="str">
            <v/>
          </cell>
          <cell r="AU85" t="str">
            <v/>
          </cell>
          <cell r="AV85" t="str">
            <v/>
          </cell>
          <cell r="AW85" t="str">
            <v/>
          </cell>
          <cell r="AX85" t="str">
            <v/>
          </cell>
          <cell r="AY85" t="str">
            <v/>
          </cell>
          <cell r="AZ85" t="str">
            <v/>
          </cell>
          <cell r="BA85" t="str">
            <v/>
          </cell>
          <cell r="BB85" t="str">
            <v/>
          </cell>
          <cell r="BC85" t="str">
            <v/>
          </cell>
          <cell r="BD85" t="str">
            <v/>
          </cell>
          <cell r="BE85" t="str">
            <v/>
          </cell>
          <cell r="BF85" t="str">
            <v/>
          </cell>
          <cell r="BG85" t="str">
            <v/>
          </cell>
          <cell r="BH85" t="str">
            <v/>
          </cell>
          <cell r="BI85" t="str">
            <v/>
          </cell>
          <cell r="BJ85" t="str">
            <v/>
          </cell>
          <cell r="BK85" t="str">
            <v/>
          </cell>
        </row>
        <row r="86">
          <cell r="O86">
            <v>2013</v>
          </cell>
          <cell r="P86">
            <v>2013</v>
          </cell>
          <cell r="Q86">
            <v>2013</v>
          </cell>
          <cell r="R86">
            <v>2013</v>
          </cell>
          <cell r="S86">
            <v>2013</v>
          </cell>
          <cell r="T86">
            <v>2013</v>
          </cell>
          <cell r="U86">
            <v>2013</v>
          </cell>
          <cell r="V86">
            <v>2013</v>
          </cell>
          <cell r="W86">
            <v>2013</v>
          </cell>
          <cell r="X86">
            <v>2012</v>
          </cell>
          <cell r="Y86">
            <v>2012</v>
          </cell>
          <cell r="Z86" t="str">
            <v/>
          </cell>
          <cell r="AA86" t="str">
            <v/>
          </cell>
          <cell r="AB86" t="str">
            <v/>
          </cell>
          <cell r="AC86" t="str">
            <v/>
          </cell>
          <cell r="AD86" t="str">
            <v/>
          </cell>
          <cell r="AE86" t="str">
            <v/>
          </cell>
          <cell r="AF86" t="str">
            <v/>
          </cell>
          <cell r="AG86" t="str">
            <v/>
          </cell>
          <cell r="AH86" t="str">
            <v/>
          </cell>
          <cell r="AI86" t="str">
            <v/>
          </cell>
          <cell r="AJ86" t="str">
            <v/>
          </cell>
          <cell r="AK86" t="str">
            <v/>
          </cell>
          <cell r="AL86" t="str">
            <v/>
          </cell>
          <cell r="AM86" t="str">
            <v/>
          </cell>
          <cell r="AN86" t="str">
            <v/>
          </cell>
          <cell r="AO86" t="str">
            <v/>
          </cell>
          <cell r="AP86" t="str">
            <v/>
          </cell>
          <cell r="AQ86" t="str">
            <v/>
          </cell>
          <cell r="AR86" t="str">
            <v/>
          </cell>
          <cell r="AS86" t="str">
            <v/>
          </cell>
          <cell r="AT86" t="str">
            <v/>
          </cell>
          <cell r="AU86" t="str">
            <v/>
          </cell>
          <cell r="AV86" t="str">
            <v/>
          </cell>
          <cell r="AW86" t="str">
            <v/>
          </cell>
          <cell r="AX86" t="str">
            <v/>
          </cell>
          <cell r="AY86" t="str">
            <v/>
          </cell>
          <cell r="AZ86" t="str">
            <v/>
          </cell>
          <cell r="BA86" t="str">
            <v/>
          </cell>
          <cell r="BB86" t="str">
            <v/>
          </cell>
          <cell r="BC86" t="str">
            <v/>
          </cell>
          <cell r="BD86" t="str">
            <v/>
          </cell>
          <cell r="BE86" t="str">
            <v/>
          </cell>
          <cell r="BF86" t="str">
            <v/>
          </cell>
          <cell r="BG86" t="str">
            <v/>
          </cell>
          <cell r="BH86" t="str">
            <v/>
          </cell>
          <cell r="BI86" t="str">
            <v/>
          </cell>
          <cell r="BJ86" t="str">
            <v/>
          </cell>
          <cell r="BK86" t="str">
            <v/>
          </cell>
        </row>
        <row r="87">
          <cell r="O87">
            <v>9</v>
          </cell>
          <cell r="P87">
            <v>8</v>
          </cell>
          <cell r="Q87">
            <v>7</v>
          </cell>
          <cell r="R87">
            <v>6</v>
          </cell>
          <cell r="S87">
            <v>5</v>
          </cell>
          <cell r="T87">
            <v>4</v>
          </cell>
          <cell r="U87">
            <v>3</v>
          </cell>
          <cell r="V87">
            <v>2</v>
          </cell>
          <cell r="W87">
            <v>1</v>
          </cell>
          <cell r="X87">
            <v>12</v>
          </cell>
          <cell r="Y87">
            <v>11</v>
          </cell>
          <cell r="Z87" t="str">
            <v/>
          </cell>
          <cell r="AA87" t="str">
            <v/>
          </cell>
          <cell r="AB87" t="str">
            <v/>
          </cell>
          <cell r="AC87" t="str">
            <v/>
          </cell>
          <cell r="AD87" t="str">
            <v/>
          </cell>
          <cell r="AE87" t="str">
            <v/>
          </cell>
          <cell r="AF87" t="str">
            <v/>
          </cell>
          <cell r="AG87" t="str">
            <v/>
          </cell>
          <cell r="AH87" t="str">
            <v/>
          </cell>
          <cell r="AI87" t="str">
            <v/>
          </cell>
          <cell r="AJ87" t="str">
            <v/>
          </cell>
          <cell r="AK87" t="str">
            <v/>
          </cell>
          <cell r="AL87" t="str">
            <v/>
          </cell>
          <cell r="AM87" t="str">
            <v/>
          </cell>
          <cell r="AN87" t="str">
            <v/>
          </cell>
          <cell r="AO87" t="str">
            <v/>
          </cell>
          <cell r="AP87" t="str">
            <v/>
          </cell>
          <cell r="AQ87" t="str">
            <v/>
          </cell>
          <cell r="AR87" t="str">
            <v/>
          </cell>
          <cell r="AS87" t="str">
            <v/>
          </cell>
          <cell r="AT87" t="str">
            <v/>
          </cell>
          <cell r="AU87" t="str">
            <v/>
          </cell>
          <cell r="AV87" t="str">
            <v/>
          </cell>
          <cell r="AW87" t="str">
            <v/>
          </cell>
          <cell r="AX87" t="str">
            <v/>
          </cell>
          <cell r="AY87" t="str">
            <v/>
          </cell>
          <cell r="AZ87" t="str">
            <v/>
          </cell>
          <cell r="BA87" t="str">
            <v/>
          </cell>
          <cell r="BB87" t="str">
            <v/>
          </cell>
          <cell r="BC87" t="str">
            <v/>
          </cell>
          <cell r="BD87" t="str">
            <v/>
          </cell>
          <cell r="BE87" t="str">
            <v/>
          </cell>
          <cell r="BF87" t="str">
            <v/>
          </cell>
          <cell r="BG87" t="str">
            <v/>
          </cell>
          <cell r="BH87" t="str">
            <v/>
          </cell>
          <cell r="BI87" t="str">
            <v/>
          </cell>
          <cell r="BJ87" t="str">
            <v/>
          </cell>
          <cell r="BK87" t="str">
            <v/>
          </cell>
        </row>
        <row r="90">
          <cell r="O90">
            <v>43229342.950000003</v>
          </cell>
          <cell r="P90">
            <v>39503462.950000003</v>
          </cell>
          <cell r="Q90">
            <v>34231314.770000003</v>
          </cell>
          <cell r="R90">
            <v>29634770.5</v>
          </cell>
          <cell r="S90">
            <v>26798988.34</v>
          </cell>
          <cell r="T90">
            <v>23148314.719999999</v>
          </cell>
          <cell r="U90">
            <v>19685215.710000001</v>
          </cell>
          <cell r="V90">
            <v>18141793.66</v>
          </cell>
          <cell r="W90">
            <v>16266015.189999999</v>
          </cell>
          <cell r="X90">
            <v>15355903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</row>
        <row r="91">
          <cell r="O91">
            <v>-544594.73</v>
          </cell>
          <cell r="P91">
            <v>-454031.89</v>
          </cell>
          <cell r="Q91">
            <v>-375127.24</v>
          </cell>
          <cell r="R91">
            <v>-308196.38</v>
          </cell>
          <cell r="S91">
            <v>-250691.03</v>
          </cell>
          <cell r="T91">
            <v>-201627.21</v>
          </cell>
          <cell r="U91">
            <v>-160197.09</v>
          </cell>
          <cell r="V91">
            <v>-123394.65</v>
          </cell>
          <cell r="W91">
            <v>-90061.06</v>
          </cell>
          <cell r="X91">
            <v>-74306.5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</row>
        <row r="92">
          <cell r="O92">
            <v>1073931.06</v>
          </cell>
          <cell r="P92">
            <v>1008389.76</v>
          </cell>
          <cell r="Q92">
            <v>956524.42</v>
          </cell>
          <cell r="R92">
            <v>837901.1</v>
          </cell>
          <cell r="S92">
            <v>806659.83</v>
          </cell>
          <cell r="T92">
            <v>757994.64</v>
          </cell>
          <cell r="U92">
            <v>671359.75</v>
          </cell>
          <cell r="V92">
            <v>593604.97</v>
          </cell>
          <cell r="W92">
            <v>562993.46</v>
          </cell>
          <cell r="X92">
            <v>549445.43999999994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</row>
        <row r="93">
          <cell r="O93">
            <v>-5470324.8499999996</v>
          </cell>
          <cell r="P93">
            <v>-4499471</v>
          </cell>
          <cell r="Q93">
            <v>-3597164.69</v>
          </cell>
          <cell r="R93">
            <v>-2784611.12</v>
          </cell>
          <cell r="S93">
            <v>-2340945.09</v>
          </cell>
          <cell r="T93">
            <v>-1945663.31</v>
          </cell>
          <cell r="U93">
            <v>-1657444.61</v>
          </cell>
          <cell r="V93">
            <v>-1469947.28</v>
          </cell>
          <cell r="W93">
            <v>-1355034.62</v>
          </cell>
          <cell r="X93">
            <v>-1264419.3799999999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</row>
        <row r="94">
          <cell r="O94">
            <v>38288354.430000007</v>
          </cell>
          <cell r="P94">
            <v>35558349.82</v>
          </cell>
          <cell r="Q94">
            <v>31215547.260000002</v>
          </cell>
          <cell r="R94">
            <v>27379864.100000001</v>
          </cell>
          <cell r="S94">
            <v>25014012.049999997</v>
          </cell>
          <cell r="T94">
            <v>21759018.84</v>
          </cell>
          <cell r="U94">
            <v>18538933.760000002</v>
          </cell>
          <cell r="V94">
            <v>17142056.699999999</v>
          </cell>
          <cell r="W94">
            <v>15383912.969999999</v>
          </cell>
          <cell r="X94">
            <v>14566622.559999999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</row>
        <row r="95">
          <cell r="O95">
            <v>24484667.25</v>
          </cell>
          <cell r="P95">
            <v>22950924.23</v>
          </cell>
          <cell r="Q95">
            <v>21374996.030000001</v>
          </cell>
          <cell r="R95">
            <v>19969203</v>
          </cell>
          <cell r="S95">
            <v>18734092.809999999</v>
          </cell>
          <cell r="T95">
            <v>17478108.969999999</v>
          </cell>
          <cell r="U95">
            <v>16407881.5</v>
          </cell>
          <cell r="V95">
            <v>15697530.74</v>
          </cell>
          <cell r="W95">
            <v>14975267.77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</row>
        <row r="96">
          <cell r="O96">
            <v>24484667.25</v>
          </cell>
          <cell r="P96">
            <v>24484667.25</v>
          </cell>
          <cell r="Q96">
            <v>24484667.25</v>
          </cell>
          <cell r="R96">
            <v>24484667.25</v>
          </cell>
          <cell r="S96">
            <v>24484667.25</v>
          </cell>
          <cell r="T96">
            <v>24484667.25</v>
          </cell>
          <cell r="U96">
            <v>24484667.25</v>
          </cell>
          <cell r="V96">
            <v>24484667.25</v>
          </cell>
          <cell r="W96">
            <v>24484667.25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</row>
        <row r="97">
          <cell r="O97">
            <v>2040388.94</v>
          </cell>
          <cell r="P97">
            <v>2040388.94</v>
          </cell>
          <cell r="Q97">
            <v>2040388.94</v>
          </cell>
          <cell r="R97">
            <v>2040388.94</v>
          </cell>
          <cell r="S97">
            <v>2040388.94</v>
          </cell>
          <cell r="T97">
            <v>2040388.94</v>
          </cell>
          <cell r="U97">
            <v>2040388.94</v>
          </cell>
          <cell r="V97">
            <v>2040388.94</v>
          </cell>
          <cell r="W97">
            <v>2040388.94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</row>
        <row r="98">
          <cell r="O98">
            <v>211698.25</v>
          </cell>
          <cell r="P98">
            <v>165075.4</v>
          </cell>
          <cell r="Q98">
            <v>217986.22999999998</v>
          </cell>
          <cell r="R98">
            <v>80822.62</v>
          </cell>
          <cell r="S98">
            <v>71313.100000000006</v>
          </cell>
          <cell r="T98">
            <v>32190.82</v>
          </cell>
          <cell r="U98">
            <v>103210.19</v>
          </cell>
          <cell r="V98">
            <v>-46019.8</v>
          </cell>
          <cell r="W98">
            <v>79174.740000000005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</row>
        <row r="99">
          <cell r="O99">
            <v>0.1101</v>
          </cell>
          <cell r="P99">
            <v>0.1101</v>
          </cell>
          <cell r="Q99">
            <v>0.1101</v>
          </cell>
          <cell r="R99">
            <v>0.1101</v>
          </cell>
          <cell r="S99">
            <v>0.1101</v>
          </cell>
          <cell r="T99">
            <v>0.1101</v>
          </cell>
          <cell r="U99">
            <v>0.1101</v>
          </cell>
          <cell r="V99">
            <v>0.1101</v>
          </cell>
          <cell r="W99">
            <v>0.1101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</row>
        <row r="100">
          <cell r="O100">
            <v>0.1101</v>
          </cell>
          <cell r="P100">
            <v>0.1101</v>
          </cell>
          <cell r="Q100">
            <v>0.1101</v>
          </cell>
          <cell r="R100">
            <v>0.1101</v>
          </cell>
          <cell r="S100">
            <v>0.1101</v>
          </cell>
          <cell r="T100">
            <v>0.1101</v>
          </cell>
          <cell r="U100">
            <v>0.1101</v>
          </cell>
          <cell r="V100">
            <v>0.1101</v>
          </cell>
          <cell r="W100">
            <v>0.1101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</row>
        <row r="101">
          <cell r="O101">
            <v>436345.07</v>
          </cell>
          <cell r="P101">
            <v>389722.22</v>
          </cell>
          <cell r="Q101">
            <v>442633.05</v>
          </cell>
          <cell r="R101">
            <v>305469.44</v>
          </cell>
          <cell r="S101">
            <v>295959.92</v>
          </cell>
          <cell r="T101">
            <v>256837.64</v>
          </cell>
          <cell r="U101">
            <v>327857.01</v>
          </cell>
          <cell r="V101">
            <v>178627.02</v>
          </cell>
          <cell r="W101">
            <v>303821.56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</row>
        <row r="102">
          <cell r="O102">
            <v>436345.07</v>
          </cell>
          <cell r="P102">
            <v>389722.22</v>
          </cell>
          <cell r="Q102">
            <v>442633.05</v>
          </cell>
          <cell r="R102">
            <v>305469.44</v>
          </cell>
          <cell r="S102">
            <v>295959.92</v>
          </cell>
          <cell r="T102">
            <v>256837.64</v>
          </cell>
          <cell r="U102">
            <v>327857.01</v>
          </cell>
          <cell r="V102">
            <v>178627.02</v>
          </cell>
          <cell r="W102">
            <v>303821.56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</row>
        <row r="103"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</row>
        <row r="112">
          <cell r="O112">
            <v>436345.07</v>
          </cell>
          <cell r="P112">
            <v>389722.22</v>
          </cell>
          <cell r="Q112">
            <v>442633.05</v>
          </cell>
          <cell r="R112">
            <v>305469.44</v>
          </cell>
          <cell r="S112">
            <v>295959.92</v>
          </cell>
          <cell r="T112">
            <v>256837.64</v>
          </cell>
          <cell r="U112">
            <v>327857.01</v>
          </cell>
          <cell r="V112">
            <v>178627.02</v>
          </cell>
          <cell r="W112">
            <v>303821.56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</row>
        <row r="113">
          <cell r="O113">
            <v>436345.07</v>
          </cell>
          <cell r="P113">
            <v>389722.22</v>
          </cell>
          <cell r="Q113">
            <v>442633.05</v>
          </cell>
          <cell r="R113">
            <v>305469.44</v>
          </cell>
          <cell r="S113">
            <v>295959.92</v>
          </cell>
          <cell r="T113">
            <v>256837.64</v>
          </cell>
          <cell r="U113">
            <v>327857.01</v>
          </cell>
          <cell r="V113">
            <v>178627.02</v>
          </cell>
          <cell r="W113">
            <v>303821.56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</row>
        <row r="114"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</row>
        <row r="115"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</row>
        <row r="116">
          <cell r="O116">
            <v>436345.07</v>
          </cell>
          <cell r="P116">
            <v>389722.22</v>
          </cell>
          <cell r="Q116">
            <v>442633.05</v>
          </cell>
          <cell r="R116">
            <v>305469.44</v>
          </cell>
          <cell r="S116">
            <v>295959.92</v>
          </cell>
          <cell r="T116">
            <v>256837.64</v>
          </cell>
          <cell r="U116">
            <v>327857.01</v>
          </cell>
          <cell r="V116">
            <v>178627.02</v>
          </cell>
          <cell r="W116">
            <v>303821.56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</row>
        <row r="117">
          <cell r="O117">
            <v>436345.07</v>
          </cell>
          <cell r="P117">
            <v>389722.22</v>
          </cell>
          <cell r="Q117">
            <v>442633.05</v>
          </cell>
          <cell r="R117">
            <v>305469.44</v>
          </cell>
          <cell r="S117">
            <v>295959.92</v>
          </cell>
          <cell r="T117">
            <v>256837.64</v>
          </cell>
          <cell r="U117">
            <v>327857.01</v>
          </cell>
          <cell r="V117">
            <v>178627.02</v>
          </cell>
          <cell r="W117">
            <v>303821.56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</row>
        <row r="118">
          <cell r="O118">
            <v>436345.07</v>
          </cell>
          <cell r="P118">
            <v>389722.22</v>
          </cell>
          <cell r="Q118">
            <v>442633.05</v>
          </cell>
          <cell r="R118">
            <v>305469.44</v>
          </cell>
          <cell r="S118">
            <v>295959.92</v>
          </cell>
          <cell r="T118">
            <v>256837.64</v>
          </cell>
          <cell r="U118">
            <v>327857.01</v>
          </cell>
          <cell r="V118">
            <v>178627.02</v>
          </cell>
          <cell r="W118">
            <v>303821.56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</row>
        <row r="119">
          <cell r="O119">
            <v>959875.17</v>
          </cell>
          <cell r="P119">
            <v>964058.08</v>
          </cell>
          <cell r="Q119">
            <v>964731.89</v>
          </cell>
          <cell r="R119">
            <v>967142.37</v>
          </cell>
          <cell r="S119">
            <v>972357.35</v>
          </cell>
          <cell r="T119">
            <v>977936.59</v>
          </cell>
          <cell r="U119">
            <v>971192.21</v>
          </cell>
          <cell r="V119">
            <v>971918.25</v>
          </cell>
          <cell r="W119">
            <v>442006.43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</row>
        <row r="120"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</row>
        <row r="121">
          <cell r="O121">
            <v>-523530.10000000003</v>
          </cell>
          <cell r="P121">
            <v>-574335.86</v>
          </cell>
          <cell r="Q121">
            <v>-522098.84</v>
          </cell>
          <cell r="R121">
            <v>-661672.92999999993</v>
          </cell>
          <cell r="S121">
            <v>-676397.42999999993</v>
          </cell>
          <cell r="T121">
            <v>-721098.95</v>
          </cell>
          <cell r="U121">
            <v>-643335.19999999995</v>
          </cell>
          <cell r="V121">
            <v>-793291.23</v>
          </cell>
          <cell r="W121">
            <v>-138184.87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</row>
        <row r="129">
          <cell r="O129">
            <v>-523530.1</v>
          </cell>
          <cell r="P129">
            <v>-574335.86</v>
          </cell>
          <cell r="Q129">
            <v>-522098.84</v>
          </cell>
          <cell r="R129">
            <v>-661672.93000000005</v>
          </cell>
          <cell r="S129">
            <v>-676397.43</v>
          </cell>
          <cell r="T129">
            <v>-721098.95</v>
          </cell>
          <cell r="U129">
            <v>-643335.19999999995</v>
          </cell>
          <cell r="V129">
            <v>-793291.23</v>
          </cell>
          <cell r="W129">
            <v>-138184.87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</row>
        <row r="130"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</row>
        <row r="131">
          <cell r="O131">
            <v>-523530.1</v>
          </cell>
          <cell r="P131">
            <v>-574335.86</v>
          </cell>
          <cell r="Q131">
            <v>-522098.84</v>
          </cell>
          <cell r="R131">
            <v>-661672.93000000005</v>
          </cell>
          <cell r="S131">
            <v>-676397.43</v>
          </cell>
          <cell r="T131">
            <v>-721098.95</v>
          </cell>
          <cell r="U131">
            <v>-643335.19999999995</v>
          </cell>
          <cell r="V131">
            <v>-793291.23</v>
          </cell>
          <cell r="W131">
            <v>-138184.87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</row>
        <row r="132">
          <cell r="O132">
            <v>-5253945.41</v>
          </cell>
          <cell r="P132">
            <v>-4730415.3099999996</v>
          </cell>
          <cell r="Q132">
            <v>-4156079.45</v>
          </cell>
          <cell r="R132">
            <v>-3633980.61</v>
          </cell>
          <cell r="S132">
            <v>-2972307.68</v>
          </cell>
          <cell r="T132">
            <v>-2295910.25</v>
          </cell>
          <cell r="U132">
            <v>-1574811.3</v>
          </cell>
          <cell r="V132">
            <v>-931476.1</v>
          </cell>
          <cell r="W132">
            <v>-138184.87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ital Report"/>
      <sheetName val="Cognos_Office_Connection_Cache"/>
      <sheetName val="Data"/>
      <sheetName val="Intermediate"/>
      <sheetName val="Intermediate_2"/>
      <sheetName val="Intermediate_3"/>
      <sheetName val="Budget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ember Check Bruce"/>
      <sheetName val="SFAS 109 YTD with BTR"/>
      <sheetName val="SFAS 109 YTD"/>
      <sheetName val="CPA Reg Asset Calc"/>
      <sheetName val="M Item Interface- Fed CPA"/>
      <sheetName val="M Item Interface- St CPA"/>
      <sheetName val="SFAS 109"/>
      <sheetName val="FT Deferred Split Return 2017"/>
      <sheetName val="FT Deferred Split LRP 6&amp;6 2017"/>
      <sheetName val="Rec"/>
      <sheetName val="Pivot"/>
      <sheetName val="Provision Check"/>
      <sheetName val="Closing Template December"/>
      <sheetName val="A"/>
      <sheetName val="Page2"/>
      <sheetName val="NCS Allocation Return 2017"/>
      <sheetName val="NCS Allocation 12&amp;0 2017"/>
      <sheetName val="Page2a"/>
      <sheetName val="Acct 191"/>
      <sheetName val="Page3"/>
      <sheetName val="FedPage4"/>
      <sheetName val="STPage4"/>
      <sheetName val="NOL Monthly"/>
      <sheetName val="Exp Check"/>
      <sheetName val="Closing Check"/>
      <sheetName val="CPAFedBud"/>
      <sheetName val="CPA FF 10"/>
      <sheetName val="rpt #51000 Dec YTD"/>
      <sheetName val="rpt #51000 Nov YTD"/>
      <sheetName val="CPA FF 10 C NC"/>
      <sheetName val="Taxes Acc Month"/>
      <sheetName val="Taxes Acc Month Jan"/>
      <sheetName val="Def Inc Taxes Month to Month"/>
      <sheetName val="FERC Tabs ---&gt;"/>
      <sheetName val="410-IncomeTax"/>
      <sheetName val="SOURCES-410 Taxes"/>
      <sheetName val="SOURCES-408-409 Taxes"/>
      <sheetName val="408-09-Inc Taxes"/>
      <sheetName val="410.1-411.1-DFR-TAX"/>
      <sheetName val="SOURCES 411-412 Taxes"/>
      <sheetName val="CTX 410 411 Pre Tax Reform"/>
      <sheetName val="CTX 410 411 Tax Reform"/>
      <sheetName val="190 accts not offset to 409"/>
      <sheetName val="no offsets to 409"/>
      <sheetName val="CPABTR Exp Breakout 2015"/>
      <sheetName val="---&gt; Qtrly variance"/>
      <sheetName val="Taxes Acc YTY July"/>
      <sheetName val="Def Inc Taxes YTY July"/>
      <sheetName val="Def Inc Taxes MTM July"/>
      <sheetName val="Def Inc Taxes QTQ"/>
      <sheetName val="Interest Entry "/>
      <sheetName val="Fed &amp; State NOL Proof"/>
      <sheetName val="Gorin na"/>
      <sheetName val="NOL Carryforward na"/>
      <sheetName val="Parse"/>
      <sheetName val="SFAS 109-OLD JOB"/>
      <sheetName val="Print Macros"/>
      <sheetName val="Gor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94">
          <cell r="F94">
            <v>140478</v>
          </cell>
        </row>
        <row r="106">
          <cell r="F106">
            <v>94473925</v>
          </cell>
          <cell r="H106">
            <v>-58419591</v>
          </cell>
        </row>
      </sheetData>
      <sheetData sheetId="21">
        <row r="99">
          <cell r="D99">
            <v>5007283</v>
          </cell>
        </row>
        <row r="102">
          <cell r="F102">
            <v>2198871</v>
          </cell>
          <cell r="H102">
            <v>-4492158</v>
          </cell>
        </row>
      </sheetData>
      <sheetData sheetId="22" refreshError="1"/>
      <sheetData sheetId="23">
        <row r="1">
          <cell r="I1">
            <v>1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VOT"/>
      <sheetName val="2013 Allocated Source"/>
      <sheetName val="Index Department Rolls to"/>
      <sheetName val="Index Resource Type"/>
    </sheetNames>
    <sheetDataSet>
      <sheetData sheetId="0"/>
      <sheetData sheetId="1"/>
      <sheetData sheetId="2">
        <row r="2">
          <cell r="N2" t="str">
            <v>CompanyNo</v>
          </cell>
        </row>
      </sheetData>
      <sheetData sheetId="3">
        <row r="2">
          <cell r="B2" t="str">
            <v>ResourceType</v>
          </cell>
          <cell r="P2" t="str">
            <v>ActivityCode</v>
          </cell>
          <cell r="Q2" t="str">
            <v>Description</v>
          </cell>
        </row>
        <row r="3">
          <cell r="P3" t="str">
            <v>ANABD23</v>
          </cell>
          <cell r="Q3" t="str">
            <v>NON ACTIVITY</v>
          </cell>
        </row>
        <row r="4">
          <cell r="P4" t="str">
            <v>09300</v>
          </cell>
          <cell r="Q4" t="str">
            <v>09300 MIPS - MVS (Peak Utilized)</v>
          </cell>
        </row>
        <row r="5">
          <cell r="P5" t="str">
            <v>09301</v>
          </cell>
          <cell r="Q5" t="str">
            <v>09301 MIPS - VM (Peak Utilized)</v>
          </cell>
        </row>
        <row r="6">
          <cell r="P6" t="str">
            <v>09302</v>
          </cell>
          <cell r="Q6" t="str">
            <v>09302 DASD - Allocated Raw GB</v>
          </cell>
        </row>
        <row r="7">
          <cell r="P7" t="str">
            <v>09310</v>
          </cell>
          <cell r="Q7" t="str">
            <v>09310 Manual tape mounts</v>
          </cell>
        </row>
        <row r="8">
          <cell r="P8" t="str">
            <v>09311</v>
          </cell>
          <cell r="Q8" t="str">
            <v>09311 Tape Library On-site (TB)</v>
          </cell>
        </row>
        <row r="9">
          <cell r="P9" t="str">
            <v>09312</v>
          </cell>
          <cell r="Q9" t="str">
            <v>09312 Tape reels/cartridges at off-site storage</v>
          </cell>
        </row>
        <row r="10">
          <cell r="P10" t="str">
            <v>09320</v>
          </cell>
          <cell r="Q10" t="str">
            <v>09320 Application Images - Small -  WMS &amp; Rational</v>
          </cell>
        </row>
        <row r="11">
          <cell r="P11" t="str">
            <v>09320</v>
          </cell>
          <cell r="Q11" t="str">
            <v>09320 Application Images - Small</v>
          </cell>
        </row>
        <row r="12">
          <cell r="P12" t="str">
            <v>09320</v>
          </cell>
          <cell r="Q12" t="str">
            <v>09320 Application Images - Medium  - WMS &amp; Rational</v>
          </cell>
        </row>
        <row r="13">
          <cell r="P13" t="str">
            <v>09320</v>
          </cell>
          <cell r="Q13" t="str">
            <v>09320 Application Images - Medium</v>
          </cell>
        </row>
        <row r="14">
          <cell r="P14" t="str">
            <v>09320</v>
          </cell>
          <cell r="Q14" t="str">
            <v>09320 Application Images - Large - WMS &amp; Rational</v>
          </cell>
        </row>
        <row r="15">
          <cell r="P15" t="str">
            <v>09320</v>
          </cell>
          <cell r="Q15" t="str">
            <v>09320 Application Images - Large</v>
          </cell>
        </row>
        <row r="16">
          <cell r="P16" t="str">
            <v>09320</v>
          </cell>
          <cell r="Q16" t="str">
            <v>09320 Application Images</v>
          </cell>
        </row>
        <row r="17">
          <cell r="P17" t="str">
            <v>09321</v>
          </cell>
          <cell r="Q17" t="str">
            <v>09321 Data Base Images - Medium - Intel - WMS &amp; Rational</v>
          </cell>
        </row>
        <row r="18">
          <cell r="P18" t="str">
            <v>09321</v>
          </cell>
          <cell r="Q18" t="str">
            <v>09321 Data Base Images - Medium - UNIX</v>
          </cell>
        </row>
        <row r="19">
          <cell r="P19" t="str">
            <v>09321</v>
          </cell>
          <cell r="Q19" t="str">
            <v>09321 Data Base Images - Medium - UNIX - WMS &amp; Rational</v>
          </cell>
        </row>
        <row r="20">
          <cell r="P20" t="str">
            <v>09321</v>
          </cell>
          <cell r="Q20" t="str">
            <v>09321 Data Base Images - Medium - Intel</v>
          </cell>
        </row>
        <row r="21">
          <cell r="P21" t="str">
            <v>09321</v>
          </cell>
          <cell r="Q21" t="str">
            <v>09321 Data Base Images - Small - Intel - WMS &amp; Rational</v>
          </cell>
        </row>
        <row r="22">
          <cell r="P22" t="str">
            <v>09321</v>
          </cell>
          <cell r="Q22" t="str">
            <v>09321 Data Base Images - Large - Intel</v>
          </cell>
        </row>
        <row r="23">
          <cell r="P23" t="str">
            <v>09321</v>
          </cell>
          <cell r="Q23" t="str">
            <v>09321 Data Base Images - Small - UNIX - WMS &amp; Rational</v>
          </cell>
        </row>
        <row r="24">
          <cell r="P24" t="str">
            <v>09321</v>
          </cell>
          <cell r="Q24" t="str">
            <v>09321 Data Base Images - Small - UNIX</v>
          </cell>
        </row>
        <row r="25">
          <cell r="P25" t="str">
            <v>09321</v>
          </cell>
          <cell r="Q25" t="str">
            <v>09321 Data Base Images - Small - Intel</v>
          </cell>
        </row>
        <row r="26">
          <cell r="P26" t="str">
            <v>09321</v>
          </cell>
          <cell r="Q26" t="str">
            <v>09321 Data Base Images - Large - UNIX - WMS &amp; Rational</v>
          </cell>
        </row>
        <row r="27">
          <cell r="P27" t="str">
            <v>09321</v>
          </cell>
          <cell r="Q27" t="str">
            <v>09321 Data Base Images - Large - Intel - WMS &amp; Rational</v>
          </cell>
        </row>
        <row r="28">
          <cell r="P28" t="str">
            <v>09321</v>
          </cell>
          <cell r="Q28" t="str">
            <v>09321 Data Base Images</v>
          </cell>
        </row>
        <row r="29">
          <cell r="P29" t="str">
            <v>09321</v>
          </cell>
          <cell r="Q29" t="str">
            <v>09321 Data Base Images - Large - UNIX</v>
          </cell>
        </row>
        <row r="30">
          <cell r="P30" t="str">
            <v>09322</v>
          </cell>
          <cell r="Q30" t="str">
            <v>09322 Infrastructure, File &amp; Print Images - Small - WMS &amp; Rational</v>
          </cell>
        </row>
        <row r="31">
          <cell r="P31" t="str">
            <v>09322</v>
          </cell>
          <cell r="Q31" t="str">
            <v>09322 Infrastructure, File &amp; Print Images - Small</v>
          </cell>
        </row>
        <row r="32">
          <cell r="P32" t="str">
            <v>09322</v>
          </cell>
          <cell r="Q32" t="str">
            <v>09322 Infrastructure, File &amp; Print Images - Medium - WMS &amp; Rational</v>
          </cell>
        </row>
        <row r="33">
          <cell r="P33" t="str">
            <v>09322</v>
          </cell>
          <cell r="Q33" t="str">
            <v>09322 Infrastructure, File &amp; Print Images - Medium</v>
          </cell>
        </row>
        <row r="34">
          <cell r="P34" t="str">
            <v>09322</v>
          </cell>
          <cell r="Q34" t="str">
            <v>09322 Infrastructure, File &amp; Print Images - Large - WMS &amp; Rational</v>
          </cell>
        </row>
        <row r="35">
          <cell r="P35" t="str">
            <v>09322</v>
          </cell>
          <cell r="Q35" t="str">
            <v>09322 Infrastructure, File &amp; Print Images - Large</v>
          </cell>
        </row>
        <row r="36">
          <cell r="P36" t="str">
            <v>09322</v>
          </cell>
          <cell r="Q36" t="str">
            <v>09322 Infrastructure Images</v>
          </cell>
        </row>
        <row r="37">
          <cell r="P37" t="str">
            <v>09323</v>
          </cell>
          <cell r="Q37" t="str">
            <v>09323 Email Images - Medium - UNIX - WMS &amp; Rational</v>
          </cell>
        </row>
        <row r="38">
          <cell r="P38" t="str">
            <v>09323</v>
          </cell>
          <cell r="Q38" t="str">
            <v>09323 Email Images - Small - UNIX - WMS &amp; Rational</v>
          </cell>
        </row>
        <row r="39">
          <cell r="P39" t="str">
            <v>09323</v>
          </cell>
          <cell r="Q39" t="str">
            <v>09323 Email Images - Small - UNIX</v>
          </cell>
        </row>
        <row r="40">
          <cell r="P40" t="str">
            <v>09323</v>
          </cell>
          <cell r="Q40" t="str">
            <v>09323 Email Images - Small - Intel</v>
          </cell>
        </row>
        <row r="41">
          <cell r="P41" t="str">
            <v>09323</v>
          </cell>
          <cell r="Q41" t="str">
            <v>09323 Email Images - Large - Intel - WMS &amp; Rational</v>
          </cell>
        </row>
        <row r="42">
          <cell r="P42" t="str">
            <v>09323</v>
          </cell>
          <cell r="Q42" t="str">
            <v>09323 Email Images</v>
          </cell>
        </row>
        <row r="43">
          <cell r="P43" t="str">
            <v>09323</v>
          </cell>
          <cell r="Q43" t="str">
            <v>09323 Email Images - Small - Intel - WMS &amp; Rational</v>
          </cell>
        </row>
        <row r="44">
          <cell r="P44" t="str">
            <v>09323</v>
          </cell>
          <cell r="Q44" t="str">
            <v>09323 Email Images - Large - Intel</v>
          </cell>
        </row>
        <row r="45">
          <cell r="P45" t="str">
            <v>09323</v>
          </cell>
          <cell r="Q45" t="str">
            <v>09323 Email Images - Large - UNIX</v>
          </cell>
        </row>
        <row r="46">
          <cell r="P46" t="str">
            <v>09323</v>
          </cell>
          <cell r="Q46" t="str">
            <v>09323 Email Images - Large - UNIX - WMS &amp; Rational</v>
          </cell>
        </row>
        <row r="47">
          <cell r="P47" t="str">
            <v>09323</v>
          </cell>
          <cell r="Q47" t="str">
            <v>09323 Email Images - Medium - Intel</v>
          </cell>
        </row>
        <row r="48">
          <cell r="P48" t="str">
            <v>09323</v>
          </cell>
          <cell r="Q48" t="str">
            <v>09323 Email Images - Medium - Intel - WMS &amp; Rational</v>
          </cell>
        </row>
        <row r="49">
          <cell r="P49" t="str">
            <v>09323</v>
          </cell>
          <cell r="Q49" t="str">
            <v>09323 Email Images - Medium - UNIX</v>
          </cell>
        </row>
        <row r="50">
          <cell r="P50" t="str">
            <v>09324</v>
          </cell>
          <cell r="Q50" t="str">
            <v>09324 File &amp; Print Images</v>
          </cell>
        </row>
        <row r="51">
          <cell r="P51" t="str">
            <v>09325</v>
          </cell>
          <cell r="Q51" t="str">
            <v>09325 Web Server Images - Large - WMS &amp; Rational</v>
          </cell>
        </row>
        <row r="52">
          <cell r="P52" t="str">
            <v>09325</v>
          </cell>
          <cell r="Q52" t="str">
            <v>09325 Web Server Images - Medium</v>
          </cell>
        </row>
        <row r="53">
          <cell r="P53" t="str">
            <v>09325</v>
          </cell>
          <cell r="Q53" t="str">
            <v>09325 Web Server Images - Medium - WMS &amp; Rational</v>
          </cell>
        </row>
        <row r="54">
          <cell r="P54" t="str">
            <v>09325</v>
          </cell>
          <cell r="Q54" t="str">
            <v>09325 Web Server Images - Small</v>
          </cell>
        </row>
        <row r="55">
          <cell r="P55" t="str">
            <v>09325</v>
          </cell>
          <cell r="Q55" t="str">
            <v>09325 Web Server Images - Small - WMS &amp; Rational</v>
          </cell>
        </row>
        <row r="56">
          <cell r="P56" t="str">
            <v>09325</v>
          </cell>
          <cell r="Q56" t="str">
            <v>09325 Web Server Images</v>
          </cell>
        </row>
        <row r="57">
          <cell r="P57" t="str">
            <v>09325</v>
          </cell>
          <cell r="Q57" t="str">
            <v>09325 Web Server Images - Large</v>
          </cell>
        </row>
        <row r="58">
          <cell r="P58" t="str">
            <v>09328</v>
          </cell>
          <cell r="Q58" t="str">
            <v>09328  IT-IVR/Web Maintenance</v>
          </cell>
        </row>
        <row r="59">
          <cell r="P59" t="str">
            <v>09329</v>
          </cell>
          <cell r="Q59" t="str">
            <v>09329 Optical Support</v>
          </cell>
        </row>
        <row r="60">
          <cell r="P60" t="str">
            <v>09330</v>
          </cell>
          <cell r="Q60" t="str">
            <v>09330 Distributed Storage (GB)</v>
          </cell>
        </row>
        <row r="61">
          <cell r="P61" t="str">
            <v>09331</v>
          </cell>
          <cell r="Q61" t="str">
            <v>09331 Disaster Recovery</v>
          </cell>
        </row>
        <row r="62">
          <cell r="P62" t="str">
            <v>09332</v>
          </cell>
          <cell r="Q62" t="str">
            <v>09332 EIP Discretionary Productive Hours</v>
          </cell>
        </row>
        <row r="63">
          <cell r="P63" t="str">
            <v>09333</v>
          </cell>
          <cell r="Q63" t="str">
            <v>09333 Productive Hours - IT Training</v>
          </cell>
        </row>
        <row r="64">
          <cell r="P64" t="str">
            <v>09334</v>
          </cell>
          <cell r="Q64" t="str">
            <v>09334 Data Circuits</v>
          </cell>
        </row>
        <row r="65">
          <cell r="P65" t="str">
            <v>09340</v>
          </cell>
          <cell r="Q65" t="str">
            <v>09340 Routers</v>
          </cell>
        </row>
        <row r="66">
          <cell r="P66" t="str">
            <v>09341</v>
          </cell>
          <cell r="Q66" t="str">
            <v>09341 Switches</v>
          </cell>
        </row>
        <row r="67">
          <cell r="P67" t="str">
            <v>09342</v>
          </cell>
          <cell r="Q67" t="str">
            <v xml:space="preserve">09342 PBX Ports </v>
          </cell>
        </row>
        <row r="68">
          <cell r="P68" t="str">
            <v>09343</v>
          </cell>
          <cell r="Q68" t="str">
            <v>09343 PBX Ports (w/3rd Party Maint.)</v>
          </cell>
        </row>
        <row r="69">
          <cell r="P69" t="str">
            <v>09344</v>
          </cell>
          <cell r="Q69" t="str">
            <v>09344 Key Systems Ports</v>
          </cell>
        </row>
        <row r="70">
          <cell r="P70" t="str">
            <v>09345</v>
          </cell>
          <cell r="Q70" t="str">
            <v xml:space="preserve">09345 Voicemail boxes </v>
          </cell>
        </row>
        <row r="71">
          <cell r="P71" t="str">
            <v>09346</v>
          </cell>
          <cell r="Q71" t="str">
            <v>09346 Voicemail boxes (w/3rd Party Maint.)</v>
          </cell>
        </row>
        <row r="72">
          <cell r="P72" t="str">
            <v>09347</v>
          </cell>
          <cell r="Q72" t="str">
            <v>09347 Videoconferencing systems</v>
          </cell>
        </row>
        <row r="73">
          <cell r="P73" t="str">
            <v>09348</v>
          </cell>
          <cell r="Q73" t="str">
            <v>09348 Handheld wireless devices</v>
          </cell>
        </row>
        <row r="74">
          <cell r="P74" t="str">
            <v>09350</v>
          </cell>
          <cell r="Q74" t="str">
            <v>09350 Desktops</v>
          </cell>
        </row>
        <row r="75">
          <cell r="P75" t="str">
            <v>09350C</v>
          </cell>
          <cell r="Q75" t="str">
            <v>09350C DeskTop Refresh</v>
          </cell>
        </row>
        <row r="76">
          <cell r="P76" t="str">
            <v>09351</v>
          </cell>
          <cell r="Q76" t="str">
            <v>09351 Laptops</v>
          </cell>
        </row>
        <row r="77">
          <cell r="P77" t="str">
            <v>09351C</v>
          </cell>
          <cell r="Q77" t="str">
            <v>09351C LapTop Refresh</v>
          </cell>
        </row>
        <row r="78">
          <cell r="P78" t="str">
            <v>09352</v>
          </cell>
          <cell r="Q78" t="str">
            <v>09352 Mobile Data Terminals (MDTs)</v>
          </cell>
        </row>
        <row r="79">
          <cell r="P79" t="str">
            <v>09353</v>
          </cell>
          <cell r="Q79" t="str">
            <v>09353 Data Collectors</v>
          </cell>
        </row>
        <row r="80">
          <cell r="P80" t="str">
            <v>09354</v>
          </cell>
          <cell r="Q80" t="str">
            <v>09354 PDAs</v>
          </cell>
        </row>
        <row r="81">
          <cell r="P81" t="str">
            <v>09355</v>
          </cell>
          <cell r="Q81" t="str">
            <v>09355 Handhelds</v>
          </cell>
        </row>
        <row r="82">
          <cell r="P82" t="str">
            <v>09356</v>
          </cell>
          <cell r="Q82" t="str">
            <v>09356 Deskside Support - Physical Resolution Events</v>
          </cell>
        </row>
        <row r="83">
          <cell r="P83" t="str">
            <v>09356</v>
          </cell>
          <cell r="Q83" t="str">
            <v>09356 Deskside Support - Remote Resolution Events</v>
          </cell>
        </row>
        <row r="84">
          <cell r="P84" t="str">
            <v>09360</v>
          </cell>
          <cell r="Q84" t="str">
            <v>09360 On-site IMACs - End User Services IMAC</v>
          </cell>
        </row>
        <row r="85">
          <cell r="P85" t="str">
            <v>09360</v>
          </cell>
          <cell r="Q85" t="str">
            <v>09360 On-site IMAC - Network IMAC</v>
          </cell>
        </row>
        <row r="86">
          <cell r="P86" t="str">
            <v>09361</v>
          </cell>
          <cell r="Q86" t="str">
            <v>09361 Remote IMACs - End User Services IMAC</v>
          </cell>
        </row>
        <row r="87">
          <cell r="P87" t="str">
            <v>09361</v>
          </cell>
          <cell r="Q87" t="str">
            <v>09361 Remote IMAC - Network IMAC</v>
          </cell>
        </row>
        <row r="88">
          <cell r="P88" t="str">
            <v>09362</v>
          </cell>
          <cell r="Q88" t="str">
            <v>09362 Complex IMACs</v>
          </cell>
        </row>
        <row r="89">
          <cell r="P89" t="str">
            <v>09363</v>
          </cell>
          <cell r="Q89" t="str">
            <v>09363 One Customer Employee or Authorized User</v>
          </cell>
        </row>
        <row r="90">
          <cell r="P90" t="str">
            <v>09370</v>
          </cell>
          <cell r="Q90" t="str">
            <v>09370 Microwave Systems</v>
          </cell>
        </row>
        <row r="91">
          <cell r="P91" t="str">
            <v>09371</v>
          </cell>
          <cell r="Q91" t="str">
            <v xml:space="preserve">09371 Radio Antenna </v>
          </cell>
        </row>
        <row r="92">
          <cell r="P92" t="str">
            <v>09372</v>
          </cell>
          <cell r="Q92" t="str">
            <v>09372 Radio Systems</v>
          </cell>
        </row>
        <row r="93">
          <cell r="P93" t="str">
            <v>09373</v>
          </cell>
          <cell r="Q93" t="str">
            <v>09373 Remote Terminal Units (RTUs)</v>
          </cell>
        </row>
        <row r="94">
          <cell r="P94" t="str">
            <v>09380</v>
          </cell>
          <cell r="Q94" t="str">
            <v>09380 Apps Maintenance - Productive Hours</v>
          </cell>
        </row>
        <row r="95">
          <cell r="P95" t="str">
            <v>09381</v>
          </cell>
          <cell r="Q95" t="str">
            <v>09381 Discretionary Application Development - Productive Hours onshore</v>
          </cell>
        </row>
        <row r="96">
          <cell r="P96" t="str">
            <v>09382</v>
          </cell>
          <cell r="Q96" t="str">
            <v>09382 Discretionary Application Development - Productive Hours offshore</v>
          </cell>
        </row>
        <row r="97">
          <cell r="P97" t="str">
            <v>09383</v>
          </cell>
          <cell r="Q97" t="str">
            <v>09383 NIE/NGD SCADA - Capitalized Portion</v>
          </cell>
        </row>
        <row r="98">
          <cell r="P98" t="str">
            <v>09384</v>
          </cell>
          <cell r="Q98" t="str">
            <v>09384 NGT&amp;S SCADA - Capitalized Portion</v>
          </cell>
        </row>
        <row r="99">
          <cell r="P99" t="str">
            <v>09385</v>
          </cell>
          <cell r="Q99" t="str">
            <v>09385 Navigates Server Refresh - Capitalized Portion</v>
          </cell>
        </row>
        <row r="100">
          <cell r="P100" t="str">
            <v>09386</v>
          </cell>
          <cell r="Q100" t="str">
            <v>09386 Packet Switch - Capitalized Portion</v>
          </cell>
        </row>
        <row r="101">
          <cell r="P101" t="str">
            <v>09387</v>
          </cell>
          <cell r="Q101" t="str">
            <v>09387 DASD Tier 1 + Admin</v>
          </cell>
        </row>
        <row r="102">
          <cell r="P102" t="str">
            <v>09388</v>
          </cell>
          <cell r="Q102" t="str">
            <v>09388 Tier 1 Distributed Storage</v>
          </cell>
        </row>
        <row r="103">
          <cell r="P103" t="str">
            <v>09389</v>
          </cell>
          <cell r="Q103" t="str">
            <v>09389 TEMS</v>
          </cell>
        </row>
        <row r="104">
          <cell r="P104" t="str">
            <v>09390</v>
          </cell>
          <cell r="Q104" t="str">
            <v>09390 Tier 2 Distributed Storage</v>
          </cell>
        </row>
        <row r="105">
          <cell r="P105" t="str">
            <v>09391</v>
          </cell>
          <cell r="Q105" t="str">
            <v>09391 Internal Storage</v>
          </cell>
        </row>
        <row r="106">
          <cell r="P106" t="str">
            <v>09392</v>
          </cell>
          <cell r="Q106" t="str">
            <v>09392 Application Support (Information Integrators) Share Point</v>
          </cell>
        </row>
        <row r="107">
          <cell r="P107" t="str">
            <v>09393</v>
          </cell>
          <cell r="Q107" t="str">
            <v>09393 Application Support (Centric) Data Stage</v>
          </cell>
        </row>
        <row r="108">
          <cell r="P108" t="str">
            <v>09394</v>
          </cell>
          <cell r="Q108" t="str">
            <v>09394 Application Support (IBM Rate Card)</v>
          </cell>
        </row>
        <row r="109">
          <cell r="P109" t="str">
            <v>09395</v>
          </cell>
          <cell r="Q109" t="str">
            <v>09395 Project Software</v>
          </cell>
        </row>
        <row r="110">
          <cell r="P110" t="str">
            <v>09396</v>
          </cell>
          <cell r="Q110" t="str">
            <v>09396 Project External Labor</v>
          </cell>
        </row>
        <row r="111">
          <cell r="P111" t="str">
            <v>09990</v>
          </cell>
          <cell r="Q111" t="str">
            <v>09990 IT - Tier 2 Distributed Storage</v>
          </cell>
        </row>
        <row r="112">
          <cell r="P112" t="str">
            <v>09991</v>
          </cell>
          <cell r="Q112" t="str">
            <v>09991 IT - Internal Storage</v>
          </cell>
        </row>
      </sheetData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IPSCO Dept Value"/>
      <sheetName val="CPG Compare"/>
      <sheetName val="NGD"/>
      <sheetName val="YTD July"/>
      <sheetName val="Projects in 0&amp;12"/>
      <sheetName val="2018"/>
      <sheetName val="2017"/>
      <sheetName val="2016"/>
      <sheetName val="2015"/>
      <sheetName val="2014"/>
      <sheetName val="2013"/>
      <sheetName val="Source"/>
      <sheetName val="Sheet1"/>
      <sheetName val="RUDefs"/>
      <sheetName val="MTM Update"/>
      <sheetName val="July YTD Info"/>
      <sheetName val="Aug-De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B2" t="str">
            <v>RU#</v>
          </cell>
          <cell r="C2" t="str">
            <v>RU Cat</v>
          </cell>
          <cell r="D2" t="str">
            <v>RU</v>
          </cell>
        </row>
        <row r="3">
          <cell r="B3">
            <v>9380</v>
          </cell>
          <cell r="C3" t="str">
            <v>Applications Development and Maintenance</v>
          </cell>
          <cell r="D3" t="str">
            <v>IBM</v>
          </cell>
        </row>
        <row r="4">
          <cell r="B4">
            <v>9394</v>
          </cell>
          <cell r="C4" t="str">
            <v>Applications Development and Maintenance</v>
          </cell>
          <cell r="D4" t="str">
            <v>IBM Rate Card/Sharepoint</v>
          </cell>
        </row>
        <row r="5">
          <cell r="B5">
            <v>9381</v>
          </cell>
          <cell r="C5" t="str">
            <v>Applications Development and Maintenance</v>
          </cell>
          <cell r="D5" t="str">
            <v>F1 or RTS</v>
          </cell>
        </row>
        <row r="6">
          <cell r="B6">
            <v>9392</v>
          </cell>
          <cell r="C6" t="str">
            <v>Applications Development and Maintenance</v>
          </cell>
          <cell r="D6" t="str">
            <v>Sharepoint (Info Integrators)</v>
          </cell>
        </row>
        <row r="7">
          <cell r="B7">
            <v>9393</v>
          </cell>
          <cell r="C7" t="str">
            <v>Applications Development and Maintenance</v>
          </cell>
          <cell r="D7" t="str">
            <v>Data Stage</v>
          </cell>
        </row>
        <row r="8">
          <cell r="B8">
            <v>9300</v>
          </cell>
          <cell r="C8" t="str">
            <v>Mainframe</v>
          </cell>
          <cell r="D8" t="str">
            <v>MIPS - MVS (Peak Utilized)</v>
          </cell>
        </row>
        <row r="9">
          <cell r="B9">
            <v>9301</v>
          </cell>
          <cell r="C9" t="str">
            <v>Mainframe</v>
          </cell>
          <cell r="D9" t="str">
            <v>MIPS - VM (Peak Utilized)</v>
          </cell>
        </row>
        <row r="10">
          <cell r="B10">
            <v>9334</v>
          </cell>
          <cell r="C10" t="str">
            <v>Data Circuits and Voice &amp; Data Network</v>
          </cell>
          <cell r="D10" t="str">
            <v>Data Circuits</v>
          </cell>
        </row>
        <row r="11">
          <cell r="B11">
            <v>9344</v>
          </cell>
          <cell r="C11" t="str">
            <v>Data Circuits and Voice &amp; Data Network</v>
          </cell>
          <cell r="D11" t="str">
            <v>Key Systems Ports</v>
          </cell>
        </row>
        <row r="12">
          <cell r="B12">
            <v>9342</v>
          </cell>
          <cell r="C12" t="str">
            <v>Data Circuits and Voice &amp; Data Network</v>
          </cell>
          <cell r="D12" t="str">
            <v>PBX Ports</v>
          </cell>
        </row>
        <row r="13">
          <cell r="B13">
            <v>9343</v>
          </cell>
          <cell r="C13" t="str">
            <v>Data Circuits and Voice &amp; Data Network</v>
          </cell>
          <cell r="D13" t="str">
            <v>PBX Ports (w/3rd Party Maint.)</v>
          </cell>
        </row>
        <row r="14">
          <cell r="B14">
            <v>9340</v>
          </cell>
          <cell r="C14" t="str">
            <v>Data Circuits and Voice &amp; Data Network</v>
          </cell>
          <cell r="D14" t="str">
            <v>Routers</v>
          </cell>
        </row>
        <row r="15">
          <cell r="B15">
            <v>9341</v>
          </cell>
          <cell r="C15" t="str">
            <v>Data Circuits and Voice &amp; Data Network</v>
          </cell>
          <cell r="D15" t="str">
            <v>Switches</v>
          </cell>
        </row>
        <row r="16">
          <cell r="B16">
            <v>9345</v>
          </cell>
          <cell r="C16" t="str">
            <v>Data Circuits and Voice &amp; Data Network</v>
          </cell>
          <cell r="D16" t="str">
            <v>Voicemail boxes</v>
          </cell>
        </row>
        <row r="17">
          <cell r="B17">
            <v>9346</v>
          </cell>
          <cell r="C17" t="str">
            <v>Data Circuits and Voice &amp; Data Network</v>
          </cell>
          <cell r="D17" t="str">
            <v>Voicemail boxes (w/3rd Party Maint.)</v>
          </cell>
        </row>
        <row r="18">
          <cell r="B18">
            <v>9389</v>
          </cell>
          <cell r="C18" t="str">
            <v>Data Circuits and Voice &amp; Data Network</v>
          </cell>
          <cell r="D18" t="str">
            <v>TEMS</v>
          </cell>
        </row>
        <row r="19">
          <cell r="B19">
            <v>9370</v>
          </cell>
          <cell r="C19" t="str">
            <v>Data Circuits and Voice &amp; Data Network</v>
          </cell>
          <cell r="D19" t="str">
            <v>Microwave Systems</v>
          </cell>
        </row>
        <row r="20">
          <cell r="B20">
            <v>9371</v>
          </cell>
          <cell r="C20" t="str">
            <v>Data Circuits and Voice &amp; Data Network</v>
          </cell>
          <cell r="D20" t="str">
            <v xml:space="preserve">Radio Antenna </v>
          </cell>
        </row>
        <row r="21">
          <cell r="B21">
            <v>9372</v>
          </cell>
          <cell r="C21" t="str">
            <v>Data Circuits and Voice &amp; Data Network</v>
          </cell>
          <cell r="D21" t="str">
            <v>Radio Systems</v>
          </cell>
        </row>
        <row r="22">
          <cell r="B22">
            <v>9373</v>
          </cell>
          <cell r="C22" t="str">
            <v>Data Circuits and Voice &amp; Data Network</v>
          </cell>
          <cell r="D22" t="str">
            <v>Remote Terminal Units (RTUs)</v>
          </cell>
        </row>
        <row r="23">
          <cell r="B23">
            <v>9347</v>
          </cell>
          <cell r="C23" t="str">
            <v>Other Infrastructure Charges</v>
          </cell>
          <cell r="D23" t="str">
            <v>Descope</v>
          </cell>
        </row>
        <row r="24">
          <cell r="B24">
            <v>9321</v>
          </cell>
          <cell r="C24" t="str">
            <v>Server &amp; Distributed Storage</v>
          </cell>
          <cell r="D24" t="str">
            <v>Data Base Images</v>
          </cell>
        </row>
        <row r="25">
          <cell r="B25">
            <v>9320</v>
          </cell>
          <cell r="C25" t="str">
            <v>Server &amp; Distributed Storage</v>
          </cell>
          <cell r="D25" t="str">
            <v>Application Images</v>
          </cell>
        </row>
        <row r="26">
          <cell r="B26">
            <v>9322</v>
          </cell>
          <cell r="C26" t="str">
            <v>Server &amp; Distributed Storage</v>
          </cell>
          <cell r="D26" t="str">
            <v>Infrastructure Images</v>
          </cell>
        </row>
        <row r="27">
          <cell r="B27">
            <v>9325</v>
          </cell>
          <cell r="C27" t="str">
            <v>Server &amp; Distributed Storage</v>
          </cell>
          <cell r="D27" t="str">
            <v>Web Server Images</v>
          </cell>
        </row>
        <row r="28">
          <cell r="B28">
            <v>9323</v>
          </cell>
          <cell r="C28" t="str">
            <v>Server &amp; Distributed Storage</v>
          </cell>
          <cell r="D28" t="str">
            <v>Email Images</v>
          </cell>
        </row>
        <row r="29">
          <cell r="B29">
            <v>9388</v>
          </cell>
          <cell r="C29" t="str">
            <v>Server &amp; Distributed Storage</v>
          </cell>
          <cell r="D29" t="str">
            <v>Tier 1, 2 &amp; 3 Distributed Storage</v>
          </cell>
        </row>
        <row r="30">
          <cell r="B30">
            <v>9390</v>
          </cell>
          <cell r="C30" t="str">
            <v>Other Infrastructure Charges</v>
          </cell>
          <cell r="D30" t="str">
            <v>Other</v>
          </cell>
        </row>
        <row r="31">
          <cell r="B31">
            <v>9387</v>
          </cell>
          <cell r="C31" t="str">
            <v>Server &amp; Distributed Storage</v>
          </cell>
          <cell r="D31" t="str">
            <v>DASD Tier 1 + Admin</v>
          </cell>
        </row>
        <row r="32">
          <cell r="B32">
            <v>9311</v>
          </cell>
          <cell r="C32" t="str">
            <v>Server &amp; Distributed Storage</v>
          </cell>
          <cell r="D32" t="str">
            <v>Tape Library On-site (TB)</v>
          </cell>
        </row>
        <row r="33">
          <cell r="B33">
            <v>9310</v>
          </cell>
          <cell r="C33" t="str">
            <v>Server &amp; Distributed Storage</v>
          </cell>
          <cell r="D33" t="str">
            <v>Manual tape mounts</v>
          </cell>
        </row>
        <row r="34">
          <cell r="B34">
            <v>9312</v>
          </cell>
          <cell r="C34" t="str">
            <v>Server &amp; Distributed Storage</v>
          </cell>
          <cell r="D34" t="str">
            <v>Tape reels/cartridges at off-site storage</v>
          </cell>
        </row>
        <row r="35">
          <cell r="B35">
            <v>5009</v>
          </cell>
          <cell r="C35" t="str">
            <v>Server &amp; Distributed Storage</v>
          </cell>
          <cell r="D35" t="str">
            <v>X3</v>
          </cell>
        </row>
        <row r="36">
          <cell r="B36">
            <v>9353</v>
          </cell>
          <cell r="C36" t="str">
            <v>End User Services</v>
          </cell>
          <cell r="D36" t="str">
            <v>Data Collectors</v>
          </cell>
        </row>
        <row r="37">
          <cell r="B37">
            <v>9356</v>
          </cell>
          <cell r="C37" t="str">
            <v>End User Services</v>
          </cell>
          <cell r="D37" t="str">
            <v>Deskside Support - Physical/Remote Res.Events</v>
          </cell>
        </row>
        <row r="38">
          <cell r="B38">
            <v>9350</v>
          </cell>
          <cell r="C38" t="str">
            <v>End User Services</v>
          </cell>
          <cell r="D38" t="str">
            <v>Desktops</v>
          </cell>
        </row>
        <row r="39">
          <cell r="B39">
            <v>9355</v>
          </cell>
          <cell r="C39" t="str">
            <v>End User Services</v>
          </cell>
          <cell r="D39" t="str">
            <v>Handhelds</v>
          </cell>
        </row>
        <row r="40">
          <cell r="B40">
            <v>9351</v>
          </cell>
          <cell r="C40" t="str">
            <v>End User Services</v>
          </cell>
          <cell r="D40" t="str">
            <v>Laptops</v>
          </cell>
        </row>
        <row r="41">
          <cell r="B41">
            <v>9352</v>
          </cell>
          <cell r="C41" t="str">
            <v>End User Services</v>
          </cell>
          <cell r="D41" t="str">
            <v>Mobile Data Terminals (MDTs)</v>
          </cell>
        </row>
        <row r="42">
          <cell r="B42">
            <v>9363</v>
          </cell>
          <cell r="C42" t="str">
            <v>End User Services</v>
          </cell>
          <cell r="D42" t="str">
            <v>One Customer Employee or Authorized User</v>
          </cell>
        </row>
        <row r="43">
          <cell r="B43">
            <v>9360</v>
          </cell>
          <cell r="C43" t="str">
            <v>End User Services</v>
          </cell>
          <cell r="D43" t="str">
            <v>On-site IMACs-End User Svs &amp; Network</v>
          </cell>
        </row>
        <row r="44">
          <cell r="B44">
            <v>9361</v>
          </cell>
          <cell r="C44" t="str">
            <v>End User Services</v>
          </cell>
          <cell r="D44" t="str">
            <v>Remote IMACs-End User Svs &amp; Network</v>
          </cell>
        </row>
        <row r="45">
          <cell r="B45">
            <v>9328</v>
          </cell>
          <cell r="C45" t="str">
            <v>Other Infrastructure Charges</v>
          </cell>
          <cell r="D45" t="str">
            <v>IT-IVR/Web Maintenance - Customer Contact Center</v>
          </cell>
        </row>
        <row r="46">
          <cell r="B46">
            <v>9331</v>
          </cell>
          <cell r="C46" t="str">
            <v>Other Infrastructure Charges</v>
          </cell>
          <cell r="D46" t="str">
            <v>Disaster Recovery</v>
          </cell>
        </row>
        <row r="47">
          <cell r="B47">
            <v>9332</v>
          </cell>
          <cell r="C47" t="str">
            <v>Other Infrastructure Charges</v>
          </cell>
          <cell r="D47" t="str">
            <v>EIP Discretionary Productive Hours</v>
          </cell>
        </row>
        <row r="48">
          <cell r="B48">
            <v>9333</v>
          </cell>
          <cell r="C48" t="str">
            <v>Other Infrastructure Charges</v>
          </cell>
          <cell r="D48" t="str">
            <v>Productive Hours - IT Training</v>
          </cell>
        </row>
        <row r="49">
          <cell r="B49">
            <v>9395</v>
          </cell>
          <cell r="C49" t="str">
            <v>Software Maintenance</v>
          </cell>
          <cell r="D49" t="str">
            <v>Software and Other</v>
          </cell>
        </row>
        <row r="50">
          <cell r="B50">
            <v>9396</v>
          </cell>
          <cell r="C50" t="str">
            <v>External Labor</v>
          </cell>
          <cell r="D50" t="str">
            <v>External Labor</v>
          </cell>
        </row>
        <row r="51">
          <cell r="B51">
            <v>9999</v>
          </cell>
          <cell r="C51" t="str">
            <v>Other Infrastructure Charges</v>
          </cell>
          <cell r="D51" t="str">
            <v>Descope</v>
          </cell>
        </row>
        <row r="52">
          <cell r="B52">
            <v>3038</v>
          </cell>
          <cell r="C52" t="str">
            <v>Other Infrastructure Charges</v>
          </cell>
          <cell r="D52" t="str">
            <v>Recurring RFS</v>
          </cell>
        </row>
        <row r="53">
          <cell r="B53">
            <v>3033</v>
          </cell>
          <cell r="C53" t="str">
            <v>Other Infrastructure Charges</v>
          </cell>
          <cell r="D53" t="str">
            <v>Sales Tax</v>
          </cell>
        </row>
        <row r="54">
          <cell r="B54">
            <v>3037</v>
          </cell>
          <cell r="C54" t="str">
            <v>Other Infrastructure Charges</v>
          </cell>
          <cell r="D54" t="str">
            <v>Misc Reimbursements</v>
          </cell>
        </row>
        <row r="55">
          <cell r="B55">
            <v>9383</v>
          </cell>
          <cell r="C55" t="str">
            <v>Other Infrastructure Charges</v>
          </cell>
          <cell r="D55" t="str">
            <v>Capital Leases</v>
          </cell>
        </row>
        <row r="56">
          <cell r="B56">
            <v>9384</v>
          </cell>
          <cell r="C56" t="str">
            <v>Other Infrastructure Charges</v>
          </cell>
          <cell r="D56" t="str">
            <v>Capital Leases</v>
          </cell>
        </row>
        <row r="57">
          <cell r="B57">
            <v>2017</v>
          </cell>
          <cell r="C57" t="str">
            <v>Software Maintenance</v>
          </cell>
        </row>
        <row r="58">
          <cell r="B58" t="str">
            <v>2501</v>
          </cell>
          <cell r="C58" t="str">
            <v>Software Maintenance</v>
          </cell>
        </row>
        <row r="59">
          <cell r="B59" t="str">
            <v>2503</v>
          </cell>
          <cell r="C59" t="str">
            <v>Software Maintenance</v>
          </cell>
        </row>
        <row r="60">
          <cell r="B60" t="str">
            <v>3601</v>
          </cell>
          <cell r="C60" t="str">
            <v>Software Maintenance</v>
          </cell>
        </row>
        <row r="61">
          <cell r="B61" t="str">
            <v>3638</v>
          </cell>
          <cell r="C61" t="str">
            <v>Software Maintenance</v>
          </cell>
        </row>
        <row r="62">
          <cell r="B62" t="str">
            <v>3921</v>
          </cell>
          <cell r="C62" t="str">
            <v>Software Maintenance</v>
          </cell>
        </row>
        <row r="63">
          <cell r="B63" t="str">
            <v>3924</v>
          </cell>
          <cell r="C63" t="str">
            <v>Software Maintenance</v>
          </cell>
        </row>
        <row r="64">
          <cell r="B64" t="str">
            <v>5008</v>
          </cell>
          <cell r="C64" t="str">
            <v>Software Maintenance</v>
          </cell>
        </row>
        <row r="65">
          <cell r="B65" t="str">
            <v>Refresh</v>
          </cell>
          <cell r="C65" t="str">
            <v>Other Infrastructure Charges</v>
          </cell>
          <cell r="D65" t="str">
            <v>Refresh</v>
          </cell>
        </row>
        <row r="66">
          <cell r="B66" t="str">
            <v>NiSource Retained</v>
          </cell>
          <cell r="C66" t="str">
            <v>NiSource Retained</v>
          </cell>
          <cell r="D66" t="str">
            <v>NiSource Retained</v>
          </cell>
        </row>
        <row r="67">
          <cell r="B67">
            <v>3034</v>
          </cell>
          <cell r="C67" t="str">
            <v>Other Infrastructure Charges</v>
          </cell>
          <cell r="D67" t="str">
            <v>Capitalized Portion -Inflights</v>
          </cell>
        </row>
        <row r="68">
          <cell r="B68">
            <v>3054</v>
          </cell>
          <cell r="C68" t="str">
            <v>Other Infrastructure Charges</v>
          </cell>
          <cell r="D68" t="str">
            <v>Capitalized Portion of PCs and Laptops</v>
          </cell>
        </row>
        <row r="69">
          <cell r="B69">
            <v>3065</v>
          </cell>
          <cell r="C69" t="str">
            <v>Other Infrastructure Charges</v>
          </cell>
          <cell r="D69" t="str">
            <v>Capitalized Portion of WMS</v>
          </cell>
        </row>
        <row r="70">
          <cell r="B70">
            <v>5004</v>
          </cell>
          <cell r="C70" t="str">
            <v>Software Maintenance</v>
          </cell>
          <cell r="D70" t="str">
            <v>Software Maintenance</v>
          </cell>
        </row>
        <row r="71">
          <cell r="B71">
            <v>9385</v>
          </cell>
          <cell r="C71" t="str">
            <v>Other Infrastructure Charges</v>
          </cell>
          <cell r="D71" t="str">
            <v>Capital Leases</v>
          </cell>
        </row>
        <row r="72">
          <cell r="B72">
            <v>9386</v>
          </cell>
          <cell r="C72" t="str">
            <v>Other Infrastructure Charges</v>
          </cell>
          <cell r="D72" t="str">
            <v>Capital Leases</v>
          </cell>
        </row>
      </sheetData>
      <sheetData sheetId="14"/>
      <sheetData sheetId="15"/>
      <sheetData sheetId="16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cont"/>
      <sheetName val="Summary Sch M's"/>
      <sheetName val="Summary Sch M's Revised"/>
      <sheetName val="M Table"/>
      <sheetName val="SFAS 109"/>
      <sheetName val="SFAS 109 Check"/>
      <sheetName val="FT Addbacks"/>
      <sheetName val="#46 CC Dues"/>
      <sheetName val="FT Deductions"/>
      <sheetName val="3"/>
      <sheetName val="COH Dep"/>
      <sheetName val="COH Amtz"/>
      <sheetName val="Tax Dep Summary"/>
      <sheetName val="5"/>
      <sheetName val="#5b Amtz Software"/>
      <sheetName val="Soft Summary"/>
      <sheetName val="DIS"/>
      <sheetName val="#5c 101BLDR"/>
      <sheetName val="#5d MAPCO"/>
      <sheetName val="6 NA"/>
      <sheetName val="6 Bonus Dep"/>
      <sheetName val="7 "/>
      <sheetName val="7a"/>
      <sheetName val="#7b Amtz 390"/>
      <sheetName val="#9 Loss on ACRS"/>
      <sheetName val="#15 Basis"/>
      <sheetName val="#15 Int Rate"/>
      <sheetName val="#15 Money Pool Rates "/>
      <sheetName val="#16 Inv Cap"/>
      <sheetName val="#16 LIFO"/>
      <sheetName val="#16 storage"/>
      <sheetName val="#16 Injection"/>
      <sheetName val="#19 Vac Accrual"/>
      <sheetName val="#21 Deferred Comp"/>
      <sheetName val="#22 Spec Emp Plans"/>
      <sheetName val="#23 OPEB"/>
      <sheetName val="#23 OPEB Ratio"/>
      <sheetName val="#23 OPEB Acctg"/>
      <sheetName val="#25 CMEP &amp; DAP"/>
      <sheetName val="#26 Restricted Stock"/>
      <sheetName val="Restricted Stk"/>
      <sheetName val="#27 NQO's"/>
      <sheetName val="#28 Environmental"/>
      <sheetName val="#32 Def Gas"/>
      <sheetName val="#32 Def Gas 4th Qtr"/>
      <sheetName val="#33 Property Taxes"/>
      <sheetName val="33a"/>
      <sheetName val="#34 SLT Econ Perf"/>
      <sheetName val="#34 Reversal Voucher 08-03"/>
      <sheetName val="#34 2003"/>
      <sheetName val="#35 Def Gas Purch Opt NA"/>
      <sheetName val="#37 CIAC"/>
      <sheetName val="TRANSFERS"/>
      <sheetName val="#38 Cust Adv"/>
      <sheetName val="#39 Int Rec"/>
      <sheetName val="#40 Int Pay"/>
      <sheetName val="COH Columbia"/>
      <sheetName val="#53 Rate Refund"/>
      <sheetName val="Study"/>
      <sheetName val="Refunds"/>
      <sheetName val="Choice"/>
      <sheetName val="Legal Liab, Rentl Inc, Bldg Buy"/>
      <sheetName val="Writedown"/>
      <sheetName val="#55 Pension Plan"/>
      <sheetName val="#60 Murphy Gas"/>
      <sheetName val="#61 Amort- Non Compete na"/>
      <sheetName val="#61 Amort- Non Compete (2) na"/>
      <sheetName val="#62 Retention"/>
      <sheetName val="#65  Char Cont"/>
      <sheetName val="Char Cont"/>
      <sheetName val="Pro Bono"/>
      <sheetName val="Fuels Tax Credit"/>
      <sheetName val="Form 4136 na"/>
      <sheetName val="________________________084___2"/>
      <sheetName val="table_cont"/>
      <sheetName val="Summary_Sch_M's"/>
      <sheetName val="Summary_Sch_M's_Revised"/>
      <sheetName val="M_Table"/>
      <sheetName val="SFAS_109"/>
      <sheetName val="SFAS_109_Check"/>
      <sheetName val="FT_Addbacks"/>
      <sheetName val="#46_CC_Dues"/>
      <sheetName val="FT_Deductions"/>
      <sheetName val="COH_Dep"/>
      <sheetName val="COH_Amtz"/>
      <sheetName val="Tax_Dep_Summary"/>
      <sheetName val="#5b_Amtz_Software"/>
      <sheetName val="Soft_Summary"/>
      <sheetName val="#5c_101BLDR"/>
      <sheetName val="#5d_MAPCO"/>
      <sheetName val="6_NA"/>
      <sheetName val="6_Bonus_Dep"/>
      <sheetName val="7_"/>
      <sheetName val="#7b_Amtz_390"/>
      <sheetName val="#9_Loss_on_ACRS"/>
      <sheetName val="#15_Basis"/>
      <sheetName val="#15_Int_Rate"/>
      <sheetName val="#15_Money_Pool_Rates_"/>
      <sheetName val="#16_Inv_Cap"/>
      <sheetName val="#16_LIFO"/>
      <sheetName val="#16_storage"/>
      <sheetName val="#16_Injection"/>
      <sheetName val="#19_Vac_Accrual"/>
      <sheetName val="#21_Deferred_Comp"/>
      <sheetName val="#22_Spec_Emp_Plans"/>
      <sheetName val="#23_OPEB"/>
      <sheetName val="#23_OPEB_Ratio"/>
      <sheetName val="#23_OPEB_Acctg"/>
      <sheetName val="#25_CMEP_&amp;_DAP"/>
      <sheetName val="#26_Restricted_Stock"/>
      <sheetName val="Restricted_Stk"/>
      <sheetName val="#27_NQO's"/>
      <sheetName val="#28_Environmental"/>
      <sheetName val="#32_Def_Gas"/>
      <sheetName val="#32_Def_Gas_4th_Qtr"/>
      <sheetName val="#33_Property_Taxes"/>
      <sheetName val="#34_SLT_Econ_Perf"/>
      <sheetName val="#34_Reversal_Voucher_08-03"/>
      <sheetName val="#34_2003"/>
      <sheetName val="#35_Def_Gas_Purch_Opt_NA"/>
      <sheetName val="#37_CIAC"/>
      <sheetName val="#38_Cust_Adv"/>
      <sheetName val="#39_Int_Rec"/>
      <sheetName val="#40_Int_Pay"/>
      <sheetName val="COH_Columbia"/>
      <sheetName val="#53_Rate_Refund"/>
      <sheetName val="Legal_Liab,_Rentl_Inc,_Bldg_Buy"/>
      <sheetName val="#55_Pension_Plan"/>
      <sheetName val="#60_Murphy_Gas"/>
      <sheetName val="#61_Amort-_Non_Compete_na"/>
      <sheetName val="#61_Amort-_Non_Compete_(2)_na"/>
      <sheetName val="#62_Retention"/>
      <sheetName val="#65__Char_Cont"/>
      <sheetName val="Char_Cont"/>
      <sheetName val="Pro_Bono"/>
      <sheetName val="Fuels_Tax_Credit"/>
      <sheetName val="Form_4136_na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40009</v>
          </cell>
          <cell r="B2" t="str">
            <v>ARISTECH</v>
          </cell>
          <cell r="C2">
            <v>-210685.8</v>
          </cell>
        </row>
        <row r="3">
          <cell r="A3" t="str">
            <v>40010</v>
          </cell>
          <cell r="B3" t="str">
            <v>LEGAL LIABILITY - RENTAL INCOME</v>
          </cell>
          <cell r="C3">
            <v>37081.08</v>
          </cell>
        </row>
        <row r="4">
          <cell r="A4" t="str">
            <v>40013</v>
          </cell>
          <cell r="B4" t="str">
            <v>CUSTOMER ADVANCES</v>
          </cell>
          <cell r="C4">
            <v>-2953193.96</v>
          </cell>
        </row>
        <row r="5">
          <cell r="A5" t="str">
            <v>50005</v>
          </cell>
          <cell r="B5" t="str">
            <v>INTEREST PAYABLE-CONTINGENT TAXES</v>
          </cell>
          <cell r="C5">
            <v>588552</v>
          </cell>
        </row>
        <row r="6">
          <cell r="A6" t="str">
            <v>50016A</v>
          </cell>
          <cell r="B6" t="str">
            <v>UNCOLLECTIBLE ACCOUNTS</v>
          </cell>
          <cell r="C6">
            <v>12520430.58</v>
          </cell>
        </row>
        <row r="7">
          <cell r="A7" t="str">
            <v>50016B</v>
          </cell>
          <cell r="B7" t="str">
            <v>UNCOLLECTIBLE - PERCENT OF INCOME PLAN</v>
          </cell>
          <cell r="C7">
            <v>19865553.140000001</v>
          </cell>
        </row>
        <row r="8">
          <cell r="A8" t="str">
            <v>50020</v>
          </cell>
          <cell r="B8" t="str">
            <v>INJURIES AND DAMAGES</v>
          </cell>
          <cell r="C8">
            <v>-130707.56</v>
          </cell>
        </row>
        <row r="9">
          <cell r="A9" t="str">
            <v>50027</v>
          </cell>
          <cell r="B9" t="str">
            <v>CHANGE IN CONTROL- PHANTOM STOCK</v>
          </cell>
          <cell r="C9">
            <v>736237.95</v>
          </cell>
        </row>
        <row r="10">
          <cell r="A10" t="str">
            <v>50031A</v>
          </cell>
          <cell r="B10" t="str">
            <v>DEFERRED COMPENSATION</v>
          </cell>
          <cell r="C10">
            <v>83796.44</v>
          </cell>
        </row>
        <row r="11">
          <cell r="A11" t="str">
            <v>50031B</v>
          </cell>
          <cell r="B11" t="str">
            <v>DEFERRED DIRECTOR COSTS</v>
          </cell>
          <cell r="C11">
            <v>-3304.33</v>
          </cell>
        </row>
        <row r="12">
          <cell r="A12" t="str">
            <v>50032</v>
          </cell>
          <cell r="B12" t="str">
            <v>RETIREMENT INCOME PLAN</v>
          </cell>
          <cell r="C12">
            <v>-4406731</v>
          </cell>
        </row>
        <row r="13">
          <cell r="A13" t="str">
            <v>50033</v>
          </cell>
          <cell r="B13" t="str">
            <v>THRIFT RESTORATION PLAN</v>
          </cell>
          <cell r="C13">
            <v>340722.08</v>
          </cell>
        </row>
        <row r="14">
          <cell r="A14" t="str">
            <v>50039</v>
          </cell>
          <cell r="B14" t="str">
            <v>BUILDING LEASE WRITEDOWNS/BUYOUTS</v>
          </cell>
          <cell r="C14">
            <v>58284.6</v>
          </cell>
        </row>
        <row r="15">
          <cell r="A15" t="str">
            <v>50054</v>
          </cell>
          <cell r="B15" t="str">
            <v>GROSS RECEIPTS</v>
          </cell>
          <cell r="C15">
            <v>-3722676</v>
          </cell>
        </row>
        <row r="16">
          <cell r="A16" t="str">
            <v>50056</v>
          </cell>
          <cell r="B16" t="str">
            <v>ADOPTION OF SFAS 112</v>
          </cell>
          <cell r="C16">
            <v>-839341.68</v>
          </cell>
        </row>
        <row r="17">
          <cell r="A17" t="str">
            <v>50072</v>
          </cell>
          <cell r="B17" t="str">
            <v>PENSION RESTORATION PLAN</v>
          </cell>
          <cell r="C17">
            <v>11359.3</v>
          </cell>
        </row>
        <row r="18">
          <cell r="A18" t="str">
            <v>50076</v>
          </cell>
          <cell r="B18" t="str">
            <v>RETENTION</v>
          </cell>
          <cell r="C18">
            <v>44133.5</v>
          </cell>
        </row>
        <row r="19">
          <cell r="A19" t="str">
            <v>50083</v>
          </cell>
          <cell r="B19" t="str">
            <v>CMEP MEDICAL RESERVE &amp; DENTAL ASSIST.</v>
          </cell>
          <cell r="C19">
            <v>0</v>
          </cell>
        </row>
        <row r="20">
          <cell r="A20" t="str">
            <v>50104</v>
          </cell>
          <cell r="B20" t="str">
            <v>RELOCATION COSTS</v>
          </cell>
          <cell r="C20">
            <v>-0.03</v>
          </cell>
        </row>
        <row r="21">
          <cell r="A21" t="str">
            <v>70002</v>
          </cell>
          <cell r="B21" t="str">
            <v>INTEREST RECEIVABLE-CONTINGENT TAXES</v>
          </cell>
          <cell r="C21">
            <v>1896</v>
          </cell>
        </row>
        <row r="22">
          <cell r="A22" t="str">
            <v>70020</v>
          </cell>
          <cell r="B22" t="str">
            <v>ACCRUED INTEREST INCOME</v>
          </cell>
          <cell r="C22">
            <v>341863</v>
          </cell>
        </row>
        <row r="23">
          <cell r="A23" t="str">
            <v>80034A</v>
          </cell>
          <cell r="B23" t="str">
            <v>UNRECOVERED GAS PURCHASE COSTS</v>
          </cell>
          <cell r="C23">
            <v>-1913502.51</v>
          </cell>
        </row>
        <row r="24">
          <cell r="A24" t="str">
            <v>80034B</v>
          </cell>
          <cell r="B24" t="str">
            <v>UNRECOVERED GAS PURCHASE COSTS-UNBILLED</v>
          </cell>
          <cell r="C24">
            <v>10299000</v>
          </cell>
        </row>
        <row r="25">
          <cell r="A25" t="str">
            <v>80034C</v>
          </cell>
          <cell r="B25" t="str">
            <v>UNRECOVERED GAS PURCHASE CUSTOMER CHOICE</v>
          </cell>
          <cell r="C25">
            <v>-10295379.560000001</v>
          </cell>
        </row>
        <row r="26">
          <cell r="A26" t="str">
            <v>80034D</v>
          </cell>
          <cell r="B26" t="str">
            <v>SFAS 133</v>
          </cell>
          <cell r="C26">
            <v>-158899</v>
          </cell>
        </row>
        <row r="27">
          <cell r="A27" t="str">
            <v>80056</v>
          </cell>
          <cell r="B27" t="str">
            <v>LEGAL LIABILITY</v>
          </cell>
          <cell r="C27">
            <v>-94446.6</v>
          </cell>
        </row>
        <row r="28">
          <cell r="A28" t="str">
            <v>80072A</v>
          </cell>
          <cell r="B28" t="str">
            <v>WEATHERIZATION</v>
          </cell>
          <cell r="C28">
            <v>-257771.27</v>
          </cell>
        </row>
        <row r="29">
          <cell r="A29" t="str">
            <v>80072B</v>
          </cell>
          <cell r="B29" t="str">
            <v>POST IN SERVICE CARRYING CHARGES</v>
          </cell>
          <cell r="C29">
            <v>-25843.32</v>
          </cell>
        </row>
        <row r="30">
          <cell r="A30" t="str">
            <v>80072C</v>
          </cell>
          <cell r="B30" t="str">
            <v>RATE CASE EXPENSE - BANKRUPTCY</v>
          </cell>
          <cell r="C30">
            <v>-1.59</v>
          </cell>
        </row>
        <row r="31">
          <cell r="A31" t="str">
            <v>80076</v>
          </cell>
          <cell r="B31" t="str">
            <v>NON COMPETE</v>
          </cell>
          <cell r="C31">
            <v>-218409.5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Home"/>
      <sheetName val="Input"/>
      <sheetName val="Liability Detail"/>
      <sheetName val="OU Collection"/>
      <sheetName val="E(m) Bridge"/>
      <sheetName val="ROR True-Up Adj-Pre"/>
      <sheetName val="ROR True-Up Adj-Post"/>
      <sheetName val="Data"/>
      <sheetName val="Error Checks"/>
      <sheetName val="E(m) Recon"/>
      <sheetName val="CM BS Recon"/>
      <sheetName val="ECR in Base Rates"/>
      <sheetName val="Startup"/>
      <sheetName val="VersionHist"/>
      <sheetName val="Adjt Input"/>
    </sheetNames>
    <sheetDataSet>
      <sheetData sheetId="0"/>
      <sheetData sheetId="1">
        <row r="116">
          <cell r="H116" t="str">
            <v>second</v>
          </cell>
        </row>
      </sheetData>
      <sheetData sheetId="2"/>
      <sheetData sheetId="3">
        <row r="25">
          <cell r="Y25">
            <v>0</v>
          </cell>
        </row>
      </sheetData>
      <sheetData sheetId="4"/>
      <sheetData sheetId="5"/>
      <sheetData sheetId="6"/>
      <sheetData sheetId="7">
        <row r="128">
          <cell r="BK128" t="str">
            <v>NO</v>
          </cell>
        </row>
      </sheetData>
      <sheetData sheetId="8"/>
      <sheetData sheetId="9"/>
      <sheetData sheetId="10"/>
      <sheetData sheetId="11"/>
      <sheetData sheetId="12">
        <row r="5">
          <cell r="N5">
            <v>41030</v>
          </cell>
        </row>
        <row r="10">
          <cell r="N10">
            <v>0</v>
          </cell>
        </row>
      </sheetData>
      <sheetData sheetId="13"/>
      <sheetData sheetId="14">
        <row r="18">
          <cell r="O18">
            <v>201112</v>
          </cell>
        </row>
      </sheetData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ddt'l 1040 Exclusions"/>
    </sheetNames>
    <sheetDataSet>
      <sheetData sheetId="0" refreshError="1">
        <row r="5">
          <cell r="A5" t="str">
            <v>Field1</v>
          </cell>
          <cell r="B5" t="str">
            <v>Account</v>
          </cell>
          <cell r="C5" t="str">
            <v>Field3</v>
          </cell>
          <cell r="D5" t="str">
            <v>Year</v>
          </cell>
          <cell r="E5" t="str">
            <v>Month</v>
          </cell>
          <cell r="F5" t="str">
            <v>Day</v>
          </cell>
          <cell r="G5" t="str">
            <v>Field7</v>
          </cell>
          <cell r="H5" t="str">
            <v>Field8</v>
          </cell>
          <cell r="I5" t="str">
            <v>Field9</v>
          </cell>
          <cell r="J5" t="str">
            <v>Field10</v>
          </cell>
          <cell r="K5" t="str">
            <v>Amount</v>
          </cell>
          <cell r="L5" t="str">
            <v>Abs</v>
          </cell>
          <cell r="M5" t="str">
            <v>Match</v>
          </cell>
          <cell r="N5" t="str">
            <v>Field12</v>
          </cell>
          <cell r="O5" t="str">
            <v>Field13</v>
          </cell>
          <cell r="P5" t="str">
            <v>Identifier</v>
          </cell>
          <cell r="Q5" t="str">
            <v>Field15</v>
          </cell>
          <cell r="R5" t="str">
            <v>Field16</v>
          </cell>
          <cell r="S5" t="str">
            <v>Field17</v>
          </cell>
          <cell r="T5" t="str">
            <v>Employee_Name</v>
          </cell>
          <cell r="U5" t="str">
            <v>Field19</v>
          </cell>
        </row>
        <row r="6">
          <cell r="A6">
            <v>1040</v>
          </cell>
          <cell r="B6">
            <v>683600</v>
          </cell>
          <cell r="C6">
            <v>55400</v>
          </cell>
          <cell r="D6">
            <v>2001</v>
          </cell>
          <cell r="E6">
            <v>4</v>
          </cell>
          <cell r="F6">
            <v>28</v>
          </cell>
          <cell r="G6">
            <v>4</v>
          </cell>
          <cell r="H6" t="str">
            <v>OT252</v>
          </cell>
          <cell r="I6" t="str">
            <v>$</v>
          </cell>
          <cell r="J6" t="str">
            <v>CD</v>
          </cell>
          <cell r="K6">
            <v>14.81</v>
          </cell>
          <cell r="L6">
            <v>14.81</v>
          </cell>
          <cell r="P6" t="str">
            <v xml:space="preserve"> GIANT FOOD #</v>
          </cell>
          <cell r="Q6" t="str">
            <v>100    SI8</v>
          </cell>
          <cell r="R6" t="str">
            <v xml:space="preserve">    200105010030</v>
          </cell>
          <cell r="S6" t="str">
            <v>20010501000AC0</v>
          </cell>
        </row>
        <row r="7">
          <cell r="A7">
            <v>1040</v>
          </cell>
          <cell r="B7">
            <v>683600</v>
          </cell>
          <cell r="C7">
            <v>55000</v>
          </cell>
          <cell r="D7">
            <v>2001</v>
          </cell>
          <cell r="E7">
            <v>2</v>
          </cell>
          <cell r="F7">
            <v>2</v>
          </cell>
          <cell r="G7">
            <v>2</v>
          </cell>
          <cell r="H7" t="str">
            <v>OT252</v>
          </cell>
          <cell r="I7" t="str">
            <v>$</v>
          </cell>
          <cell r="J7" t="str">
            <v>CD</v>
          </cell>
          <cell r="K7">
            <v>19.670000000000002</v>
          </cell>
          <cell r="L7">
            <v>19.670000000000002</v>
          </cell>
          <cell r="P7" t="str">
            <v xml:space="preserve"> GIANT FOOD #</v>
          </cell>
          <cell r="Q7" t="str">
            <v>120    SI8</v>
          </cell>
          <cell r="R7" t="str">
            <v xml:space="preserve">    200102050024</v>
          </cell>
          <cell r="S7" t="str">
            <v>20010205000AC0</v>
          </cell>
        </row>
        <row r="8">
          <cell r="A8">
            <v>1040</v>
          </cell>
          <cell r="B8">
            <v>683600</v>
          </cell>
          <cell r="C8">
            <v>55000</v>
          </cell>
          <cell r="D8">
            <v>2001</v>
          </cell>
          <cell r="E8">
            <v>4</v>
          </cell>
          <cell r="F8">
            <v>28</v>
          </cell>
          <cell r="G8">
            <v>4</v>
          </cell>
          <cell r="H8" t="str">
            <v>OT252</v>
          </cell>
          <cell r="I8" t="str">
            <v>$</v>
          </cell>
          <cell r="J8" t="str">
            <v>CD</v>
          </cell>
          <cell r="K8">
            <v>20.2</v>
          </cell>
          <cell r="L8">
            <v>20.2</v>
          </cell>
          <cell r="P8" t="str">
            <v xml:space="preserve"> GIANT FOOD #</v>
          </cell>
          <cell r="Q8" t="str">
            <v>120    SI8</v>
          </cell>
          <cell r="R8" t="str">
            <v xml:space="preserve">    200105010024</v>
          </cell>
          <cell r="S8" t="str">
            <v>20010501000AC0</v>
          </cell>
        </row>
        <row r="9">
          <cell r="A9">
            <v>1040</v>
          </cell>
          <cell r="B9">
            <v>683600</v>
          </cell>
          <cell r="C9">
            <v>55000</v>
          </cell>
          <cell r="D9">
            <v>2001</v>
          </cell>
          <cell r="E9">
            <v>2</v>
          </cell>
          <cell r="F9">
            <v>24</v>
          </cell>
          <cell r="G9">
            <v>2</v>
          </cell>
          <cell r="H9" t="str">
            <v>OT252</v>
          </cell>
          <cell r="I9" t="str">
            <v>$</v>
          </cell>
          <cell r="J9" t="str">
            <v>CD</v>
          </cell>
          <cell r="K9">
            <v>24.75</v>
          </cell>
          <cell r="L9">
            <v>24.75</v>
          </cell>
          <cell r="P9" t="str">
            <v xml:space="preserve"> GIANT FOOD #</v>
          </cell>
          <cell r="Q9" t="str">
            <v>120    SI8</v>
          </cell>
          <cell r="R9" t="str">
            <v xml:space="preserve">    200102260035</v>
          </cell>
          <cell r="S9" t="str">
            <v>20010226000AC0</v>
          </cell>
        </row>
        <row r="10">
          <cell r="A10">
            <v>1040</v>
          </cell>
          <cell r="B10">
            <v>683600</v>
          </cell>
          <cell r="C10">
            <v>2400</v>
          </cell>
          <cell r="D10">
            <v>2001</v>
          </cell>
          <cell r="E10">
            <v>2</v>
          </cell>
          <cell r="F10">
            <v>9</v>
          </cell>
          <cell r="G10">
            <v>2</v>
          </cell>
          <cell r="H10" t="str">
            <v>OT252</v>
          </cell>
          <cell r="I10" t="str">
            <v>$</v>
          </cell>
          <cell r="J10" t="str">
            <v>CD</v>
          </cell>
          <cell r="K10">
            <v>35.78</v>
          </cell>
          <cell r="L10">
            <v>35.78</v>
          </cell>
          <cell r="P10" t="str">
            <v xml:space="preserve"> L'KOSTE VILL</v>
          </cell>
          <cell r="Q10" t="str">
            <v>A</v>
          </cell>
          <cell r="R10" t="str">
            <v xml:space="preserve">    200102090011</v>
          </cell>
          <cell r="S10" t="str">
            <v>20010209000AC0</v>
          </cell>
        </row>
        <row r="11">
          <cell r="A11">
            <v>1040</v>
          </cell>
          <cell r="B11">
            <v>683600</v>
          </cell>
          <cell r="C11">
            <v>2400</v>
          </cell>
          <cell r="D11">
            <v>2001</v>
          </cell>
          <cell r="E11">
            <v>2</v>
          </cell>
          <cell r="F11">
            <v>2</v>
          </cell>
          <cell r="G11">
            <v>2</v>
          </cell>
          <cell r="H11" t="str">
            <v>OT252</v>
          </cell>
          <cell r="I11" t="str">
            <v>$</v>
          </cell>
          <cell r="J11" t="str">
            <v>CD</v>
          </cell>
          <cell r="K11">
            <v>43.87</v>
          </cell>
          <cell r="L11">
            <v>43.87</v>
          </cell>
          <cell r="P11" t="str">
            <v xml:space="preserve"> PALUMBO PIZZ</v>
          </cell>
          <cell r="Q11" t="str">
            <v>A &amp; RES</v>
          </cell>
          <cell r="R11" t="str">
            <v xml:space="preserve">    200102050020</v>
          </cell>
          <cell r="S11" t="str">
            <v>20010205000AC0</v>
          </cell>
        </row>
        <row r="12">
          <cell r="A12">
            <v>1040</v>
          </cell>
          <cell r="B12">
            <v>683600</v>
          </cell>
          <cell r="C12">
            <v>2400</v>
          </cell>
          <cell r="D12">
            <v>2001</v>
          </cell>
          <cell r="E12">
            <v>4</v>
          </cell>
          <cell r="F12">
            <v>28</v>
          </cell>
          <cell r="G12">
            <v>4</v>
          </cell>
          <cell r="H12" t="str">
            <v>OT252</v>
          </cell>
          <cell r="I12" t="str">
            <v>$</v>
          </cell>
          <cell r="J12" t="str">
            <v>CD</v>
          </cell>
          <cell r="K12">
            <v>50</v>
          </cell>
          <cell r="L12">
            <v>50</v>
          </cell>
          <cell r="P12" t="str">
            <v xml:space="preserve"> KEARES RESTA</v>
          </cell>
          <cell r="Q12" t="str">
            <v>URANT GROU</v>
          </cell>
          <cell r="R12" t="str">
            <v xml:space="preserve">    200105010014</v>
          </cell>
          <cell r="S12" t="str">
            <v>20010501000AC0</v>
          </cell>
        </row>
        <row r="13">
          <cell r="A13">
            <v>1040</v>
          </cell>
          <cell r="B13">
            <v>683600</v>
          </cell>
          <cell r="C13">
            <v>55000</v>
          </cell>
          <cell r="D13">
            <v>2001</v>
          </cell>
          <cell r="E13">
            <v>6</v>
          </cell>
          <cell r="F13">
            <v>18</v>
          </cell>
          <cell r="G13">
            <v>6</v>
          </cell>
          <cell r="H13" t="str">
            <v>OT252</v>
          </cell>
          <cell r="I13" t="str">
            <v>$</v>
          </cell>
          <cell r="J13" t="str">
            <v>CD</v>
          </cell>
          <cell r="K13">
            <v>50</v>
          </cell>
          <cell r="L13">
            <v>50</v>
          </cell>
          <cell r="P13" t="str">
            <v xml:space="preserve"> TAVERN ON TH</v>
          </cell>
          <cell r="Q13" t="str">
            <v>E HILL</v>
          </cell>
          <cell r="R13" t="str">
            <v xml:space="preserve">    200106180006</v>
          </cell>
          <cell r="S13" t="str">
            <v>20010618000AC0</v>
          </cell>
        </row>
        <row r="14">
          <cell r="A14">
            <v>1040</v>
          </cell>
          <cell r="B14">
            <v>683600</v>
          </cell>
          <cell r="C14">
            <v>2000</v>
          </cell>
          <cell r="D14">
            <v>2001</v>
          </cell>
          <cell r="E14">
            <v>2</v>
          </cell>
          <cell r="F14">
            <v>24</v>
          </cell>
          <cell r="G14">
            <v>2</v>
          </cell>
          <cell r="H14" t="str">
            <v>OT252</v>
          </cell>
          <cell r="I14" t="str">
            <v>$</v>
          </cell>
          <cell r="J14" t="str">
            <v>CD</v>
          </cell>
          <cell r="K14">
            <v>52.5</v>
          </cell>
          <cell r="L14">
            <v>52.5</v>
          </cell>
          <cell r="P14" t="str">
            <v xml:space="preserve"> HOSS'S STEAK</v>
          </cell>
          <cell r="Q14" t="str">
            <v xml:space="preserve"> &amp; SEA H</v>
          </cell>
          <cell r="R14" t="str">
            <v xml:space="preserve">    200102260002</v>
          </cell>
          <cell r="S14" t="str">
            <v>20010226000AC0</v>
          </cell>
        </row>
        <row r="15">
          <cell r="A15">
            <v>1040</v>
          </cell>
          <cell r="B15">
            <v>683600</v>
          </cell>
          <cell r="C15">
            <v>55000</v>
          </cell>
          <cell r="D15">
            <v>2001</v>
          </cell>
          <cell r="E15">
            <v>4</v>
          </cell>
          <cell r="F15">
            <v>18</v>
          </cell>
          <cell r="G15">
            <v>4</v>
          </cell>
          <cell r="H15" t="str">
            <v>OT252</v>
          </cell>
          <cell r="I15" t="str">
            <v>$</v>
          </cell>
          <cell r="J15" t="str">
            <v>CD</v>
          </cell>
          <cell r="K15">
            <v>82.15</v>
          </cell>
          <cell r="L15">
            <v>82.15</v>
          </cell>
          <cell r="P15" t="str">
            <v xml:space="preserve"> DOE &amp; JERRY</v>
          </cell>
          <cell r="Q15" t="str">
            <v>S BARBECUE</v>
          </cell>
          <cell r="R15" t="str">
            <v xml:space="preserve">    200104180039</v>
          </cell>
          <cell r="S15" t="str">
            <v>20010418000AC0</v>
          </cell>
        </row>
        <row r="16">
          <cell r="A16">
            <v>1040</v>
          </cell>
          <cell r="B16">
            <v>683600</v>
          </cell>
          <cell r="C16">
            <v>55200</v>
          </cell>
          <cell r="D16">
            <v>2001</v>
          </cell>
          <cell r="E16">
            <v>2</v>
          </cell>
          <cell r="F16">
            <v>24</v>
          </cell>
          <cell r="G16">
            <v>2</v>
          </cell>
          <cell r="H16" t="str">
            <v>OT252</v>
          </cell>
          <cell r="I16" t="str">
            <v>$</v>
          </cell>
          <cell r="J16" t="str">
            <v>CD</v>
          </cell>
          <cell r="K16">
            <v>83.03</v>
          </cell>
          <cell r="L16">
            <v>83.03</v>
          </cell>
          <cell r="P16" t="str">
            <v xml:space="preserve"> L'KOSTE VILL</v>
          </cell>
          <cell r="Q16" t="str">
            <v>A</v>
          </cell>
          <cell r="R16" t="str">
            <v xml:space="preserve">    200102260043</v>
          </cell>
          <cell r="S16" t="str">
            <v>20010226000AC0</v>
          </cell>
        </row>
        <row r="17">
          <cell r="A17">
            <v>1040</v>
          </cell>
          <cell r="B17">
            <v>683600</v>
          </cell>
          <cell r="C17">
            <v>2400</v>
          </cell>
          <cell r="D17">
            <v>2001</v>
          </cell>
          <cell r="E17">
            <v>1</v>
          </cell>
          <cell r="F17">
            <v>24</v>
          </cell>
          <cell r="G17">
            <v>1</v>
          </cell>
          <cell r="H17" t="str">
            <v>OT252</v>
          </cell>
          <cell r="I17" t="str">
            <v>$</v>
          </cell>
          <cell r="J17" t="str">
            <v>CD</v>
          </cell>
          <cell r="K17">
            <v>83.98</v>
          </cell>
          <cell r="L17">
            <v>83.98</v>
          </cell>
          <cell r="P17" t="str">
            <v xml:space="preserve"> L'KOSTE VILL</v>
          </cell>
          <cell r="Q17" t="str">
            <v>A</v>
          </cell>
          <cell r="R17" t="str">
            <v xml:space="preserve">    200101240026</v>
          </cell>
          <cell r="S17" t="str">
            <v>20010124000AC0</v>
          </cell>
        </row>
        <row r="18">
          <cell r="A18">
            <v>1040</v>
          </cell>
          <cell r="B18">
            <v>683600</v>
          </cell>
          <cell r="C18">
            <v>2400</v>
          </cell>
          <cell r="D18">
            <v>2001</v>
          </cell>
          <cell r="E18">
            <v>1</v>
          </cell>
          <cell r="F18">
            <v>24</v>
          </cell>
          <cell r="G18">
            <v>1</v>
          </cell>
          <cell r="H18" t="str">
            <v>OT252</v>
          </cell>
          <cell r="I18" t="str">
            <v>$</v>
          </cell>
          <cell r="J18" t="str">
            <v>CD</v>
          </cell>
          <cell r="K18">
            <v>87.97</v>
          </cell>
          <cell r="L18">
            <v>87.97</v>
          </cell>
          <cell r="P18" t="str">
            <v xml:space="preserve"> PIZZA HUT 73</v>
          </cell>
          <cell r="Q18" t="str">
            <v>9104</v>
          </cell>
          <cell r="R18" t="str">
            <v xml:space="preserve">    200101240025</v>
          </cell>
          <cell r="S18" t="str">
            <v>20010124000AC0</v>
          </cell>
        </row>
        <row r="19">
          <cell r="A19">
            <v>1040</v>
          </cell>
          <cell r="B19">
            <v>683600</v>
          </cell>
          <cell r="C19">
            <v>2200</v>
          </cell>
          <cell r="D19">
            <v>2001</v>
          </cell>
          <cell r="E19">
            <v>6</v>
          </cell>
          <cell r="F19">
            <v>8</v>
          </cell>
          <cell r="G19">
            <v>6</v>
          </cell>
          <cell r="H19" t="str">
            <v>OT252</v>
          </cell>
          <cell r="I19" t="str">
            <v>$</v>
          </cell>
          <cell r="J19" t="str">
            <v>CD</v>
          </cell>
          <cell r="K19">
            <v>105.39</v>
          </cell>
          <cell r="L19">
            <v>105.39</v>
          </cell>
          <cell r="P19" t="str">
            <v xml:space="preserve"> L'KOSTE VILL</v>
          </cell>
          <cell r="Q19" t="str">
            <v>A</v>
          </cell>
          <cell r="R19" t="str">
            <v xml:space="preserve">    200106080003</v>
          </cell>
          <cell r="S19" t="str">
            <v>20010608000AC0</v>
          </cell>
        </row>
        <row r="20">
          <cell r="A20">
            <v>1040</v>
          </cell>
          <cell r="B20">
            <v>683600</v>
          </cell>
          <cell r="C20">
            <v>55400</v>
          </cell>
          <cell r="D20">
            <v>2001</v>
          </cell>
          <cell r="E20">
            <v>5</v>
          </cell>
          <cell r="F20">
            <v>16</v>
          </cell>
          <cell r="G20">
            <v>5</v>
          </cell>
          <cell r="H20" t="str">
            <v>OT252</v>
          </cell>
          <cell r="I20" t="str">
            <v>$</v>
          </cell>
          <cell r="J20" t="str">
            <v>CD</v>
          </cell>
          <cell r="K20">
            <v>118.06</v>
          </cell>
          <cell r="L20">
            <v>118.06</v>
          </cell>
          <cell r="P20" t="str">
            <v xml:space="preserve"> PIZZA HUT 73</v>
          </cell>
          <cell r="Q20" t="str">
            <v>9104</v>
          </cell>
          <cell r="R20" t="str">
            <v xml:space="preserve">    200105160039</v>
          </cell>
          <cell r="S20" t="str">
            <v>20010516000AC0</v>
          </cell>
        </row>
        <row r="21">
          <cell r="A21">
            <v>1040</v>
          </cell>
          <cell r="B21">
            <v>683600</v>
          </cell>
          <cell r="C21">
            <v>2000</v>
          </cell>
          <cell r="D21">
            <v>2001</v>
          </cell>
          <cell r="E21">
            <v>3</v>
          </cell>
          <cell r="F21">
            <v>1</v>
          </cell>
          <cell r="G21">
            <v>3</v>
          </cell>
          <cell r="H21" t="str">
            <v>OT252</v>
          </cell>
          <cell r="I21" t="str">
            <v>$</v>
          </cell>
          <cell r="J21" t="str">
            <v>CD</v>
          </cell>
          <cell r="K21">
            <v>133.12</v>
          </cell>
          <cell r="L21">
            <v>133.12</v>
          </cell>
          <cell r="P21" t="str">
            <v xml:space="preserve"> HARDING S</v>
          </cell>
          <cell r="R21" t="str">
            <v xml:space="preserve">    200103050002</v>
          </cell>
          <cell r="S21" t="str">
            <v>20010305000AC0</v>
          </cell>
        </row>
        <row r="22">
          <cell r="A22">
            <v>1040</v>
          </cell>
          <cell r="B22">
            <v>683600</v>
          </cell>
          <cell r="C22">
            <v>55400</v>
          </cell>
          <cell r="D22">
            <v>2001</v>
          </cell>
          <cell r="E22">
            <v>1</v>
          </cell>
          <cell r="F22">
            <v>16</v>
          </cell>
          <cell r="G22">
            <v>1</v>
          </cell>
          <cell r="H22" t="str">
            <v>OT252</v>
          </cell>
          <cell r="I22" t="str">
            <v>$</v>
          </cell>
          <cell r="J22" t="str">
            <v>CD</v>
          </cell>
          <cell r="K22">
            <v>139.28</v>
          </cell>
          <cell r="L22">
            <v>139.28</v>
          </cell>
          <cell r="P22" t="str">
            <v xml:space="preserve"> HARDING S</v>
          </cell>
          <cell r="R22" t="str">
            <v xml:space="preserve">    200101220036</v>
          </cell>
          <cell r="S22" t="str">
            <v>20010122000AC0</v>
          </cell>
        </row>
        <row r="23">
          <cell r="A23">
            <v>1040</v>
          </cell>
          <cell r="B23">
            <v>683600</v>
          </cell>
          <cell r="C23">
            <v>2200</v>
          </cell>
          <cell r="D23">
            <v>2001</v>
          </cell>
          <cell r="E23">
            <v>4</v>
          </cell>
          <cell r="F23">
            <v>28</v>
          </cell>
          <cell r="G23">
            <v>4</v>
          </cell>
          <cell r="H23" t="str">
            <v>OT252</v>
          </cell>
          <cell r="I23" t="str">
            <v>$</v>
          </cell>
          <cell r="J23" t="str">
            <v>CD</v>
          </cell>
          <cell r="K23">
            <v>154</v>
          </cell>
          <cell r="L23">
            <v>154</v>
          </cell>
          <cell r="P23" t="str">
            <v xml:space="preserve"> L'KOSTE VILL</v>
          </cell>
          <cell r="Q23" t="str">
            <v>A</v>
          </cell>
          <cell r="R23" t="str">
            <v xml:space="preserve">    200105010002</v>
          </cell>
          <cell r="S23" t="str">
            <v>20010501000AC0</v>
          </cell>
        </row>
        <row r="24">
          <cell r="A24">
            <v>1040</v>
          </cell>
          <cell r="B24">
            <v>683600</v>
          </cell>
          <cell r="C24">
            <v>55200</v>
          </cell>
          <cell r="D24">
            <v>2001</v>
          </cell>
          <cell r="E24">
            <v>2</v>
          </cell>
          <cell r="F24">
            <v>9</v>
          </cell>
          <cell r="G24">
            <v>2</v>
          </cell>
          <cell r="H24" t="str">
            <v>OT252</v>
          </cell>
          <cell r="I24" t="str">
            <v>$</v>
          </cell>
          <cell r="J24" t="str">
            <v>CD</v>
          </cell>
          <cell r="K24">
            <v>158.82</v>
          </cell>
          <cell r="L24">
            <v>158.82</v>
          </cell>
          <cell r="P24" t="str">
            <v xml:space="preserve"> L'KOSTE VILL</v>
          </cell>
          <cell r="Q24" t="str">
            <v>A</v>
          </cell>
          <cell r="R24" t="str">
            <v xml:space="preserve">    200102090017</v>
          </cell>
          <cell r="S24" t="str">
            <v>20010209000AC0</v>
          </cell>
        </row>
        <row r="25">
          <cell r="A25">
            <v>1040</v>
          </cell>
          <cell r="B25">
            <v>683600</v>
          </cell>
          <cell r="C25">
            <v>2400</v>
          </cell>
          <cell r="D25">
            <v>2001</v>
          </cell>
          <cell r="E25">
            <v>3</v>
          </cell>
          <cell r="F25">
            <v>31</v>
          </cell>
          <cell r="G25">
            <v>3</v>
          </cell>
          <cell r="H25" t="str">
            <v>OT252</v>
          </cell>
          <cell r="I25" t="str">
            <v>$</v>
          </cell>
          <cell r="J25" t="str">
            <v>CD</v>
          </cell>
          <cell r="K25">
            <v>177.68</v>
          </cell>
          <cell r="L25">
            <v>177.68</v>
          </cell>
          <cell r="P25" t="str">
            <v xml:space="preserve"> L'KOSTE VILL</v>
          </cell>
          <cell r="Q25" t="str">
            <v>A</v>
          </cell>
          <cell r="R25" t="str">
            <v xml:space="preserve">    200104020018</v>
          </cell>
          <cell r="S25" t="str">
            <v>20010402000AC0</v>
          </cell>
        </row>
        <row r="26">
          <cell r="A26">
            <v>1040</v>
          </cell>
          <cell r="B26">
            <v>683600</v>
          </cell>
          <cell r="C26">
            <v>2400</v>
          </cell>
          <cell r="D26">
            <v>2001</v>
          </cell>
          <cell r="E26">
            <v>1</v>
          </cell>
          <cell r="F26">
            <v>16</v>
          </cell>
          <cell r="G26">
            <v>1</v>
          </cell>
          <cell r="H26" t="str">
            <v>OT252</v>
          </cell>
          <cell r="I26" t="str">
            <v>$</v>
          </cell>
          <cell r="J26" t="str">
            <v>CD</v>
          </cell>
          <cell r="K26">
            <v>207.79</v>
          </cell>
          <cell r="L26">
            <v>207.79</v>
          </cell>
          <cell r="P26" t="str">
            <v xml:space="preserve"> L'KOSTE VILL</v>
          </cell>
          <cell r="Q26" t="str">
            <v>A</v>
          </cell>
          <cell r="R26" t="str">
            <v xml:space="preserve">    200101220025</v>
          </cell>
          <cell r="S26" t="str">
            <v>20010122000AC0</v>
          </cell>
        </row>
        <row r="27">
          <cell r="A27">
            <v>1040</v>
          </cell>
          <cell r="B27">
            <v>683600</v>
          </cell>
          <cell r="C27">
            <v>55200</v>
          </cell>
          <cell r="D27">
            <v>2001</v>
          </cell>
          <cell r="E27">
            <v>2</v>
          </cell>
          <cell r="F27">
            <v>24</v>
          </cell>
          <cell r="G27">
            <v>2</v>
          </cell>
          <cell r="H27" t="str">
            <v>OT252</v>
          </cell>
          <cell r="I27" t="str">
            <v>$</v>
          </cell>
          <cell r="J27" t="str">
            <v>CD</v>
          </cell>
          <cell r="K27">
            <v>229.76</v>
          </cell>
          <cell r="L27">
            <v>229.76</v>
          </cell>
          <cell r="P27" t="str">
            <v xml:space="preserve"> HARDING S</v>
          </cell>
          <cell r="R27" t="str">
            <v xml:space="preserve">    200102260046</v>
          </cell>
          <cell r="S27" t="str">
            <v>20010226000AC0</v>
          </cell>
        </row>
        <row r="28">
          <cell r="A28">
            <v>1040</v>
          </cell>
          <cell r="B28">
            <v>683600</v>
          </cell>
          <cell r="C28">
            <v>55200</v>
          </cell>
          <cell r="D28">
            <v>2001</v>
          </cell>
          <cell r="E28">
            <v>2</v>
          </cell>
          <cell r="F28">
            <v>24</v>
          </cell>
          <cell r="G28">
            <v>2</v>
          </cell>
          <cell r="H28" t="str">
            <v>OT252</v>
          </cell>
          <cell r="I28" t="str">
            <v>$</v>
          </cell>
          <cell r="J28" t="str">
            <v>CD</v>
          </cell>
          <cell r="K28">
            <v>235.05</v>
          </cell>
          <cell r="L28">
            <v>235.05</v>
          </cell>
          <cell r="P28" t="str">
            <v xml:space="preserve"> HARDING S</v>
          </cell>
          <cell r="R28" t="str">
            <v xml:space="preserve">    200102260044</v>
          </cell>
          <cell r="S28" t="str">
            <v>20010226000AC0</v>
          </cell>
        </row>
        <row r="29">
          <cell r="A29">
            <v>1040</v>
          </cell>
          <cell r="B29">
            <v>683600</v>
          </cell>
          <cell r="C29">
            <v>55200</v>
          </cell>
          <cell r="D29">
            <v>2001</v>
          </cell>
          <cell r="E29">
            <v>2</v>
          </cell>
          <cell r="F29">
            <v>24</v>
          </cell>
          <cell r="G29">
            <v>2</v>
          </cell>
          <cell r="H29" t="str">
            <v>OT252</v>
          </cell>
          <cell r="I29" t="str">
            <v>$</v>
          </cell>
          <cell r="J29" t="str">
            <v>CD</v>
          </cell>
          <cell r="K29">
            <v>244.79</v>
          </cell>
          <cell r="L29">
            <v>244.79</v>
          </cell>
          <cell r="P29" t="str">
            <v xml:space="preserve"> HARDING S</v>
          </cell>
          <cell r="R29" t="str">
            <v xml:space="preserve">    200102260045</v>
          </cell>
          <cell r="S29" t="str">
            <v>20010226000AC0</v>
          </cell>
        </row>
        <row r="30">
          <cell r="A30">
            <v>1040</v>
          </cell>
          <cell r="B30">
            <v>683600</v>
          </cell>
          <cell r="C30">
            <v>2400</v>
          </cell>
          <cell r="D30">
            <v>2001</v>
          </cell>
          <cell r="E30">
            <v>4</v>
          </cell>
          <cell r="F30">
            <v>28</v>
          </cell>
          <cell r="G30">
            <v>4</v>
          </cell>
          <cell r="H30" t="str">
            <v>OT252</v>
          </cell>
          <cell r="I30" t="str">
            <v>$</v>
          </cell>
          <cell r="J30" t="str">
            <v>CD</v>
          </cell>
          <cell r="K30">
            <v>252.88</v>
          </cell>
          <cell r="L30">
            <v>252.88</v>
          </cell>
          <cell r="P30" t="str">
            <v xml:space="preserve"> CHEF WONG</v>
          </cell>
          <cell r="R30" t="str">
            <v xml:space="preserve">    200105010016</v>
          </cell>
          <cell r="S30" t="str">
            <v>20010501000AC0</v>
          </cell>
        </row>
        <row r="31">
          <cell r="A31">
            <v>1040</v>
          </cell>
          <cell r="B31">
            <v>683600</v>
          </cell>
          <cell r="C31">
            <v>2400</v>
          </cell>
          <cell r="D31">
            <v>2001</v>
          </cell>
          <cell r="E31">
            <v>4</v>
          </cell>
          <cell r="F31">
            <v>28</v>
          </cell>
          <cell r="G31">
            <v>4</v>
          </cell>
          <cell r="H31" t="str">
            <v>OT252</v>
          </cell>
          <cell r="I31" t="str">
            <v>$</v>
          </cell>
          <cell r="J31" t="str">
            <v>CD</v>
          </cell>
          <cell r="K31">
            <v>255.28</v>
          </cell>
          <cell r="L31">
            <v>255.28</v>
          </cell>
          <cell r="P31" t="str">
            <v xml:space="preserve"> L'KOSTE VILL</v>
          </cell>
          <cell r="Q31" t="str">
            <v>A</v>
          </cell>
          <cell r="R31" t="str">
            <v xml:space="preserve">    200105010015</v>
          </cell>
          <cell r="S31" t="str">
            <v>20010501000AC0</v>
          </cell>
        </row>
        <row r="32">
          <cell r="A32">
            <v>1040</v>
          </cell>
          <cell r="B32">
            <v>683600</v>
          </cell>
          <cell r="C32">
            <v>55000</v>
          </cell>
          <cell r="D32">
            <v>2001</v>
          </cell>
          <cell r="E32">
            <v>6</v>
          </cell>
          <cell r="F32">
            <v>18</v>
          </cell>
          <cell r="G32">
            <v>6</v>
          </cell>
          <cell r="H32" t="str">
            <v>OT252</v>
          </cell>
          <cell r="I32" t="str">
            <v>$</v>
          </cell>
          <cell r="J32" t="str">
            <v>CD</v>
          </cell>
          <cell r="K32">
            <v>277.01</v>
          </cell>
          <cell r="L32">
            <v>277.01</v>
          </cell>
          <cell r="P32" t="str">
            <v xml:space="preserve"> L'KOSTE VILL</v>
          </cell>
          <cell r="Q32" t="str">
            <v>A</v>
          </cell>
          <cell r="R32" t="str">
            <v xml:space="preserve">    200106180005</v>
          </cell>
          <cell r="S32" t="str">
            <v>20010618000AC0</v>
          </cell>
        </row>
        <row r="33">
          <cell r="A33">
            <v>1040</v>
          </cell>
          <cell r="B33">
            <v>683600</v>
          </cell>
          <cell r="C33">
            <v>2400</v>
          </cell>
          <cell r="D33">
            <v>2001</v>
          </cell>
          <cell r="E33">
            <v>3</v>
          </cell>
          <cell r="F33">
            <v>9</v>
          </cell>
          <cell r="G33">
            <v>3</v>
          </cell>
          <cell r="H33" t="str">
            <v>OT252</v>
          </cell>
          <cell r="I33" t="str">
            <v>$</v>
          </cell>
          <cell r="J33" t="str">
            <v>CD</v>
          </cell>
          <cell r="K33">
            <v>284.73</v>
          </cell>
          <cell r="L33">
            <v>284.73</v>
          </cell>
          <cell r="P33" t="str">
            <v xml:space="preserve"> HARDING S</v>
          </cell>
          <cell r="R33" t="str">
            <v xml:space="preserve">    200103090018</v>
          </cell>
          <cell r="S33" t="str">
            <v>20010309000AC0</v>
          </cell>
        </row>
        <row r="34">
          <cell r="A34">
            <v>1040</v>
          </cell>
          <cell r="B34">
            <v>683600</v>
          </cell>
          <cell r="C34">
            <v>2200</v>
          </cell>
          <cell r="D34">
            <v>2001</v>
          </cell>
          <cell r="E34">
            <v>6</v>
          </cell>
          <cell r="F34">
            <v>8</v>
          </cell>
          <cell r="G34">
            <v>6</v>
          </cell>
          <cell r="H34" t="str">
            <v>OT252</v>
          </cell>
          <cell r="I34" t="str">
            <v>$</v>
          </cell>
          <cell r="J34" t="str">
            <v>CD</v>
          </cell>
          <cell r="K34">
            <v>326.93</v>
          </cell>
          <cell r="L34">
            <v>326.93</v>
          </cell>
          <cell r="P34" t="str">
            <v xml:space="preserve"> L'KOSTE VILL</v>
          </cell>
          <cell r="Q34" t="str">
            <v>A</v>
          </cell>
          <cell r="R34" t="str">
            <v xml:space="preserve">    200106080002</v>
          </cell>
          <cell r="S34" t="str">
            <v>20010608000AC0</v>
          </cell>
        </row>
        <row r="35">
          <cell r="A35">
            <v>1040</v>
          </cell>
          <cell r="B35">
            <v>683600</v>
          </cell>
          <cell r="C35">
            <v>55200</v>
          </cell>
          <cell r="D35">
            <v>2001</v>
          </cell>
          <cell r="E35">
            <v>1</v>
          </cell>
          <cell r="F35">
            <v>16</v>
          </cell>
          <cell r="G35">
            <v>1</v>
          </cell>
          <cell r="H35" t="str">
            <v>OT252</v>
          </cell>
          <cell r="I35" t="str">
            <v>$</v>
          </cell>
          <cell r="J35" t="str">
            <v>CD</v>
          </cell>
          <cell r="K35">
            <v>361.79</v>
          </cell>
          <cell r="L35">
            <v>361.79</v>
          </cell>
          <cell r="P35" t="str">
            <v xml:space="preserve"> HARDING S</v>
          </cell>
          <cell r="R35" t="str">
            <v xml:space="preserve">    200101220034</v>
          </cell>
          <cell r="S35" t="str">
            <v>20010122000AC0</v>
          </cell>
        </row>
        <row r="36">
          <cell r="A36">
            <v>1040</v>
          </cell>
          <cell r="B36">
            <v>683600</v>
          </cell>
          <cell r="C36">
            <v>55000</v>
          </cell>
          <cell r="D36">
            <v>2001</v>
          </cell>
          <cell r="E36">
            <v>3</v>
          </cell>
          <cell r="F36">
            <v>16</v>
          </cell>
          <cell r="G36">
            <v>3</v>
          </cell>
          <cell r="H36" t="str">
            <v>OT252</v>
          </cell>
          <cell r="I36" t="str">
            <v>$</v>
          </cell>
          <cell r="J36" t="str">
            <v>CD</v>
          </cell>
          <cell r="K36">
            <v>365.7</v>
          </cell>
          <cell r="L36">
            <v>365.7</v>
          </cell>
          <cell r="P36" t="str">
            <v xml:space="preserve"> DOE &amp; JERRY</v>
          </cell>
          <cell r="Q36" t="str">
            <v>S BARBECUE</v>
          </cell>
          <cell r="R36" t="str">
            <v xml:space="preserve">    200103160015</v>
          </cell>
          <cell r="S36" t="str">
            <v>20010316000AC0</v>
          </cell>
        </row>
        <row r="37">
          <cell r="A37">
            <v>1040</v>
          </cell>
          <cell r="B37">
            <v>683600</v>
          </cell>
          <cell r="C37">
            <v>55000</v>
          </cell>
          <cell r="D37">
            <v>2001</v>
          </cell>
          <cell r="E37">
            <v>3</v>
          </cell>
          <cell r="F37">
            <v>16</v>
          </cell>
          <cell r="G37">
            <v>3</v>
          </cell>
          <cell r="H37" t="str">
            <v>OT252</v>
          </cell>
          <cell r="I37" t="str">
            <v>$</v>
          </cell>
          <cell r="J37" t="str">
            <v>CD</v>
          </cell>
          <cell r="K37">
            <v>369.68</v>
          </cell>
          <cell r="L37">
            <v>369.68</v>
          </cell>
          <cell r="P37" t="str">
            <v xml:space="preserve"> DOE &amp; JERRY</v>
          </cell>
          <cell r="Q37" t="str">
            <v>S BARBECUE</v>
          </cell>
          <cell r="R37" t="str">
            <v xml:space="preserve">    200103160016</v>
          </cell>
          <cell r="S37" t="str">
            <v>20010316000AC0</v>
          </cell>
        </row>
        <row r="38">
          <cell r="A38">
            <v>1040</v>
          </cell>
          <cell r="B38">
            <v>683600</v>
          </cell>
          <cell r="C38">
            <v>2400</v>
          </cell>
          <cell r="D38">
            <v>2001</v>
          </cell>
          <cell r="E38">
            <v>1</v>
          </cell>
          <cell r="F38">
            <v>19</v>
          </cell>
          <cell r="G38">
            <v>1</v>
          </cell>
          <cell r="H38" t="str">
            <v>OT252</v>
          </cell>
          <cell r="I38" t="str">
            <v>$</v>
          </cell>
          <cell r="J38" t="str">
            <v>CD</v>
          </cell>
          <cell r="K38">
            <v>436.94</v>
          </cell>
          <cell r="L38">
            <v>436.94</v>
          </cell>
          <cell r="P38" t="str">
            <v xml:space="preserve"> HARDING S</v>
          </cell>
          <cell r="R38" t="str">
            <v xml:space="preserve">    200101220004</v>
          </cell>
          <cell r="S38" t="str">
            <v>20010122000AC0</v>
          </cell>
        </row>
        <row r="39">
          <cell r="A39">
            <v>1040</v>
          </cell>
          <cell r="B39">
            <v>683600</v>
          </cell>
          <cell r="C39">
            <v>55200</v>
          </cell>
          <cell r="D39">
            <v>2001</v>
          </cell>
          <cell r="E39">
            <v>2</v>
          </cell>
          <cell r="F39">
            <v>24</v>
          </cell>
          <cell r="G39">
            <v>2</v>
          </cell>
          <cell r="H39" t="str">
            <v>OT252</v>
          </cell>
          <cell r="I39" t="str">
            <v>$</v>
          </cell>
          <cell r="J39" t="str">
            <v>CD</v>
          </cell>
          <cell r="K39">
            <v>586.17999999999995</v>
          </cell>
          <cell r="L39">
            <v>586.17999999999995</v>
          </cell>
          <cell r="P39" t="str">
            <v xml:space="preserve"> HARDING S</v>
          </cell>
          <cell r="R39" t="str">
            <v xml:space="preserve">    200102260047</v>
          </cell>
          <cell r="S39" t="str">
            <v>20010226000AC0</v>
          </cell>
        </row>
        <row r="40">
          <cell r="A40">
            <v>1040</v>
          </cell>
          <cell r="B40">
            <v>683600</v>
          </cell>
          <cell r="C40">
            <v>55000</v>
          </cell>
          <cell r="D40">
            <v>2001</v>
          </cell>
          <cell r="E40">
            <v>2</v>
          </cell>
          <cell r="F40">
            <v>9</v>
          </cell>
          <cell r="G40">
            <v>2</v>
          </cell>
          <cell r="H40" t="str">
            <v>OT252</v>
          </cell>
          <cell r="I40" t="str">
            <v>$</v>
          </cell>
          <cell r="J40" t="str">
            <v>CD</v>
          </cell>
          <cell r="K40">
            <v>612.15</v>
          </cell>
          <cell r="L40">
            <v>612.15</v>
          </cell>
          <cell r="P40" t="str">
            <v xml:space="preserve"> DOE &amp; JERRY</v>
          </cell>
          <cell r="Q40" t="str">
            <v>S BARBECUE</v>
          </cell>
          <cell r="R40" t="str">
            <v xml:space="preserve">    200102090015</v>
          </cell>
          <cell r="S40" t="str">
            <v>20010209000AC0</v>
          </cell>
        </row>
        <row r="41">
          <cell r="A41">
            <v>1040</v>
          </cell>
          <cell r="B41">
            <v>683600</v>
          </cell>
          <cell r="C41">
            <v>2200</v>
          </cell>
          <cell r="D41">
            <v>2001</v>
          </cell>
          <cell r="E41">
            <v>4</v>
          </cell>
          <cell r="F41">
            <v>18</v>
          </cell>
          <cell r="G41">
            <v>4</v>
          </cell>
          <cell r="H41" t="str">
            <v>OT252</v>
          </cell>
          <cell r="I41" t="str">
            <v>$</v>
          </cell>
          <cell r="J41" t="str">
            <v>CD</v>
          </cell>
          <cell r="K41">
            <v>630.70000000000005</v>
          </cell>
          <cell r="L41">
            <v>630.70000000000005</v>
          </cell>
          <cell r="P41" t="str">
            <v xml:space="preserve"> RUBINICS CAT</v>
          </cell>
          <cell r="Q41" t="str">
            <v>ERING SERV</v>
          </cell>
          <cell r="R41" t="str">
            <v xml:space="preserve">    200104180008</v>
          </cell>
          <cell r="S41" t="str">
            <v>20010418000AC0</v>
          </cell>
        </row>
        <row r="42">
          <cell r="A42">
            <v>1040</v>
          </cell>
          <cell r="B42">
            <v>683600</v>
          </cell>
          <cell r="C42">
            <v>55200</v>
          </cell>
          <cell r="D42">
            <v>2001</v>
          </cell>
          <cell r="E42">
            <v>2</v>
          </cell>
          <cell r="F42">
            <v>24</v>
          </cell>
          <cell r="G42">
            <v>2</v>
          </cell>
          <cell r="H42" t="str">
            <v>OT252</v>
          </cell>
          <cell r="I42" t="str">
            <v>$</v>
          </cell>
          <cell r="J42" t="str">
            <v>CD</v>
          </cell>
          <cell r="K42">
            <v>723.58</v>
          </cell>
          <cell r="L42">
            <v>723.58</v>
          </cell>
          <cell r="P42" t="str">
            <v xml:space="preserve"> HARDING S</v>
          </cell>
          <cell r="R42" t="str">
            <v xml:space="preserve">    200102260048</v>
          </cell>
          <cell r="S42" t="str">
            <v>20010226000AC0</v>
          </cell>
        </row>
        <row r="43">
          <cell r="A43">
            <v>1040</v>
          </cell>
          <cell r="B43">
            <v>683600</v>
          </cell>
          <cell r="C43">
            <v>2000</v>
          </cell>
          <cell r="D43">
            <v>2001</v>
          </cell>
          <cell r="E43">
            <v>1</v>
          </cell>
          <cell r="F43">
            <v>9</v>
          </cell>
          <cell r="G43">
            <v>1</v>
          </cell>
          <cell r="H43" t="str">
            <v>OT252</v>
          </cell>
          <cell r="I43" t="str">
            <v>$</v>
          </cell>
          <cell r="J43" t="str">
            <v>CD</v>
          </cell>
          <cell r="K43">
            <v>801.36</v>
          </cell>
          <cell r="L43">
            <v>801.36</v>
          </cell>
          <cell r="P43" t="str">
            <v xml:space="preserve"> DOE &amp; JERRY</v>
          </cell>
          <cell r="Q43" t="str">
            <v>S BARBECUE</v>
          </cell>
          <cell r="R43" t="str">
            <v xml:space="preserve">    200101220002</v>
          </cell>
          <cell r="S43" t="str">
            <v>20010122000AC0</v>
          </cell>
        </row>
        <row r="44">
          <cell r="A44">
            <v>1040</v>
          </cell>
          <cell r="B44">
            <v>683600</v>
          </cell>
          <cell r="C44">
            <v>55000</v>
          </cell>
          <cell r="D44">
            <v>2001</v>
          </cell>
          <cell r="E44">
            <v>2</v>
          </cell>
          <cell r="F44">
            <v>9</v>
          </cell>
          <cell r="G44">
            <v>2</v>
          </cell>
          <cell r="H44" t="str">
            <v>OT252</v>
          </cell>
          <cell r="I44" t="str">
            <v>$</v>
          </cell>
          <cell r="J44" t="str">
            <v>CD</v>
          </cell>
          <cell r="K44">
            <v>1451.67</v>
          </cell>
          <cell r="L44">
            <v>1451.67</v>
          </cell>
          <cell r="P44" t="str">
            <v xml:space="preserve"> DOE &amp; JERRY</v>
          </cell>
          <cell r="Q44" t="str">
            <v>S BARBECUE</v>
          </cell>
          <cell r="R44" t="str">
            <v xml:space="preserve">    200102090014</v>
          </cell>
          <cell r="S44" t="str">
            <v>20010209000AC0</v>
          </cell>
        </row>
      </sheetData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A2"/>
      <sheetName val="AB2"/>
      <sheetName val="AC2"/>
      <sheetName val="AD2"/>
      <sheetName val="AE1"/>
      <sheetName val="AE2"/>
      <sheetName val="AF2 253"/>
      <sheetName val="AF2 254"/>
      <sheetName val="AF2 255"/>
      <sheetName val="AF2 ADIT New"/>
      <sheetName val="AF 253"/>
      <sheetName val="AF 255"/>
      <sheetName val="AF ADIT New"/>
      <sheetName val="AG2 114"/>
      <sheetName val="AG2 182.3"/>
      <sheetName val="AG2 186"/>
      <sheetName val="AG2 190 New"/>
      <sheetName val="AG 114"/>
      <sheetName val="AG 182.3"/>
      <sheetName val="AG 186"/>
      <sheetName val="AG 190 New"/>
      <sheetName val="AH2 Summary"/>
      <sheetName val="AH2 Prod"/>
      <sheetName val="AH2 Prod (2)"/>
      <sheetName val="AH2 Def Fuel"/>
      <sheetName val="AH2 930"/>
      <sheetName val="AH2 Fuel"/>
      <sheetName val="AH2 PurchPower"/>
      <sheetName val="AH Summary"/>
      <sheetName val="AH Prod"/>
      <sheetName val="AH Prod (2)"/>
      <sheetName val="AH Def Fuel"/>
      <sheetName val="AH 930"/>
      <sheetName val="AH Fuel"/>
      <sheetName val="AH PurchPower"/>
      <sheetName val="AI2 P1"/>
      <sheetName val="AI2 P2"/>
      <sheetName val="AI2 P3"/>
      <sheetName val="AI P1"/>
      <sheetName val="AI P2"/>
      <sheetName val="AI P3"/>
      <sheetName val="AI Labor WP"/>
      <sheetName val="AJ2"/>
      <sheetName val="AK2 P1"/>
      <sheetName val="AK2 PropTax"/>
      <sheetName val="AL2 Summary"/>
      <sheetName val="AL2 151"/>
      <sheetName val="AL2 120"/>
      <sheetName val="AL2 154"/>
      <sheetName val="AL2 163"/>
      <sheetName val="AL2 165"/>
      <sheetName val="AL Summary"/>
      <sheetName val="AL 151"/>
      <sheetName val="AL 120"/>
      <sheetName val="AL154"/>
      <sheetName val="AL 163"/>
      <sheetName val="AL 165"/>
      <sheetName val="AM 2"/>
      <sheetName val="AN 2"/>
      <sheetName val="AN"/>
      <sheetName val="AO2 AFUDC"/>
      <sheetName val="AO2 S-T"/>
      <sheetName val="AO2 L-T and Pref rate"/>
      <sheetName val="AO AFUDC"/>
      <sheetName val="AO S-T"/>
      <sheetName val="AO L-T and Pref rate"/>
      <sheetName val="AP-Period II"/>
      <sheetName val="AP"/>
      <sheetName val="AQ 2 AQ 1"/>
      <sheetName val="AQ 2 AQ2"/>
      <sheetName val="AQ AQ 1"/>
      <sheetName val="AQ AQ"/>
      <sheetName val="AR 2 A"/>
      <sheetName val="AR 2 ITC"/>
      <sheetName val="AR A"/>
      <sheetName val="AR ITC"/>
      <sheetName val="AS 2 AS"/>
      <sheetName val="AS AS"/>
      <sheetName val="AT 2 A"/>
      <sheetName val="AT A"/>
      <sheetName val="AU 2 AU"/>
      <sheetName val="AU AU"/>
      <sheetName val="AU AU (2)"/>
      <sheetName val="AV 2 COC"/>
      <sheetName val="AV 2 LTD"/>
      <sheetName val="AV 2 SUN"/>
      <sheetName val="AV 2 PCB"/>
      <sheetName val="AV 2 FMB"/>
      <sheetName val="AV 2 Prfd"/>
      <sheetName val="AV 2 Sheet1"/>
      <sheetName val="AV 2 Common"/>
      <sheetName val="AV 2 Cash Flow"/>
      <sheetName val="AV COC"/>
      <sheetName val="AV LTD"/>
      <sheetName val="AV SUN"/>
      <sheetName val="AV PCB"/>
      <sheetName val="AV FMB"/>
      <sheetName val="AV Prfd"/>
      <sheetName val="AV Sheet1"/>
      <sheetName val="AV Common"/>
      <sheetName val="AW 2 AW-Period II"/>
      <sheetName val="AW AW"/>
      <sheetName val="AW ST Debt Bal"/>
      <sheetName val="AX 2 AX"/>
      <sheetName val="AX AX"/>
      <sheetName val="AY 2 AY"/>
      <sheetName val="AY AY"/>
      <sheetName val="BA 2 BA"/>
      <sheetName val="BA BA"/>
      <sheetName val="BB 2 p1"/>
      <sheetName val="BB p1"/>
      <sheetName val="BC 2 2005BC"/>
      <sheetName val="BC 2000_2003"/>
      <sheetName val="BD 2 BD"/>
      <sheetName val="BD BD"/>
      <sheetName val="BD_6-12-06"/>
      <sheetName val="BG 2 p2"/>
      <sheetName val="BG p2"/>
      <sheetName val="BH 2 p1"/>
      <sheetName val="BH 2 p2"/>
      <sheetName val="BH p1"/>
      <sheetName val="BH p2"/>
      <sheetName val="BI 2 BI"/>
      <sheetName val="BI BI"/>
      <sheetName val="BK 2 BK"/>
      <sheetName val="BL 2 Rate design-Schedule BL"/>
      <sheetName val="BL BI"/>
      <sheetName val="CAPST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Eint"/>
      <sheetName val="SEtan"/>
      <sheetName val="Sheet2"/>
      <sheetName val="106"/>
      <sheetName val="Sheet1"/>
    </sheetNames>
    <sheetDataSet>
      <sheetData sheetId="0" refreshError="1"/>
      <sheetData sheetId="1" refreshError="1">
        <row r="2">
          <cell r="A2" t="str">
            <v>006518</v>
          </cell>
          <cell r="B2">
            <v>-43</v>
          </cell>
        </row>
        <row r="3">
          <cell r="A3" t="str">
            <v>008690</v>
          </cell>
          <cell r="B3">
            <v>-74.650000000000006</v>
          </cell>
        </row>
        <row r="4">
          <cell r="A4" t="str">
            <v>009807</v>
          </cell>
          <cell r="B4">
            <v>-9331.09</v>
          </cell>
        </row>
        <row r="5">
          <cell r="A5" t="str">
            <v>011125</v>
          </cell>
          <cell r="B5">
            <v>-14014.52</v>
          </cell>
        </row>
        <row r="6">
          <cell r="A6" t="str">
            <v>011136</v>
          </cell>
          <cell r="B6">
            <v>-123464.1</v>
          </cell>
        </row>
        <row r="7">
          <cell r="A7" t="str">
            <v>012429</v>
          </cell>
          <cell r="B7">
            <v>-100533.7</v>
          </cell>
        </row>
        <row r="8">
          <cell r="A8" t="str">
            <v>012519</v>
          </cell>
          <cell r="B8">
            <v>-316693.83</v>
          </cell>
        </row>
        <row r="9">
          <cell r="A9" t="str">
            <v>012779</v>
          </cell>
          <cell r="B9">
            <v>-14056.09</v>
          </cell>
        </row>
        <row r="10">
          <cell r="A10" t="str">
            <v>012805</v>
          </cell>
          <cell r="B10">
            <v>-26.86</v>
          </cell>
        </row>
        <row r="11">
          <cell r="A11" t="str">
            <v>013206</v>
          </cell>
          <cell r="B11">
            <v>-1082.5</v>
          </cell>
        </row>
        <row r="12">
          <cell r="A12" t="str">
            <v>013257</v>
          </cell>
          <cell r="B12">
            <v>-254563.89</v>
          </cell>
        </row>
        <row r="13">
          <cell r="A13" t="str">
            <v>013259</v>
          </cell>
          <cell r="B13">
            <v>-32238.93</v>
          </cell>
        </row>
        <row r="14">
          <cell r="A14" t="str">
            <v>013467</v>
          </cell>
          <cell r="B14">
            <v>-44372.56</v>
          </cell>
        </row>
        <row r="15">
          <cell r="A15" t="str">
            <v>013548</v>
          </cell>
          <cell r="B15">
            <v>-364796.71</v>
          </cell>
        </row>
        <row r="16">
          <cell r="A16" t="str">
            <v>013638</v>
          </cell>
          <cell r="B16">
            <v>-360161.46</v>
          </cell>
        </row>
        <row r="17">
          <cell r="A17" t="str">
            <v>013845</v>
          </cell>
          <cell r="B17">
            <v>-514.73</v>
          </cell>
        </row>
        <row r="18">
          <cell r="A18" t="str">
            <v>013970</v>
          </cell>
          <cell r="B18">
            <v>-19188.75</v>
          </cell>
        </row>
        <row r="19">
          <cell r="A19" t="str">
            <v>014076</v>
          </cell>
          <cell r="B19">
            <v>-3291.32</v>
          </cell>
        </row>
        <row r="20">
          <cell r="A20" t="str">
            <v>090119</v>
          </cell>
          <cell r="B20">
            <v>-1083.3699999999999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sc_unreg_nisource"/>
      <sheetName val="page2"/>
      <sheetName val="page3"/>
      <sheetName val="page4"/>
      <sheetName val="page5"/>
      <sheetName val="page6"/>
      <sheetName val="page7"/>
      <sheetName val="page8"/>
      <sheetName val="Completed_draft_potrait_w_info"/>
      <sheetName val="firstdraft_potrait (2)"/>
      <sheetName val="firstdraft"/>
      <sheetName val="complete_draft"/>
      <sheetName val="complete_w_info_draf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43">
          <cell r="D43" t="str">
            <v>AMOUNT</v>
          </cell>
        </row>
      </sheetData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ype Details"/>
      <sheetName val="Count of Nodes by Type"/>
      <sheetName val="Complete Listing incl LCN"/>
      <sheetName val="LCN Node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T Summary"/>
      <sheetName val="Sheet3"/>
      <sheetName val="P&amp;L"/>
      <sheetName val="BT Summary ASC 101504"/>
      <sheetName val="Signed off PB Finsumm"/>
      <sheetName val="Finsumm"/>
      <sheetName val="Equipt"/>
      <sheetName val="Price Summ"/>
      <sheetName val="Revised Position"/>
      <sheetName val="Bus Case 101304"/>
      <sheetName val="CAPEX Normalization - BT Ca (3)"/>
      <sheetName val="CAPEX Normalization - BT Case"/>
      <sheetName val="BT Summary ASC 101304 (2)"/>
      <sheetName val="I. Summary ASC 101304"/>
      <sheetName val="Roll-Forward"/>
      <sheetName val="Normalization Change"/>
      <sheetName val="Bus Case 091004"/>
      <sheetName val="I. Summary ASC 090104 (2)"/>
      <sheetName val="CAPEX Normalization - BT Ca (2)"/>
      <sheetName val="Original Technology"/>
      <sheetName val="BT Yr 1 Base Case Review"/>
      <sheetName val="BT 7 Year Base Case Review"/>
      <sheetName val="Consider Revised Target"/>
      <sheetName val="BT Pricing Initiatives"/>
      <sheetName val="BMS Actions"/>
      <sheetName val="BMS Scars"/>
      <sheetName val="D - Global Remote Access"/>
      <sheetName val="Dial Internet User"/>
      <sheetName val="Managed Broadband User"/>
      <sheetName val="MPLS"/>
      <sheetName val="Nwks"/>
      <sheetName val="Bus Case Total"/>
      <sheetName val="Pay1"/>
      <sheetName val="Pay2"/>
      <sheetName val="Pay3"/>
      <sheetName val="I. Summary ASC 101304 (2)"/>
      <sheetName val="Base Inputs"/>
      <sheetName val="Sheet1"/>
      <sheetName val="XI. Resource Baselines"/>
      <sheetName val="Revised Bus Case (2)"/>
      <sheetName val="I. Summary ASC 101204"/>
      <sheetName val="I. Summary ASC 090104"/>
      <sheetName val="Voice Transport 2003"/>
      <sheetName val="BMS - Base Case Control Sheet"/>
      <sheetName val="Refresh&amp;Depn (2)"/>
      <sheetName val="In Scope Business Case"/>
      <sheetName val="Original Fin summ incremental"/>
      <sheetName val="Voice Reconciliation"/>
      <sheetName val="Voice"/>
      <sheetName val="PB Reconciliation"/>
      <sheetName val="Sheet2"/>
      <sheetName val="Revised Bus Case"/>
      <sheetName val="Original Buy Back"/>
      <sheetName val="Future State Savings Initiative"/>
      <sheetName val="New Wan Summary"/>
      <sheetName val="MPLS Transport future"/>
      <sheetName val="New Lan Summary"/>
      <sheetName val="New Remote Access"/>
      <sheetName val="New Internet Infrastructue"/>
      <sheetName val="New Jersey Man"/>
      <sheetName val="New Global Enterprise Service"/>
      <sheetName val="Product Summary"/>
      <sheetName val="Roll Out"/>
      <sheetName val="N Business Partner Connectivity"/>
      <sheetName val="New Voice Support"/>
      <sheetName val="Wireless Support Services"/>
      <sheetName val="E Bonding Mgmt"/>
      <sheetName val="Volumetrics"/>
      <sheetName val="MPLS Savings"/>
      <sheetName val="Assumptions"/>
      <sheetName val="Peer Review"/>
      <sheetName val="FX Rates"/>
      <sheetName val="Access savings"/>
      <sheetName val="Error Checks"/>
      <sheetName val="Resource"/>
      <sheetName val="Resource Costs"/>
      <sheetName val="BMS Salary Costs"/>
      <sheetName val="Tech Des Res"/>
      <sheetName val="Transition res"/>
      <sheetName val="HR Costs"/>
      <sheetName val="MPLS P&amp;L"/>
      <sheetName val="Wan circuit costs"/>
      <sheetName val="Management Links"/>
      <sheetName val="Voice IP cards"/>
      <sheetName val="Rolloutdetail"/>
      <sheetName val="Voice refresh"/>
      <sheetName val="Parallel Run costs"/>
      <sheetName val="site type"/>
      <sheetName val="Refresh&amp;Depn"/>
      <sheetName val="Misc."/>
      <sheetName val="Voice Commun"/>
      <sheetName val="Price Pres"/>
      <sheetName val="3rd party contracts"/>
      <sheetName val="Original Asset Depreciation"/>
      <sheetName val="FB BT"/>
      <sheetName val="Signed off PB FB BT"/>
      <sheetName val="FB BTGsol"/>
      <sheetName val="FB BTGsol VA"/>
      <sheetName val="Names"/>
      <sheetName val="IPR Table"/>
      <sheetName val="BT_Summary"/>
      <sheetName val="BT_Summary_ASC_101504"/>
      <sheetName val="Signed_off_PB_Finsumm"/>
      <sheetName val="Price_Summ"/>
      <sheetName val="Revised_Position"/>
      <sheetName val="Bus_Case_101304"/>
      <sheetName val="CAPEX_Normalization_-_BT_Ca_(3)"/>
      <sheetName val="CAPEX_Normalization_-_BT_Case"/>
      <sheetName val="BT_Summary_ASC_101304_(2)"/>
      <sheetName val="I__Summary_ASC_101304"/>
      <sheetName val="Normalization_Change"/>
      <sheetName val="Bus_Case_091004"/>
      <sheetName val="I__Summary_ASC_090104_(2)"/>
      <sheetName val="CAPEX_Normalization_-_BT_Ca_(2)"/>
      <sheetName val="Original_Technology"/>
      <sheetName val="BT_Yr_1_Base_Case_Review"/>
      <sheetName val="BT_7_Year_Base_Case_Review"/>
      <sheetName val="Consider_Revised_Target"/>
      <sheetName val="BT_Pricing_Initiatives"/>
      <sheetName val="BMS_Actions"/>
      <sheetName val="BMS_Scars"/>
      <sheetName val="D_-_Global_Remote_Access"/>
      <sheetName val="Dial_Internet_User"/>
      <sheetName val="Managed_Broadband_User"/>
      <sheetName val="Bus_Case_Total"/>
      <sheetName val="I__Summary_ASC_101304_(2)"/>
      <sheetName val="Base_Inputs"/>
      <sheetName val="XI__Resource_Baselines"/>
      <sheetName val="Revised_Bus_Case_(2)"/>
      <sheetName val="I__Summary_ASC_101204"/>
      <sheetName val="I__Summary_ASC_090104"/>
      <sheetName val="Voice_Transport_2003"/>
      <sheetName val="BMS_-_Base_Case_Control_Sheet"/>
      <sheetName val="Refresh&amp;Depn_(2)"/>
      <sheetName val="In_Scope_Business_Case"/>
      <sheetName val="Original_Fin_summ_incremental"/>
      <sheetName val="Voice_Reconciliation"/>
      <sheetName val="PB_Reconciliation"/>
      <sheetName val="Revised_Bus_Case"/>
      <sheetName val="Original_Buy_Back"/>
      <sheetName val="Future_State_Savings_Initiative"/>
      <sheetName val="New_Wan_Summary"/>
      <sheetName val="MPLS_Transport_future"/>
      <sheetName val="New_Lan_Summary"/>
      <sheetName val="New_Remote_Access"/>
      <sheetName val="New_Internet_Infrastructue"/>
      <sheetName val="New_Jersey_Man"/>
      <sheetName val="New_Global_Enterprise_Service"/>
      <sheetName val="Product_Summary"/>
      <sheetName val="Roll_Out"/>
      <sheetName val="N_Business_Partner_Connectivity"/>
      <sheetName val="New_Voice_Support"/>
      <sheetName val="Wireless_Support_Services"/>
      <sheetName val="E_Bonding_Mgmt"/>
      <sheetName val="MPLS_Savings"/>
      <sheetName val="Peer_Review"/>
      <sheetName val="FX_Rates"/>
      <sheetName val="Access_savings"/>
      <sheetName val="Error_Checks"/>
      <sheetName val="Resource_Costs"/>
      <sheetName val="BMS_Salary_Costs"/>
      <sheetName val="Tech_Des_Res"/>
      <sheetName val="Transition_res"/>
      <sheetName val="HR_Costs"/>
      <sheetName val="MPLS_P&amp;L"/>
      <sheetName val="Wan_circuit_costs"/>
      <sheetName val="Management_Links"/>
      <sheetName val="Voice_IP_cards"/>
      <sheetName val="Voice_refresh"/>
      <sheetName val="Parallel_Run_costs"/>
      <sheetName val="site_type"/>
      <sheetName val="Misc_"/>
      <sheetName val="Voice_Commun"/>
      <sheetName val="Price_Pres"/>
      <sheetName val="3rd_party_contracts"/>
      <sheetName val="Original_Asset_Depreciation"/>
      <sheetName val="FB_BT"/>
      <sheetName val="Signed_off_PB_FB_BT"/>
      <sheetName val="FB_BTGsol"/>
      <sheetName val="FB_BTGsol_VA"/>
      <sheetName val="IPR_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204"/>
      <sheetName val="222"/>
      <sheetName val="876"/>
      <sheetName val="Title_Page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acts for Info"/>
      <sheetName val="Allocations"/>
      <sheetName val="Questions"/>
      <sheetName val="Changes &amp; Notes"/>
      <sheetName val="EPRI-REG-ADVT"/>
      <sheetName val="Data Entry and Forecaster"/>
      <sheetName val="IOU Cost of Service"/>
      <sheetName val="MISO 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R"/>
      <sheetName val="HIDE R34 Q4"/>
      <sheetName val="SbLdgr to TB Rec for Blackline"/>
      <sheetName val="165"/>
      <sheetName val="236-0011"/>
      <sheetName val="236-0014"/>
      <sheetName val="241"/>
      <sheetName val="Payroll"/>
      <sheetName val="Summary"/>
      <sheetName val="QtrlySummary"/>
      <sheetName val="QtrlyDetail"/>
      <sheetName val="LAB-01-002"/>
      <sheetName val="oddity"/>
      <sheetName val="Sheet1"/>
      <sheetName val="TB for Audit Sched."/>
      <sheetName val="TB Data"/>
      <sheetName val="Hyp - Taxes Accrd - Tax Payable"/>
      <sheetName val="Hyp - Other Tax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w to"/>
      <sheetName val="Rating Tables"/>
      <sheetName val="Hourly"/>
      <sheetName val="Contractor"/>
      <sheetName val="Consulting"/>
      <sheetName val="Outside Purchased Services"/>
      <sheetName val="Expense Worksheet"/>
      <sheetName val="BUDGET SUMMARY"/>
      <sheetName val="xref acct"/>
      <sheetName val="Headcount"/>
      <sheetName val="Print File"/>
      <sheetName val="Chart of Accounts"/>
      <sheetName val="Module1"/>
      <sheetName val="How_to"/>
      <sheetName val="Rating_Tables"/>
      <sheetName val="Outside_Purchased_Services"/>
      <sheetName val="Expense_Worksheet"/>
      <sheetName val="BUDGET_SUMMARY"/>
      <sheetName val="xref_acct"/>
      <sheetName val="Print_File"/>
      <sheetName val="Chart_of_Accoun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>
        <row r="3">
          <cell r="A3" t="str">
            <v>Acct</v>
          </cell>
          <cell r="B3" t="str">
            <v>ACCOUNTS</v>
          </cell>
          <cell r="C3" t="str">
            <v>Classification</v>
          </cell>
        </row>
        <row r="4">
          <cell r="A4">
            <v>601000</v>
          </cell>
          <cell r="B4" t="str">
            <v>601000  SALARIES-EXEMPT</v>
          </cell>
          <cell r="C4" t="str">
            <v>SALARIES AND BENEFITS</v>
          </cell>
        </row>
        <row r="5">
          <cell r="A5">
            <v>601001</v>
          </cell>
          <cell r="B5" t="str">
            <v>601001  SALARIES-NON-EXEMPT</v>
          </cell>
          <cell r="C5" t="str">
            <v>SALARIES AND BENEFITS</v>
          </cell>
        </row>
        <row r="6">
          <cell r="A6">
            <v>601005</v>
          </cell>
          <cell r="B6" t="str">
            <v>601005  SALARIES-OVERTIME</v>
          </cell>
          <cell r="C6" t="str">
            <v>SALARIES AND BENEFITS</v>
          </cell>
        </row>
        <row r="7">
          <cell r="A7">
            <v>601007</v>
          </cell>
          <cell r="B7" t="str">
            <v>601007  SAL-SHIFT DIFF</v>
          </cell>
          <cell r="C7" t="str">
            <v>SALARIES AND BENEFITS</v>
          </cell>
        </row>
        <row r="8">
          <cell r="A8">
            <v>601010</v>
          </cell>
          <cell r="B8" t="str">
            <v>601010  SAL-TEMP LABOR</v>
          </cell>
          <cell r="C8" t="str">
            <v>SALARIES AND BENEFITS</v>
          </cell>
        </row>
        <row r="9">
          <cell r="A9">
            <v>601012</v>
          </cell>
          <cell r="B9" t="str">
            <v>601012  SALARIES-EXEMPT FLEX</v>
          </cell>
          <cell r="C9" t="str">
            <v>SALARIES AND BENEFITS</v>
          </cell>
        </row>
        <row r="10">
          <cell r="A10">
            <v>601055</v>
          </cell>
          <cell r="B10" t="str">
            <v>601055  SAL-OTHER PAID TIME</v>
          </cell>
          <cell r="C10" t="str">
            <v>SALARIES AND BENEFITS</v>
          </cell>
        </row>
        <row r="11">
          <cell r="A11">
            <v>601056</v>
          </cell>
          <cell r="B11" t="str">
            <v>601056  SAL-GAIN SHARING</v>
          </cell>
          <cell r="C11" t="str">
            <v>SALARIES AND BENEFITS</v>
          </cell>
        </row>
        <row r="12">
          <cell r="A12">
            <v>601061</v>
          </cell>
          <cell r="B12" t="str">
            <v>601061  EXEMPT/PER FRINGE</v>
          </cell>
          <cell r="C12" t="str">
            <v>SALARIES AND BENEFITS</v>
          </cell>
        </row>
        <row r="13">
          <cell r="A13">
            <v>601062</v>
          </cell>
          <cell r="B13" t="str">
            <v>601062  NON-EX/PER FRINGE</v>
          </cell>
          <cell r="C13" t="str">
            <v>SALARIES AND BENEFITS</v>
          </cell>
        </row>
        <row r="14">
          <cell r="A14">
            <v>601069</v>
          </cell>
          <cell r="B14" t="str">
            <v>601069  TEMP/PER FRINGE</v>
          </cell>
          <cell r="C14" t="str">
            <v>SALARIES AND BENEFITS</v>
          </cell>
        </row>
        <row r="15">
          <cell r="A15">
            <v>601070</v>
          </cell>
          <cell r="B15" t="str">
            <v>601070  TEMP FRINGE % OF SAL</v>
          </cell>
          <cell r="C15" t="str">
            <v>SALARIES AND BENEFITS</v>
          </cell>
        </row>
        <row r="16">
          <cell r="A16">
            <v>601071</v>
          </cell>
          <cell r="B16" t="str">
            <v>601071  EXEMPT FRINGE % OF S</v>
          </cell>
          <cell r="C16" t="str">
            <v>SALARIES AND BENEFITS</v>
          </cell>
        </row>
        <row r="17">
          <cell r="A17">
            <v>601072</v>
          </cell>
          <cell r="B17" t="str">
            <v>601072  NON-EX FRINGE % OF S</v>
          </cell>
          <cell r="C17" t="str">
            <v>SALARIES AND BENEFITS</v>
          </cell>
        </row>
        <row r="18">
          <cell r="A18">
            <v>601161</v>
          </cell>
          <cell r="B18" t="str">
            <v>601161  WELLNESS PROGRAM</v>
          </cell>
          <cell r="C18" t="str">
            <v>SALARIES AND BENEFITS</v>
          </cell>
        </row>
        <row r="19">
          <cell r="A19">
            <v>602000</v>
          </cell>
          <cell r="B19" t="str">
            <v>602000  HRLY-SALARIES</v>
          </cell>
          <cell r="C19" t="str">
            <v>SALARIES AND BENEFITS</v>
          </cell>
        </row>
        <row r="20">
          <cell r="A20">
            <v>603002</v>
          </cell>
          <cell r="B20" t="str">
            <v>603002  SAFETY PROGRAM</v>
          </cell>
          <cell r="C20" t="str">
            <v>SALARIES AND BENEFITS</v>
          </cell>
        </row>
        <row r="21">
          <cell r="A21">
            <v>603010</v>
          </cell>
          <cell r="B21" t="str">
            <v>603010  EMPL REWARD AND REC</v>
          </cell>
          <cell r="C21" t="str">
            <v>SALARIES AND BENEFITS</v>
          </cell>
        </row>
        <row r="22">
          <cell r="A22">
            <v>603024</v>
          </cell>
          <cell r="B22" t="str">
            <v>603024  EMPLOYEE PROGRAMS</v>
          </cell>
          <cell r="C22" t="str">
            <v>SALARIES AND BENEFITS</v>
          </cell>
        </row>
        <row r="23">
          <cell r="A23">
            <v>603025</v>
          </cell>
          <cell r="B23" t="str">
            <v>603025  EMPLOYEE RELATIONS</v>
          </cell>
          <cell r="C23" t="str">
            <v>SALARIES AND BENEFITS</v>
          </cell>
        </row>
        <row r="24">
          <cell r="A24">
            <v>603028</v>
          </cell>
          <cell r="B24" t="str">
            <v>603028  SPOT AWARDS</v>
          </cell>
          <cell r="C24" t="str">
            <v>SALARIES AND BENEFITS</v>
          </cell>
        </row>
        <row r="25">
          <cell r="A25">
            <v>603115</v>
          </cell>
          <cell r="B25" t="str">
            <v>603115  PROD INTL CONS CLEAR</v>
          </cell>
          <cell r="C25" t="str">
            <v>SALARIES AND BENEFITS</v>
          </cell>
        </row>
        <row r="26">
          <cell r="A26">
            <v>602014</v>
          </cell>
          <cell r="B26" t="str">
            <v>602014  HOURLY-CAPITALIZED LABOR</v>
          </cell>
          <cell r="C26" t="str">
            <v>SALARIES AND BENEFITS</v>
          </cell>
        </row>
        <row r="27">
          <cell r="A27">
            <v>601901</v>
          </cell>
          <cell r="B27" t="str">
            <v>601901  ACTUAL DIRECT LABOR</v>
          </cell>
          <cell r="C27" t="str">
            <v>SALARIES AND BENEFITS</v>
          </cell>
        </row>
        <row r="28">
          <cell r="A28" t="e">
            <v>#VALUE!</v>
          </cell>
          <cell r="B28" t="str">
            <v>SALARIES AND BENEFITS</v>
          </cell>
          <cell r="C28" t="str">
            <v>SALARIES AND BENEFITS</v>
          </cell>
        </row>
        <row r="29">
          <cell r="A29">
            <v>601130</v>
          </cell>
          <cell r="B29" t="str">
            <v>601130  PROF&amp;CIVIC DUES/FEES</v>
          </cell>
          <cell r="C29" t="str">
            <v>EDUCATION AND TRAINING</v>
          </cell>
        </row>
        <row r="30">
          <cell r="A30">
            <v>601165</v>
          </cell>
          <cell r="B30" t="str">
            <v>601165  SAL-EXT SEMINARS</v>
          </cell>
          <cell r="C30" t="str">
            <v>EDUCATION AND TRAINING</v>
          </cell>
        </row>
        <row r="31">
          <cell r="A31">
            <v>601170</v>
          </cell>
          <cell r="B31" t="str">
            <v>601170  SAL-EDUC BENEFIT</v>
          </cell>
          <cell r="C31" t="str">
            <v>EDUCATION AND TRAINING</v>
          </cell>
        </row>
        <row r="32">
          <cell r="A32">
            <v>604105</v>
          </cell>
          <cell r="B32" t="str">
            <v>604105  SAL-INTERNAL TRAING</v>
          </cell>
          <cell r="C32" t="str">
            <v>EDUCATION AND TRAINING</v>
          </cell>
        </row>
        <row r="33">
          <cell r="A33">
            <v>604135</v>
          </cell>
          <cell r="B33" t="str">
            <v>604135  TRAINING MATERIAL</v>
          </cell>
          <cell r="C33" t="str">
            <v>EDUCATION AND TRAINING</v>
          </cell>
        </row>
        <row r="34">
          <cell r="A34">
            <v>604140</v>
          </cell>
          <cell r="B34" t="str">
            <v>604140  TRAINING-OTHER</v>
          </cell>
          <cell r="C34" t="str">
            <v>EDUCATION AND TRAINING</v>
          </cell>
        </row>
        <row r="35">
          <cell r="A35">
            <v>604142</v>
          </cell>
          <cell r="B35" t="str">
            <v>604142  TRAINING DEVELOPMENT</v>
          </cell>
          <cell r="C35" t="str">
            <v>EDUCATION AND TRAINING</v>
          </cell>
        </row>
        <row r="36">
          <cell r="A36">
            <v>604230</v>
          </cell>
          <cell r="B36" t="str">
            <v>604230  DEALR TRAIN-OTHER</v>
          </cell>
          <cell r="C36" t="str">
            <v>EDUCATION AND TRAINING</v>
          </cell>
        </row>
        <row r="37">
          <cell r="A37">
            <v>610400</v>
          </cell>
          <cell r="B37" t="str">
            <v>610400  SUBSCRIPT-TRADE</v>
          </cell>
          <cell r="C37" t="str">
            <v>EDUCATION AND TRAINING</v>
          </cell>
        </row>
        <row r="38">
          <cell r="A38" t="e">
            <v>#VALUE!</v>
          </cell>
          <cell r="B38" t="str">
            <v>EDUCATION AND TRAINING</v>
          </cell>
          <cell r="C38" t="str">
            <v>EDUCATION AND TRAINING</v>
          </cell>
        </row>
        <row r="39">
          <cell r="A39">
            <v>605000</v>
          </cell>
          <cell r="B39" t="str">
            <v>605000  TRAVEL EXPENSE</v>
          </cell>
          <cell r="C39" t="str">
            <v>TRAVEL EXPENSE</v>
          </cell>
        </row>
        <row r="40">
          <cell r="A40">
            <v>605100</v>
          </cell>
          <cell r="B40" t="str">
            <v>605100  TRAVEL INTERNATIONAL</v>
          </cell>
          <cell r="C40" t="str">
            <v>TRAVEL EXPENSE</v>
          </cell>
        </row>
        <row r="41">
          <cell r="A41">
            <v>605500</v>
          </cell>
          <cell r="B41" t="str">
            <v>605500  TRAVEL-MEAL COST</v>
          </cell>
          <cell r="C41" t="str">
            <v>TRAVEL EXPENSE</v>
          </cell>
        </row>
        <row r="42">
          <cell r="A42">
            <v>605600</v>
          </cell>
          <cell r="B42" t="str">
            <v>605600  TRAVEL-MEAL COST INT</v>
          </cell>
          <cell r="C42" t="str">
            <v>TRAVEL EXPENSE</v>
          </cell>
        </row>
        <row r="43">
          <cell r="A43">
            <v>606230</v>
          </cell>
          <cell r="B43" t="str">
            <v>606230  OWNED AUTO-REPAIRS</v>
          </cell>
          <cell r="C43" t="str">
            <v>TRAVEL EXPENSE</v>
          </cell>
        </row>
        <row r="44">
          <cell r="A44">
            <v>606100</v>
          </cell>
          <cell r="B44" t="str">
            <v>606100  LEASED AUTO-CAR</v>
          </cell>
          <cell r="C44" t="str">
            <v>TRAVEL EXPENSE</v>
          </cell>
        </row>
        <row r="45">
          <cell r="A45" t="e">
            <v>#VALUE!</v>
          </cell>
          <cell r="B45" t="str">
            <v>TRAVEL EXPENSE</v>
          </cell>
          <cell r="C45" t="str">
            <v>TRAVEL EXPENSE</v>
          </cell>
        </row>
        <row r="46">
          <cell r="A46">
            <v>603031</v>
          </cell>
          <cell r="B46" t="str">
            <v>603031  TRANSF MOVING &amp; LIVI</v>
          </cell>
          <cell r="C46" t="str">
            <v>RECRUITING &amp; RELOCATION</v>
          </cell>
        </row>
        <row r="47">
          <cell r="A47">
            <v>603032</v>
          </cell>
          <cell r="B47" t="str">
            <v>603032  RECRUIT/EMPLOYMENT</v>
          </cell>
          <cell r="C47" t="str">
            <v>RECRUITING &amp; RELOCATION</v>
          </cell>
        </row>
        <row r="48">
          <cell r="A48">
            <v>603035</v>
          </cell>
          <cell r="B48" t="str">
            <v>603035  FOREIGN ALLOWANCE</v>
          </cell>
          <cell r="C48" t="str">
            <v>RECRUITING &amp; RELOCATION</v>
          </cell>
        </row>
        <row r="49">
          <cell r="A49">
            <v>603036</v>
          </cell>
          <cell r="B49" t="str">
            <v>603036  EXPAT FOREIGN TAXES</v>
          </cell>
          <cell r="C49" t="str">
            <v>RECRUITING &amp; RELOCATION</v>
          </cell>
        </row>
        <row r="50">
          <cell r="A50">
            <v>603047</v>
          </cell>
          <cell r="B50" t="str">
            <v>603047  VISA-HR SERVICES</v>
          </cell>
          <cell r="C50" t="str">
            <v>RECRUITING &amp; RELOCATION</v>
          </cell>
        </row>
        <row r="51">
          <cell r="A51" t="e">
            <v>#VALUE!</v>
          </cell>
          <cell r="B51" t="str">
            <v>RECRUITING &amp; RELOCATION</v>
          </cell>
          <cell r="C51" t="str">
            <v>RECRUITING &amp; RELOCATION</v>
          </cell>
        </row>
        <row r="52">
          <cell r="A52" t="e">
            <v>#VALUE!</v>
          </cell>
          <cell r="B52" t="str">
            <v>WHIRLPOOL PERSONNEL</v>
          </cell>
          <cell r="C52" t="str">
            <v>WHIRLPOOL PERSONNEL</v>
          </cell>
        </row>
        <row r="53">
          <cell r="A53">
            <v>613000</v>
          </cell>
          <cell r="B53" t="str">
            <v>613000  OUTSIDE SVCS CONSULT</v>
          </cell>
          <cell r="C53" t="str">
            <v>CONSULTING</v>
          </cell>
        </row>
        <row r="54">
          <cell r="A54">
            <v>613010</v>
          </cell>
          <cell r="B54" t="str">
            <v>613010  CONSULTANT LIVING EX</v>
          </cell>
          <cell r="C54" t="str">
            <v>CONSULTING</v>
          </cell>
        </row>
        <row r="55">
          <cell r="A55">
            <v>613040</v>
          </cell>
          <cell r="B55" t="str">
            <v>613040  IT CONSULTING</v>
          </cell>
          <cell r="C55" t="str">
            <v>CONSULTING</v>
          </cell>
        </row>
        <row r="56">
          <cell r="A56" t="e">
            <v>#VALUE!</v>
          </cell>
          <cell r="B56" t="str">
            <v>CONSULTING</v>
          </cell>
          <cell r="C56" t="str">
            <v>CONSULTING</v>
          </cell>
        </row>
        <row r="57">
          <cell r="A57">
            <v>603003</v>
          </cell>
          <cell r="B57" t="str">
            <v>603003  CONTRACT WAGES &amp; BEN</v>
          </cell>
          <cell r="C57" t="str">
            <v>CONTRACTING</v>
          </cell>
        </row>
        <row r="58">
          <cell r="A58">
            <v>613120</v>
          </cell>
          <cell r="B58" t="str">
            <v>613120  OUTSIDE PURCHASE SVC</v>
          </cell>
          <cell r="C58" t="str">
            <v>CONTRACTING</v>
          </cell>
        </row>
        <row r="59">
          <cell r="A59" t="e">
            <v>#VALUE!</v>
          </cell>
          <cell r="B59" t="str">
            <v>CONTRACTING</v>
          </cell>
          <cell r="C59" t="str">
            <v>CONTRACTING</v>
          </cell>
        </row>
        <row r="60">
          <cell r="A60">
            <v>613050</v>
          </cell>
          <cell r="B60" t="str">
            <v>613050  OUTSOURCED SERVICES</v>
          </cell>
          <cell r="C60" t="str">
            <v>OUTSOURCE</v>
          </cell>
        </row>
        <row r="61">
          <cell r="A61" t="e">
            <v>#VALUE!</v>
          </cell>
          <cell r="B61" t="str">
            <v>OUTSOURCE</v>
          </cell>
          <cell r="C61" t="str">
            <v>OUTSOURCE</v>
          </cell>
        </row>
        <row r="62">
          <cell r="A62" t="e">
            <v>#VALUE!</v>
          </cell>
          <cell r="B62" t="str">
            <v>OUTSIDE PERSONNEL</v>
          </cell>
          <cell r="C62" t="str">
            <v>OUTSIDE PERSONNEL</v>
          </cell>
        </row>
        <row r="63">
          <cell r="A63">
            <v>609210</v>
          </cell>
          <cell r="B63" t="str">
            <v>609210  MAINT-HARDWARE</v>
          </cell>
          <cell r="C63" t="str">
            <v>HW MAINTENANCE</v>
          </cell>
        </row>
        <row r="64">
          <cell r="A64">
            <v>609230</v>
          </cell>
          <cell r="B64" t="str">
            <v>609230  MAINT-OFFICE EQUIP</v>
          </cell>
          <cell r="C64" t="str">
            <v>HW MAINTENANCE</v>
          </cell>
        </row>
        <row r="65">
          <cell r="A65">
            <v>609244</v>
          </cell>
          <cell r="B65" t="str">
            <v>609244  PURCH MAINT M&amp;E</v>
          </cell>
          <cell r="C65" t="str">
            <v>HW MAINTENANCE</v>
          </cell>
        </row>
        <row r="66">
          <cell r="A66" t="e">
            <v>#VALUE!</v>
          </cell>
          <cell r="B66" t="str">
            <v>HW MAINTENANCE</v>
          </cell>
          <cell r="C66" t="str">
            <v>HW MAINTENANCE</v>
          </cell>
        </row>
        <row r="67">
          <cell r="A67">
            <v>607500</v>
          </cell>
          <cell r="B67" t="str">
            <v>607500  PROPERTY-EQUIPMENT</v>
          </cell>
          <cell r="C67" t="str">
            <v>HARWARE RENT &amp; LEASING</v>
          </cell>
        </row>
        <row r="68">
          <cell r="A68">
            <v>608110</v>
          </cell>
          <cell r="B68" t="str">
            <v>608110  RENTAL-HARDWARE</v>
          </cell>
          <cell r="C68" t="str">
            <v>HARWARE RENT &amp; LEASING</v>
          </cell>
        </row>
        <row r="69">
          <cell r="A69">
            <v>608131</v>
          </cell>
          <cell r="B69" t="str">
            <v>608131  RENTAL-COMM EQUIP</v>
          </cell>
          <cell r="C69" t="str">
            <v>HARWARE RENT &amp; LEASING</v>
          </cell>
        </row>
        <row r="70">
          <cell r="A70">
            <v>608210</v>
          </cell>
          <cell r="B70" t="str">
            <v>608210  LEASED-HARDWARE</v>
          </cell>
          <cell r="C70" t="str">
            <v>HARWARE RENT &amp; LEASING</v>
          </cell>
        </row>
        <row r="71">
          <cell r="A71">
            <v>608215</v>
          </cell>
          <cell r="B71" t="str">
            <v>608215  LEASED-PC EQUIP</v>
          </cell>
          <cell r="C71" t="str">
            <v>HARWARE RENT &amp; LEASING</v>
          </cell>
        </row>
        <row r="72">
          <cell r="A72">
            <v>608250</v>
          </cell>
          <cell r="B72" t="str">
            <v>608250  LEASING COSTS-OTHER</v>
          </cell>
          <cell r="C72" t="str">
            <v>HARWARE RENT &amp; LEASING</v>
          </cell>
        </row>
        <row r="73">
          <cell r="A73" t="e">
            <v>#VALUE!</v>
          </cell>
          <cell r="B73" t="str">
            <v>HARWARE RENT &amp; LEASING</v>
          </cell>
          <cell r="C73" t="str">
            <v>HARWARE RENT &amp; LEASING</v>
          </cell>
        </row>
        <row r="74">
          <cell r="A74">
            <v>608100</v>
          </cell>
          <cell r="B74" t="str">
            <v>608100  RENTAL-SOFTWARE</v>
          </cell>
          <cell r="C74" t="str">
            <v>SOFTWARE RENT &amp; LEASING</v>
          </cell>
        </row>
        <row r="75">
          <cell r="A75">
            <v>608200</v>
          </cell>
          <cell r="B75" t="str">
            <v>608200  LEASED-SOFTWARE</v>
          </cell>
          <cell r="C75" t="str">
            <v>SOFTWARE RENT &amp; LEASING</v>
          </cell>
        </row>
        <row r="76">
          <cell r="A76">
            <v>609200</v>
          </cell>
          <cell r="B76" t="str">
            <v>609200  MAINT-SOFTWARE</v>
          </cell>
          <cell r="C76" t="str">
            <v>SOFTWARE RENT &amp; LEASING</v>
          </cell>
        </row>
        <row r="77">
          <cell r="A77" t="e">
            <v>#VALUE!</v>
          </cell>
          <cell r="B77" t="str">
            <v>SOFTWARE RENT &amp; LEASING</v>
          </cell>
          <cell r="C77" t="str">
            <v>SOFTWARE RENT &amp; LEASING</v>
          </cell>
        </row>
        <row r="78">
          <cell r="A78">
            <v>607050</v>
          </cell>
          <cell r="B78" t="str">
            <v>607050  PRPTY-DEPRECIATION</v>
          </cell>
          <cell r="C78" t="str">
            <v>HW / SW DEPRECIATION</v>
          </cell>
        </row>
        <row r="79">
          <cell r="A79" t="e">
            <v>#VALUE!</v>
          </cell>
          <cell r="B79" t="str">
            <v>HW / SW DEPRECIATION</v>
          </cell>
          <cell r="C79" t="str">
            <v>HW / SW DEPRECIATION</v>
          </cell>
        </row>
        <row r="80">
          <cell r="A80">
            <v>610200</v>
          </cell>
          <cell r="B80" t="str">
            <v>610200  OFFICE SOFTWARE PURC</v>
          </cell>
          <cell r="C80" t="str">
            <v>PURCHASED SOFTWARE</v>
          </cell>
        </row>
        <row r="81">
          <cell r="A81" t="e">
            <v>#VALUE!</v>
          </cell>
          <cell r="B81" t="str">
            <v>PURCHASED SOFTWARE</v>
          </cell>
          <cell r="C81" t="str">
            <v>PURCHASED SOFTWARE</v>
          </cell>
        </row>
        <row r="82">
          <cell r="A82" t="e">
            <v>#VALUE!</v>
          </cell>
          <cell r="B82" t="str">
            <v>HARDWARE SOFTWARE COSTS</v>
          </cell>
          <cell r="C82" t="str">
            <v>HARDWARE SOFTWARE COSTS</v>
          </cell>
        </row>
        <row r="83">
          <cell r="A83">
            <v>612135</v>
          </cell>
          <cell r="B83" t="str">
            <v>612135  DATA TRANS LINES</v>
          </cell>
          <cell r="C83" t="str">
            <v>DATA COMMUNICATIONS</v>
          </cell>
        </row>
        <row r="84">
          <cell r="A84">
            <v>612100</v>
          </cell>
          <cell r="B84" t="str">
            <v>612100  WIDE AREA NETWORK</v>
          </cell>
          <cell r="C84" t="str">
            <v>DATA COMMUNICATIONS</v>
          </cell>
        </row>
        <row r="85">
          <cell r="A85" t="e">
            <v>#VALUE!</v>
          </cell>
          <cell r="B85" t="str">
            <v>DATA COMMUNICATIONS</v>
          </cell>
          <cell r="C85" t="str">
            <v>DATA COMMUNICATIONS</v>
          </cell>
        </row>
        <row r="86">
          <cell r="A86">
            <v>612110</v>
          </cell>
          <cell r="B86" t="str">
            <v>612110  LOCAL AREA NETWORK</v>
          </cell>
          <cell r="C86" t="str">
            <v>VOICE AND VIDEO</v>
          </cell>
        </row>
        <row r="87">
          <cell r="A87">
            <v>612210</v>
          </cell>
          <cell r="B87" t="str">
            <v>612210  INDIVIDUAL TELEPHONE</v>
          </cell>
          <cell r="C87" t="str">
            <v>VOICE AND VIDEO</v>
          </cell>
        </row>
        <row r="88">
          <cell r="A88">
            <v>612220</v>
          </cell>
          <cell r="B88" t="str">
            <v>612220  MOBIL TELEPHONE CHAR</v>
          </cell>
          <cell r="C88" t="str">
            <v>VOICE AND VIDEO</v>
          </cell>
        </row>
        <row r="89">
          <cell r="A89">
            <v>613125</v>
          </cell>
          <cell r="B89" t="str">
            <v>613125  THIRD PARTY INV FEE</v>
          </cell>
          <cell r="C89" t="str">
            <v>VOICE AND VIDEO</v>
          </cell>
        </row>
        <row r="90">
          <cell r="A90">
            <v>612120</v>
          </cell>
          <cell r="B90" t="str">
            <v>612120  NETWORK SERVICE</v>
          </cell>
          <cell r="C90" t="str">
            <v>VOICE AND VIDEO</v>
          </cell>
        </row>
        <row r="91">
          <cell r="A91">
            <v>612130</v>
          </cell>
          <cell r="B91" t="str">
            <v>612130  NETWORK-OTHER</v>
          </cell>
          <cell r="C91" t="str">
            <v>VOICE AND VIDEO</v>
          </cell>
        </row>
        <row r="92">
          <cell r="A92">
            <v>610350</v>
          </cell>
          <cell r="B92" t="str">
            <v>610350  COMMUNICATIONS</v>
          </cell>
          <cell r="C92" t="str">
            <v>VOICE AND VIDEO</v>
          </cell>
        </row>
        <row r="93">
          <cell r="A93">
            <v>612200</v>
          </cell>
          <cell r="B93" t="str">
            <v>612200  GENERAL TELEPHONE</v>
          </cell>
          <cell r="C93" t="str">
            <v>VOICE AND VIDEO</v>
          </cell>
        </row>
        <row r="94">
          <cell r="A94" t="e">
            <v>#VALUE!</v>
          </cell>
          <cell r="B94" t="str">
            <v>VOICE AND VIDEO</v>
          </cell>
          <cell r="C94" t="str">
            <v>VOICE AND VIDEO</v>
          </cell>
        </row>
        <row r="95">
          <cell r="A95">
            <v>613127</v>
          </cell>
          <cell r="B95" t="str">
            <v>613127  COMMUNICATIONS REBIL</v>
          </cell>
          <cell r="C95" t="str">
            <v>COMMUNICATIONS REBILL</v>
          </cell>
        </row>
        <row r="96">
          <cell r="A96" t="e">
            <v>#VALUE!</v>
          </cell>
          <cell r="B96" t="str">
            <v>COMMUNICATIONS REBILL</v>
          </cell>
          <cell r="C96" t="str">
            <v>COMMUNICATIONS REBILL</v>
          </cell>
        </row>
        <row r="97">
          <cell r="A97" t="e">
            <v>#VALUE!</v>
          </cell>
          <cell r="B97" t="str">
            <v>COMMUNICATIONS</v>
          </cell>
          <cell r="C97" t="str">
            <v>COMMUNICATIONS REBILL</v>
          </cell>
        </row>
        <row r="98">
          <cell r="A98">
            <v>603017</v>
          </cell>
          <cell r="B98" t="str">
            <v>603017  FLOWERS &amp; MEMORIAL</v>
          </cell>
          <cell r="C98" t="str">
            <v>MISCELLANEOUS</v>
          </cell>
        </row>
        <row r="99">
          <cell r="A99">
            <v>603030</v>
          </cell>
          <cell r="B99" t="str">
            <v>603030  EMPLOYEE STOCK PURCH</v>
          </cell>
          <cell r="C99" t="str">
            <v>MISCELLANEOUS</v>
          </cell>
        </row>
        <row r="100">
          <cell r="A100">
            <v>603100</v>
          </cell>
          <cell r="B100" t="str">
            <v>603100  CASH DONATIONS</v>
          </cell>
          <cell r="C100" t="str">
            <v>MISCELLANEOUS</v>
          </cell>
        </row>
        <row r="101">
          <cell r="A101">
            <v>603102</v>
          </cell>
          <cell r="B101" t="str">
            <v>603102  EXEC PROD INTERCHNG</v>
          </cell>
          <cell r="C101" t="str">
            <v>MISCELLANEOUS</v>
          </cell>
        </row>
        <row r="102">
          <cell r="A102">
            <v>603103</v>
          </cell>
          <cell r="B102" t="str">
            <v>603103  PROD INTERNAL CONSUM</v>
          </cell>
          <cell r="C102" t="str">
            <v>MISCELLANEOUS</v>
          </cell>
        </row>
        <row r="103">
          <cell r="A103">
            <v>603106</v>
          </cell>
          <cell r="B103" t="str">
            <v>603106  PROD INTL CONS DROP</v>
          </cell>
          <cell r="C103" t="str">
            <v>MISCELLANEOUS</v>
          </cell>
        </row>
        <row r="104">
          <cell r="A104">
            <v>603112</v>
          </cell>
          <cell r="B104" t="str">
            <v>603112  LAPORTE EPI</v>
          </cell>
          <cell r="C104" t="str">
            <v>MISCELLANEOUS</v>
          </cell>
        </row>
        <row r="105">
          <cell r="A105">
            <v>603113</v>
          </cell>
          <cell r="B105" t="str">
            <v>603113  EPI-ADD'L EXPENSES</v>
          </cell>
          <cell r="C105" t="str">
            <v>MISCELLANEOUS</v>
          </cell>
        </row>
        <row r="106">
          <cell r="A106">
            <v>605800</v>
          </cell>
          <cell r="B106" t="str">
            <v>605800  ENTERTAINING 3RD PTY</v>
          </cell>
          <cell r="C106" t="str">
            <v>MISCELLANEOUS</v>
          </cell>
        </row>
        <row r="107">
          <cell r="A107">
            <v>607064</v>
          </cell>
          <cell r="B107" t="str">
            <v>607064  PROP-PER TOOLS REQ</v>
          </cell>
          <cell r="C107" t="str">
            <v>MISCELLANEOUS</v>
          </cell>
        </row>
        <row r="108">
          <cell r="A108">
            <v>607400</v>
          </cell>
          <cell r="B108" t="str">
            <v>607400  PROPERTY-TAXES</v>
          </cell>
          <cell r="C108" t="str">
            <v>MISCELLANEOUS</v>
          </cell>
        </row>
        <row r="109">
          <cell r="A109">
            <v>607501</v>
          </cell>
          <cell r="B109" t="str">
            <v>607501  PROP EQUIP &lt; $3000</v>
          </cell>
          <cell r="C109" t="str">
            <v>MISCELLANEOUS</v>
          </cell>
        </row>
        <row r="110">
          <cell r="A110">
            <v>610000</v>
          </cell>
          <cell r="B110" t="str">
            <v>610000  OFFICE SUPPLIES</v>
          </cell>
          <cell r="C110" t="str">
            <v>MISCELLANEOUS</v>
          </cell>
        </row>
        <row r="111">
          <cell r="A111">
            <v>610050</v>
          </cell>
          <cell r="B111" t="str">
            <v>610050  PC SUPPLIES</v>
          </cell>
          <cell r="C111" t="str">
            <v>MISCELLANEOUS</v>
          </cell>
        </row>
        <row r="112">
          <cell r="A112">
            <v>610100</v>
          </cell>
          <cell r="B112" t="str">
            <v>610100  PRINTING</v>
          </cell>
          <cell r="C112" t="str">
            <v>MISCELLANEOUS</v>
          </cell>
        </row>
        <row r="113">
          <cell r="A113">
            <v>610110</v>
          </cell>
          <cell r="B113" t="str">
            <v>610110  PURCHASED FORMS</v>
          </cell>
          <cell r="C113" t="str">
            <v>MISCELLANEOUS</v>
          </cell>
        </row>
        <row r="114">
          <cell r="A114">
            <v>610300</v>
          </cell>
          <cell r="B114" t="str">
            <v>610300  BOOKS, MAGAZINES, PA</v>
          </cell>
          <cell r="C114" t="str">
            <v>MISCELLANEOUS</v>
          </cell>
        </row>
        <row r="115">
          <cell r="A115">
            <v>610600</v>
          </cell>
          <cell r="B115" t="str">
            <v>610600  MEETING EXPENSE</v>
          </cell>
          <cell r="C115" t="str">
            <v>MISCELLANEOUS</v>
          </cell>
        </row>
        <row r="116">
          <cell r="A116">
            <v>610601</v>
          </cell>
          <cell r="B116" t="str">
            <v>610601  DINNER MEETING EXP</v>
          </cell>
          <cell r="C116" t="str">
            <v>MISCELLANEOUS</v>
          </cell>
        </row>
        <row r="117">
          <cell r="A117">
            <v>612115</v>
          </cell>
          <cell r="B117" t="str">
            <v>612115  EQUIPMENT CHARGES</v>
          </cell>
          <cell r="C117" t="str">
            <v>MISCELLANEOUS</v>
          </cell>
        </row>
        <row r="118">
          <cell r="A118">
            <v>613020</v>
          </cell>
          <cell r="B118" t="str">
            <v>613020  LEGAL FEES</v>
          </cell>
          <cell r="C118" t="str">
            <v>MISCELLANEOUS</v>
          </cell>
        </row>
        <row r="119">
          <cell r="A119">
            <v>613118</v>
          </cell>
          <cell r="B119" t="str">
            <v>613118  GROUND TRANS SERV</v>
          </cell>
          <cell r="C119" t="str">
            <v>MISCELLANEOUS</v>
          </cell>
        </row>
        <row r="120">
          <cell r="A120">
            <v>616100</v>
          </cell>
          <cell r="B120" t="str">
            <v>616100  POSTAGE</v>
          </cell>
          <cell r="C120" t="str">
            <v>MISCELLANEOUS</v>
          </cell>
        </row>
        <row r="121">
          <cell r="A121">
            <v>616319</v>
          </cell>
          <cell r="B121" t="str">
            <v>616319  SUP-FACTORY REQ</v>
          </cell>
          <cell r="C121" t="str">
            <v>MISCELLANEOUS</v>
          </cell>
        </row>
        <row r="122">
          <cell r="A122">
            <v>616326</v>
          </cell>
          <cell r="B122" t="str">
            <v>616326  VISA-MISC SUPPLIES</v>
          </cell>
          <cell r="C122" t="str">
            <v>MISCELLANEOUS</v>
          </cell>
        </row>
        <row r="123">
          <cell r="A123">
            <v>616327</v>
          </cell>
          <cell r="B123" t="str">
            <v>616327  MISC SUPPLIES</v>
          </cell>
          <cell r="C123" t="str">
            <v>MISCELLANEOUS</v>
          </cell>
        </row>
        <row r="124">
          <cell r="A124">
            <v>616333</v>
          </cell>
          <cell r="B124" t="str">
            <v>616333  TEST PROD PURCH</v>
          </cell>
          <cell r="C124" t="str">
            <v>MISCELLANEOUS</v>
          </cell>
        </row>
        <row r="125">
          <cell r="A125">
            <v>616334</v>
          </cell>
          <cell r="B125" t="str">
            <v>616334  PROJECT MATERIALS</v>
          </cell>
          <cell r="C125" t="str">
            <v>MISCELLANEOUS</v>
          </cell>
        </row>
        <row r="126">
          <cell r="A126">
            <v>616340</v>
          </cell>
          <cell r="B126" t="str">
            <v>616340  SUPPLIES-PRODUCTION</v>
          </cell>
          <cell r="C126" t="str">
            <v>MISCELLANEOUS</v>
          </cell>
        </row>
        <row r="127">
          <cell r="A127">
            <v>616600</v>
          </cell>
          <cell r="B127" t="str">
            <v>616600  CANTEEN AND CATERING</v>
          </cell>
          <cell r="C127" t="str">
            <v>MISCELLANEOUS</v>
          </cell>
        </row>
        <row r="128">
          <cell r="A128">
            <v>619600</v>
          </cell>
          <cell r="B128" t="str">
            <v>619600  FIELD ADJUSTMENTS</v>
          </cell>
          <cell r="C128" t="str">
            <v>MISCELLANEOUS</v>
          </cell>
        </row>
        <row r="129">
          <cell r="A129">
            <v>620008</v>
          </cell>
          <cell r="B129" t="str">
            <v>620008  PROMO MATL EMPL ORD</v>
          </cell>
          <cell r="C129" t="str">
            <v>MISCELLANEOUS</v>
          </cell>
        </row>
        <row r="130">
          <cell r="A130">
            <v>620082</v>
          </cell>
          <cell r="B130" t="str">
            <v>620082  PROMO COSTS-FIX REV</v>
          </cell>
          <cell r="C130" t="str">
            <v>MISCELLANEOUS</v>
          </cell>
        </row>
        <row r="131">
          <cell r="A131">
            <v>620090</v>
          </cell>
          <cell r="B131" t="str">
            <v>620090  SALES PROMO ITEMS</v>
          </cell>
          <cell r="C131" t="str">
            <v>MISCELLANEOUS</v>
          </cell>
        </row>
        <row r="132">
          <cell r="A132">
            <v>622500</v>
          </cell>
          <cell r="B132" t="str">
            <v>622500  FOOD/BEV ENTERTAINMT</v>
          </cell>
          <cell r="C132" t="str">
            <v>MISCELLANEOUS</v>
          </cell>
        </row>
        <row r="133">
          <cell r="A133">
            <v>626195</v>
          </cell>
          <cell r="B133" t="str">
            <v>626195  3-PRTY LOG SVCS CHGS</v>
          </cell>
          <cell r="C133" t="str">
            <v>MISCELLANEOUS</v>
          </cell>
        </row>
        <row r="134">
          <cell r="A134">
            <v>626343</v>
          </cell>
          <cell r="B134" t="str">
            <v>626343  EXCESS FREIGHT</v>
          </cell>
          <cell r="C134" t="str">
            <v>MISCELLANEOUS</v>
          </cell>
        </row>
        <row r="135">
          <cell r="A135">
            <v>626400</v>
          </cell>
          <cell r="B135" t="str">
            <v>626400  FREIGHT CHARGES</v>
          </cell>
          <cell r="C135" t="str">
            <v>MISCELLANEOUS</v>
          </cell>
        </row>
        <row r="136">
          <cell r="A136">
            <v>626410</v>
          </cell>
          <cell r="B136" t="str">
            <v>626410  FREIGHT NP MTL</v>
          </cell>
          <cell r="C136" t="str">
            <v>MISCELLANEOUS</v>
          </cell>
        </row>
        <row r="137">
          <cell r="A137">
            <v>628500</v>
          </cell>
          <cell r="B137" t="str">
            <v>628500  SUNDRY EXPENSE</v>
          </cell>
          <cell r="C137" t="str">
            <v>MISCELLANEOUS</v>
          </cell>
        </row>
        <row r="138">
          <cell r="A138">
            <v>629050</v>
          </cell>
          <cell r="B138" t="str">
            <v>629050  REARRANGE-MISC</v>
          </cell>
          <cell r="C138" t="str">
            <v>MISCELLANEOUS</v>
          </cell>
        </row>
        <row r="139">
          <cell r="A139">
            <v>629500</v>
          </cell>
          <cell r="B139" t="str">
            <v>629500  SPECIAL PROJECTS</v>
          </cell>
          <cell r="C139" t="str">
            <v>MISCELLANEOUS</v>
          </cell>
        </row>
        <row r="140">
          <cell r="A140">
            <v>630000</v>
          </cell>
          <cell r="B140" t="str">
            <v>630000  SALES TAX EXPENSE</v>
          </cell>
          <cell r="C140" t="str">
            <v>MISCELLANEOUS</v>
          </cell>
        </row>
        <row r="141">
          <cell r="A141">
            <v>631000</v>
          </cell>
          <cell r="B141" t="str">
            <v>631000  TAX ON FREE GOODS</v>
          </cell>
          <cell r="C141" t="str">
            <v>MISCELLANEOUS</v>
          </cell>
        </row>
        <row r="142">
          <cell r="A142">
            <v>603019</v>
          </cell>
          <cell r="B142" t="str">
            <v>603019  COMPANY PICNIC</v>
          </cell>
          <cell r="C142" t="str">
            <v>MISCELLANEOUS</v>
          </cell>
        </row>
        <row r="143">
          <cell r="A143">
            <v>609121</v>
          </cell>
          <cell r="B143" t="str">
            <v>609121  REPAIRS-T&amp;D MATERIAL</v>
          </cell>
          <cell r="C143" t="str">
            <v>MISCELLANEOUS</v>
          </cell>
        </row>
        <row r="144">
          <cell r="A144">
            <v>999977</v>
          </cell>
          <cell r="B144" t="str">
            <v>999977  CAPITAL ACQUISITIONS</v>
          </cell>
          <cell r="C144" t="str">
            <v>MISCELLANEOUS</v>
          </cell>
        </row>
        <row r="145">
          <cell r="A145">
            <v>603022</v>
          </cell>
          <cell r="B145" t="str">
            <v>603022  RECREATION PROGRAMS</v>
          </cell>
          <cell r="C145" t="str">
            <v>MISCELLANEOUS</v>
          </cell>
        </row>
        <row r="146">
          <cell r="A146">
            <v>603049</v>
          </cell>
          <cell r="B146" t="str">
            <v>603049  SEPARATION ALLOWANCE</v>
          </cell>
          <cell r="C146" t="str">
            <v>MISCELLANEOUS</v>
          </cell>
        </row>
        <row r="147">
          <cell r="A147">
            <v>607056</v>
          </cell>
          <cell r="B147" t="str">
            <v>607056  GAIN/LOSS ON DISP</v>
          </cell>
          <cell r="C147" t="str">
            <v>MISCELLANEOUS</v>
          </cell>
        </row>
        <row r="148">
          <cell r="A148" t="e">
            <v>#VALUE!</v>
          </cell>
          <cell r="B148" t="str">
            <v>MISCELLANEOUS</v>
          </cell>
          <cell r="C148" t="str">
            <v>MISCELLANEOUS</v>
          </cell>
        </row>
        <row r="149">
          <cell r="A149">
            <v>699025</v>
          </cell>
          <cell r="B149" t="str">
            <v>699025  TRANSFERS-WAREHOUSE</v>
          </cell>
          <cell r="C149" t="str">
            <v>MISCELLANEOUS</v>
          </cell>
        </row>
        <row r="150">
          <cell r="A150">
            <v>699035</v>
          </cell>
          <cell r="B150" t="str">
            <v>699035  TRANSFERS-CENT SERV</v>
          </cell>
          <cell r="C150" t="str">
            <v>MISCELLANEOUS</v>
          </cell>
        </row>
        <row r="151">
          <cell r="A151" t="e">
            <v>#VALUE!</v>
          </cell>
          <cell r="B151" t="str">
            <v>TRANSFERS MISCELLANEOUS</v>
          </cell>
          <cell r="C151" t="str">
            <v>MISCELLANEOUS</v>
          </cell>
        </row>
        <row r="152">
          <cell r="A152" t="e">
            <v>#VALUE!</v>
          </cell>
          <cell r="B152" t="str">
            <v>MISCELLANEOUS TOTAL</v>
          </cell>
          <cell r="C152" t="str">
            <v>MISCELLANEOUS</v>
          </cell>
        </row>
        <row r="153">
          <cell r="A153" t="e">
            <v>#VALUE!</v>
          </cell>
          <cell r="B153" t="str">
            <v>GROSS EXPENSE</v>
          </cell>
          <cell r="C153" t="str">
            <v>GROSS EXPENSE</v>
          </cell>
        </row>
        <row r="154">
          <cell r="A154">
            <v>699000</v>
          </cell>
          <cell r="B154" t="str">
            <v>699000  TRANSFERS-CAPITAL</v>
          </cell>
          <cell r="C154" t="str">
            <v>TRANSFERS CAPITAL</v>
          </cell>
        </row>
        <row r="155">
          <cell r="A155" t="e">
            <v>#VALUE!</v>
          </cell>
          <cell r="B155" t="str">
            <v>TRANSFERS CAPITAL</v>
          </cell>
          <cell r="C155" t="str">
            <v>TRANSFERS MISCELLANEOUS</v>
          </cell>
        </row>
        <row r="156">
          <cell r="A156">
            <v>699005</v>
          </cell>
          <cell r="B156" t="str">
            <v>699005  TRANSFERS-OTHER</v>
          </cell>
          <cell r="C156" t="str">
            <v>TRANSFERS REBILL</v>
          </cell>
        </row>
        <row r="157">
          <cell r="A157">
            <v>699010</v>
          </cell>
          <cell r="B157" t="str">
            <v>699010  TRANSFERS-REBILL</v>
          </cell>
          <cell r="C157" t="str">
            <v>TRANSFERS REBILL</v>
          </cell>
        </row>
        <row r="158">
          <cell r="A158">
            <v>699015</v>
          </cell>
          <cell r="B158" t="str">
            <v>699015  TRANSFERS-IT</v>
          </cell>
          <cell r="C158" t="str">
            <v>TRANSFERS REBILL</v>
          </cell>
        </row>
        <row r="159">
          <cell r="A159">
            <v>699017</v>
          </cell>
          <cell r="B159" t="str">
            <v>699017  TRANSFERS-PC LEASE</v>
          </cell>
          <cell r="C159" t="str">
            <v>TRANSFERS REBILL</v>
          </cell>
        </row>
        <row r="160">
          <cell r="A160">
            <v>699090</v>
          </cell>
          <cell r="B160" t="str">
            <v>699090  TRANSFERS-INTL ALLOC</v>
          </cell>
          <cell r="C160" t="str">
            <v>TRANSFERS REBILL</v>
          </cell>
        </row>
        <row r="161">
          <cell r="A161">
            <v>699075</v>
          </cell>
          <cell r="B161" t="str">
            <v>699075  TRANSFERS-CORPORATE</v>
          </cell>
          <cell r="C161" t="str">
            <v>TRANSFERS REBILL</v>
          </cell>
        </row>
        <row r="162">
          <cell r="A162">
            <v>699085</v>
          </cell>
          <cell r="B162" t="str">
            <v>699085  TRANSFERS-MISC ADJ</v>
          </cell>
          <cell r="C162" t="str">
            <v>TRANSFERS REBILL</v>
          </cell>
        </row>
        <row r="163">
          <cell r="A163">
            <v>690263</v>
          </cell>
          <cell r="B163" t="str">
            <v>690263  TRANS-GIS INTERNAL</v>
          </cell>
          <cell r="C163" t="str">
            <v>TRANSFERS REBILL</v>
          </cell>
        </row>
        <row r="164">
          <cell r="A164" t="e">
            <v>#VALUE!</v>
          </cell>
          <cell r="B164" t="str">
            <v>TRANSFERS REBILL</v>
          </cell>
          <cell r="C164" t="str">
            <v>TRANSFERS MISCELLANEOUS</v>
          </cell>
        </row>
        <row r="165">
          <cell r="A165" t="e">
            <v>#VALUE!</v>
          </cell>
          <cell r="B165" t="str">
            <v>TRANSFERS</v>
          </cell>
          <cell r="C165" t="str">
            <v>TRANSFERS MISCELLANEOUS</v>
          </cell>
        </row>
        <row r="166">
          <cell r="A166" t="e">
            <v>#VALUE!</v>
          </cell>
          <cell r="B166" t="str">
            <v>Total</v>
          </cell>
          <cell r="C166" t="str">
            <v>Total</v>
          </cell>
        </row>
        <row r="167">
          <cell r="A167" t="e">
            <v>#VALUE!</v>
          </cell>
          <cell r="B167" t="str">
            <v>Grand Total</v>
          </cell>
          <cell r="C167" t="str">
            <v>Grand Total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bined"/>
      <sheetName val="New 2&amp;10 wo Act and proj"/>
      <sheetName val="2&amp;10 Source"/>
      <sheetName val="Indices"/>
      <sheetName val="Indices (2)"/>
      <sheetName val="New 72614"/>
    </sheetNames>
    <sheetDataSet>
      <sheetData sheetId="0"/>
      <sheetData sheetId="1"/>
      <sheetData sheetId="2"/>
      <sheetData sheetId="3">
        <row r="3">
          <cell r="B3" t="str">
            <v>B1407</v>
          </cell>
          <cell r="C3">
            <v>2014</v>
          </cell>
        </row>
        <row r="4">
          <cell r="B4" t="str">
            <v>B1408</v>
          </cell>
          <cell r="C4">
            <v>2014</v>
          </cell>
        </row>
        <row r="5">
          <cell r="B5" t="str">
            <v>B1409</v>
          </cell>
          <cell r="C5">
            <v>2014</v>
          </cell>
        </row>
        <row r="6">
          <cell r="B6" t="str">
            <v>B1410</v>
          </cell>
          <cell r="C6">
            <v>2014</v>
          </cell>
        </row>
        <row r="7">
          <cell r="B7" t="str">
            <v>B1411</v>
          </cell>
          <cell r="C7">
            <v>2014</v>
          </cell>
        </row>
        <row r="8">
          <cell r="B8" t="str">
            <v>B1412</v>
          </cell>
          <cell r="C8">
            <v>2014</v>
          </cell>
        </row>
        <row r="9">
          <cell r="B9" t="str">
            <v>B1501</v>
          </cell>
          <cell r="C9">
            <v>2015</v>
          </cell>
        </row>
        <row r="10">
          <cell r="B10" t="str">
            <v>B1502</v>
          </cell>
          <cell r="C10">
            <v>2015</v>
          </cell>
        </row>
        <row r="11">
          <cell r="B11" t="str">
            <v>B1503</v>
          </cell>
          <cell r="C11">
            <v>2015</v>
          </cell>
        </row>
        <row r="12">
          <cell r="B12" t="str">
            <v>B1504</v>
          </cell>
          <cell r="C12">
            <v>2015</v>
          </cell>
        </row>
        <row r="13">
          <cell r="B13" t="str">
            <v>B1505</v>
          </cell>
          <cell r="C13">
            <v>2015</v>
          </cell>
        </row>
        <row r="14">
          <cell r="B14" t="str">
            <v>B1506</v>
          </cell>
          <cell r="C14">
            <v>2015</v>
          </cell>
        </row>
        <row r="15">
          <cell r="B15" t="str">
            <v>B1507</v>
          </cell>
          <cell r="C15">
            <v>2015</v>
          </cell>
        </row>
        <row r="16">
          <cell r="B16" t="str">
            <v>B1508</v>
          </cell>
          <cell r="C16">
            <v>2015</v>
          </cell>
        </row>
        <row r="17">
          <cell r="B17" t="str">
            <v>B1509</v>
          </cell>
          <cell r="C17">
            <v>2015</v>
          </cell>
        </row>
        <row r="18">
          <cell r="B18" t="str">
            <v>B1510</v>
          </cell>
          <cell r="C18">
            <v>2015</v>
          </cell>
        </row>
        <row r="19">
          <cell r="B19" t="str">
            <v>B1511</v>
          </cell>
          <cell r="C19">
            <v>2015</v>
          </cell>
        </row>
        <row r="20">
          <cell r="B20" t="str">
            <v>B1512</v>
          </cell>
          <cell r="C20">
            <v>2015</v>
          </cell>
        </row>
        <row r="21">
          <cell r="B21" t="str">
            <v>B1601</v>
          </cell>
          <cell r="C21">
            <v>2016</v>
          </cell>
        </row>
        <row r="22">
          <cell r="B22" t="str">
            <v>B1602</v>
          </cell>
          <cell r="C22">
            <v>2016</v>
          </cell>
        </row>
        <row r="23">
          <cell r="B23" t="str">
            <v>B1603</v>
          </cell>
          <cell r="C23">
            <v>2016</v>
          </cell>
        </row>
        <row r="24">
          <cell r="B24" t="str">
            <v>B1604</v>
          </cell>
          <cell r="C24">
            <v>2016</v>
          </cell>
        </row>
        <row r="25">
          <cell r="B25" t="str">
            <v>B1605</v>
          </cell>
          <cell r="C25">
            <v>2016</v>
          </cell>
        </row>
        <row r="26">
          <cell r="B26" t="str">
            <v>B1606</v>
          </cell>
          <cell r="C26">
            <v>2016</v>
          </cell>
        </row>
        <row r="27">
          <cell r="B27" t="str">
            <v>B1607</v>
          </cell>
          <cell r="C27">
            <v>2016</v>
          </cell>
        </row>
        <row r="28">
          <cell r="B28" t="str">
            <v>B1608</v>
          </cell>
          <cell r="C28">
            <v>2016</v>
          </cell>
        </row>
        <row r="29">
          <cell r="B29" t="str">
            <v>B1609</v>
          </cell>
          <cell r="C29">
            <v>2016</v>
          </cell>
        </row>
        <row r="30">
          <cell r="B30" t="str">
            <v>B1610</v>
          </cell>
          <cell r="C30">
            <v>2016</v>
          </cell>
        </row>
        <row r="31">
          <cell r="B31" t="str">
            <v>B1611</v>
          </cell>
          <cell r="C31">
            <v>2016</v>
          </cell>
        </row>
        <row r="32">
          <cell r="B32" t="str">
            <v>B1612</v>
          </cell>
          <cell r="C32">
            <v>2016</v>
          </cell>
        </row>
        <row r="33">
          <cell r="B33" t="str">
            <v>PYR17</v>
          </cell>
          <cell r="C33">
            <v>2017</v>
          </cell>
        </row>
        <row r="34">
          <cell r="B34" t="str">
            <v>PYR18</v>
          </cell>
          <cell r="C34">
            <v>2018</v>
          </cell>
        </row>
        <row r="35">
          <cell r="B35" t="str">
            <v>PYR19</v>
          </cell>
          <cell r="C35">
            <v>2019</v>
          </cell>
        </row>
        <row r="36">
          <cell r="B36" t="str">
            <v>PYR20</v>
          </cell>
          <cell r="C36">
            <v>2020</v>
          </cell>
        </row>
      </sheetData>
      <sheetData sheetId="4"/>
      <sheetData sheetId="5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obalDates"/>
      <sheetName val="Hload"/>
      <sheetName val="Template"/>
      <sheetName val="Actuals"/>
      <sheetName val="LTdebt"/>
      <sheetName val="STDebt"/>
      <sheetName val="MPool"/>
      <sheetName val="MiscIntExp"/>
      <sheetName val="HRetrv"/>
      <sheetName val="Retrv"/>
    </sheetNames>
    <sheetDataSet>
      <sheetData sheetId="0" refreshError="1">
        <row r="9">
          <cell r="C9" t="str">
            <v>2001</v>
          </cell>
          <cell r="F9" t="str">
            <v>Actual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cont"/>
      <sheetName val="tbbs"/>
      <sheetName val="sch m je"/>
      <sheetName val="other je"/>
      <sheetName val="reclass je"/>
      <sheetName val="1"/>
      <sheetName val="2"/>
      <sheetName val="3"/>
      <sheetName val="NI_SNIT Allocation"/>
      <sheetName val="4"/>
      <sheetName val="4a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1a"/>
      <sheetName val="42"/>
      <sheetName val="43"/>
      <sheetName val="44"/>
      <sheetName val="45"/>
      <sheetName val="46"/>
      <sheetName val="47"/>
      <sheetName val="51"/>
    </sheetNames>
    <sheetDataSet>
      <sheetData sheetId="0" refreshError="1"/>
      <sheetData sheetId="1">
        <row r="1">
          <cell r="A1" t="str">
            <v>EnergyUSA Mechanical, Inc.</v>
          </cell>
        </row>
        <row r="2">
          <cell r="A2" t="str">
            <v>Balance Sheet</v>
          </cell>
        </row>
        <row r="3">
          <cell r="A3">
            <v>37621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cont"/>
      <sheetName val="tbbs"/>
      <sheetName val="sch m je"/>
      <sheetName val="other je"/>
      <sheetName val="reclass je"/>
      <sheetName val="1"/>
      <sheetName val="2"/>
      <sheetName val="3"/>
      <sheetName val="NI_SNIT Allocation"/>
      <sheetName val="4"/>
      <sheetName val="4a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1a"/>
      <sheetName val="42"/>
      <sheetName val="43"/>
      <sheetName val="44"/>
      <sheetName val="45"/>
      <sheetName val="46"/>
      <sheetName val="47"/>
      <sheetName val="51"/>
    </sheetNames>
    <sheetDataSet>
      <sheetData sheetId="0" refreshError="1"/>
      <sheetData sheetId="1">
        <row r="1">
          <cell r="A1" t="str">
            <v>EnergyUSA Mechanical, Inc.</v>
          </cell>
        </row>
        <row r="2">
          <cell r="A2" t="str">
            <v>Balance Sheet</v>
          </cell>
        </row>
        <row r="3">
          <cell r="A3">
            <v>37621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cont"/>
      <sheetName val="tbbs"/>
      <sheetName val="sch m je"/>
      <sheetName val="other je"/>
      <sheetName val="reclass je"/>
      <sheetName val="1"/>
      <sheetName val="2"/>
      <sheetName val="3"/>
      <sheetName val="NI_SNIT Allocation"/>
      <sheetName val="4"/>
      <sheetName val="4a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1a"/>
      <sheetName val="42"/>
      <sheetName val="43"/>
      <sheetName val="44"/>
      <sheetName val="45"/>
      <sheetName val="46"/>
      <sheetName val="47"/>
      <sheetName val="51"/>
    </sheetNames>
    <sheetDataSet>
      <sheetData sheetId="0" refreshError="1"/>
      <sheetData sheetId="1">
        <row r="1">
          <cell r="A1" t="str">
            <v>EnergyUSA Mechanical, Inc.</v>
          </cell>
        </row>
        <row r="2">
          <cell r="A2" t="str">
            <v>Balance Sheet</v>
          </cell>
        </row>
        <row r="3">
          <cell r="A3">
            <v>37621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&amp;B"/>
      <sheetName val="PGA 95 B&amp;B Monica"/>
      <sheetName val="Demand Data"/>
      <sheetName val="Demand Summary"/>
      <sheetName val="ACAvsCGVStorage&amp;Peaking"/>
      <sheetName val="TRANSPORTS-revised"/>
      <sheetName val="TS1&amp;TS2data"/>
      <sheetName val="B&amp;B Tol LVTS"/>
      <sheetName val="B&amp;B Tol TS1"/>
      <sheetName val="B&amp;B Tol TS2"/>
      <sheetName val="B&amp;B Tol All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come Stmt wout C&amp;I"/>
      <sheetName val="Assumptions wout C&amp;I"/>
      <sheetName val="Income_Stmt_wout_C&amp;I"/>
      <sheetName val="Assumptions_wout_C&amp;I"/>
    </sheetNames>
    <sheetDataSet>
      <sheetData sheetId="0" refreshError="1">
        <row r="1">
          <cell r="A1" t="str">
            <v>TPC / Electric Trading/ Commercial &amp; Industrial</v>
          </cell>
        </row>
        <row r="2">
          <cell r="A2" t="str">
            <v>(C&amp;I sold with rest of TPC in July)</v>
          </cell>
        </row>
        <row r="3">
          <cell r="A3" t="str">
            <v>2002 Budget - 3&amp;9 Plan Update</v>
          </cell>
        </row>
        <row r="4">
          <cell r="D4" t="str">
            <v>Actual</v>
          </cell>
        </row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  <cell r="P5" t="str">
            <v>Total 2002</v>
          </cell>
        </row>
        <row r="6">
          <cell r="A6" t="str">
            <v>Revenues:</v>
          </cell>
        </row>
        <row r="7">
          <cell r="B7">
            <v>1</v>
          </cell>
          <cell r="C7" t="str">
            <v>Gas Revenues</v>
          </cell>
          <cell r="D7">
            <v>127613531</v>
          </cell>
          <cell r="E7">
            <v>82969532</v>
          </cell>
          <cell r="F7">
            <v>86812212</v>
          </cell>
          <cell r="G7">
            <v>8152560</v>
          </cell>
          <cell r="H7">
            <v>8152555</v>
          </cell>
          <cell r="I7">
            <v>8152579</v>
          </cell>
          <cell r="J7">
            <v>8152550</v>
          </cell>
          <cell r="P7">
            <v>330005519</v>
          </cell>
        </row>
        <row r="8">
          <cell r="B8">
            <v>2</v>
          </cell>
          <cell r="C8" t="str">
            <v>Power Revenues</v>
          </cell>
          <cell r="D8">
            <v>45929177</v>
          </cell>
          <cell r="E8">
            <v>141392737</v>
          </cell>
          <cell r="F8">
            <v>35668083</v>
          </cell>
          <cell r="G8">
            <v>48308172</v>
          </cell>
          <cell r="H8">
            <v>72777202</v>
          </cell>
          <cell r="I8">
            <v>70995326</v>
          </cell>
          <cell r="J8">
            <v>63549666</v>
          </cell>
          <cell r="K8">
            <v>57925501</v>
          </cell>
          <cell r="L8">
            <v>43622639</v>
          </cell>
          <cell r="M8">
            <v>34364323</v>
          </cell>
          <cell r="N8">
            <v>69913641</v>
          </cell>
          <cell r="O8">
            <v>11544452</v>
          </cell>
          <cell r="P8">
            <v>695990919</v>
          </cell>
        </row>
        <row r="9">
          <cell r="B9" t="str">
            <v>Total Revenues</v>
          </cell>
          <cell r="D9">
            <v>173542708</v>
          </cell>
          <cell r="E9">
            <v>224362269</v>
          </cell>
          <cell r="F9">
            <v>122480295</v>
          </cell>
          <cell r="G9">
            <v>56460732</v>
          </cell>
          <cell r="H9">
            <v>80929757</v>
          </cell>
          <cell r="I9">
            <v>79147905</v>
          </cell>
          <cell r="J9">
            <v>71702216</v>
          </cell>
          <cell r="K9">
            <v>57925501</v>
          </cell>
          <cell r="L9">
            <v>43622639</v>
          </cell>
          <cell r="M9">
            <v>34364323</v>
          </cell>
          <cell r="N9">
            <v>69913641</v>
          </cell>
          <cell r="O9">
            <v>11544452</v>
          </cell>
          <cell r="P9">
            <v>1025996438</v>
          </cell>
        </row>
        <row r="11">
          <cell r="A11" t="str">
            <v>Cost of Sales:</v>
          </cell>
        </row>
        <row r="12">
          <cell r="B12">
            <v>3</v>
          </cell>
          <cell r="C12" t="str">
            <v>Gas Purchases &amp; Transport</v>
          </cell>
          <cell r="D12">
            <v>126306434</v>
          </cell>
          <cell r="E12">
            <v>77806713</v>
          </cell>
          <cell r="F12">
            <v>85656903</v>
          </cell>
          <cell r="G12">
            <v>7952560</v>
          </cell>
          <cell r="H12">
            <v>7952555</v>
          </cell>
          <cell r="I12">
            <v>7952579</v>
          </cell>
          <cell r="J12">
            <v>7952550</v>
          </cell>
          <cell r="P12">
            <v>321580294</v>
          </cell>
        </row>
        <row r="13">
          <cell r="B13">
            <v>4</v>
          </cell>
          <cell r="C13" t="str">
            <v>Power Purchases</v>
          </cell>
          <cell r="D13">
            <v>46429921</v>
          </cell>
          <cell r="E13">
            <v>141051500</v>
          </cell>
          <cell r="F13">
            <v>33383888</v>
          </cell>
          <cell r="G13">
            <v>46788880</v>
          </cell>
          <cell r="H13">
            <v>70488359</v>
          </cell>
          <cell r="I13">
            <v>68762523</v>
          </cell>
          <cell r="J13">
            <v>61551029</v>
          </cell>
          <cell r="K13">
            <v>56103744</v>
          </cell>
          <cell r="L13">
            <v>42250707</v>
          </cell>
          <cell r="M13">
            <v>33283565</v>
          </cell>
          <cell r="N13">
            <v>67714857</v>
          </cell>
          <cell r="O13">
            <v>11181379</v>
          </cell>
          <cell r="P13">
            <v>678990352</v>
          </cell>
        </row>
        <row r="14">
          <cell r="B14" t="str">
            <v>Total Cost of Sales</v>
          </cell>
          <cell r="D14">
            <v>172736355</v>
          </cell>
          <cell r="E14">
            <v>218858213</v>
          </cell>
          <cell r="F14">
            <v>119040791</v>
          </cell>
          <cell r="G14">
            <v>54741440</v>
          </cell>
          <cell r="H14">
            <v>78440914</v>
          </cell>
          <cell r="I14">
            <v>76715102</v>
          </cell>
          <cell r="J14">
            <v>69503579</v>
          </cell>
          <cell r="K14">
            <v>56103744</v>
          </cell>
          <cell r="L14">
            <v>42250707</v>
          </cell>
          <cell r="M14">
            <v>33283565</v>
          </cell>
          <cell r="N14">
            <v>67714857</v>
          </cell>
          <cell r="O14">
            <v>11181379</v>
          </cell>
          <cell r="P14">
            <v>1000570646</v>
          </cell>
        </row>
        <row r="16">
          <cell r="A16" t="str">
            <v>Margins:</v>
          </cell>
        </row>
        <row r="17">
          <cell r="B17">
            <v>5</v>
          </cell>
          <cell r="C17" t="str">
            <v>Gas Margins</v>
          </cell>
          <cell r="D17">
            <v>1307097</v>
          </cell>
          <cell r="E17">
            <v>5162819</v>
          </cell>
          <cell r="F17">
            <v>1155309</v>
          </cell>
          <cell r="G17">
            <v>200000</v>
          </cell>
          <cell r="H17">
            <v>200000</v>
          </cell>
          <cell r="I17">
            <v>200000</v>
          </cell>
          <cell r="J17">
            <v>200000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8425225</v>
          </cell>
        </row>
        <row r="18">
          <cell r="B18">
            <v>6</v>
          </cell>
          <cell r="C18" t="str">
            <v>Power Margins</v>
          </cell>
          <cell r="D18">
            <v>-500744</v>
          </cell>
          <cell r="E18">
            <v>341237</v>
          </cell>
          <cell r="F18">
            <v>2284195</v>
          </cell>
          <cell r="G18">
            <v>1519292</v>
          </cell>
          <cell r="H18">
            <v>2288843</v>
          </cell>
          <cell r="I18">
            <v>2232803</v>
          </cell>
          <cell r="J18">
            <v>1998637</v>
          </cell>
          <cell r="K18">
            <v>1821757</v>
          </cell>
          <cell r="L18">
            <v>1371932</v>
          </cell>
          <cell r="M18">
            <v>1080758</v>
          </cell>
          <cell r="N18">
            <v>2198784</v>
          </cell>
          <cell r="O18">
            <v>363073</v>
          </cell>
          <cell r="P18">
            <v>17000567</v>
          </cell>
        </row>
        <row r="19">
          <cell r="B19" t="str">
            <v>TOTAL MARGINS</v>
          </cell>
          <cell r="D19">
            <v>806353</v>
          </cell>
          <cell r="E19">
            <v>5504056</v>
          </cell>
          <cell r="F19">
            <v>3439504</v>
          </cell>
          <cell r="G19">
            <v>1719292</v>
          </cell>
          <cell r="H19">
            <v>2488843</v>
          </cell>
          <cell r="I19">
            <v>2432803</v>
          </cell>
          <cell r="J19">
            <v>2198637</v>
          </cell>
          <cell r="K19">
            <v>1821757</v>
          </cell>
          <cell r="L19">
            <v>1371932</v>
          </cell>
          <cell r="M19">
            <v>1080758</v>
          </cell>
          <cell r="N19">
            <v>2198784</v>
          </cell>
          <cell r="O19">
            <v>363073</v>
          </cell>
          <cell r="P19">
            <v>25425792</v>
          </cell>
        </row>
        <row r="22">
          <cell r="A22" t="str">
            <v>Operating Expenses:</v>
          </cell>
        </row>
        <row r="24">
          <cell r="A24" t="str">
            <v>Salaries:</v>
          </cell>
          <cell r="B24">
            <v>7</v>
          </cell>
          <cell r="C24" t="str">
            <v>Salaries - TPC</v>
          </cell>
          <cell r="D24">
            <v>370493</v>
          </cell>
          <cell r="E24">
            <v>667820</v>
          </cell>
          <cell r="F24">
            <v>685661</v>
          </cell>
          <cell r="G24">
            <v>613636.36363636365</v>
          </cell>
          <cell r="H24">
            <v>552272.72727272729</v>
          </cell>
          <cell r="I24">
            <v>552272.72727272729</v>
          </cell>
          <cell r="J24">
            <v>276136.36363636365</v>
          </cell>
          <cell r="P24">
            <v>3718292.1818181821</v>
          </cell>
        </row>
        <row r="25">
          <cell r="B25">
            <v>8</v>
          </cell>
          <cell r="C25" t="str">
            <v>Salaries - Electric Trading</v>
          </cell>
          <cell r="G25">
            <v>65611</v>
          </cell>
          <cell r="H25">
            <v>65611</v>
          </cell>
          <cell r="I25">
            <v>65611</v>
          </cell>
          <cell r="J25">
            <v>65611</v>
          </cell>
          <cell r="K25">
            <v>65611</v>
          </cell>
          <cell r="L25">
            <v>65611</v>
          </cell>
          <cell r="M25">
            <v>65611</v>
          </cell>
          <cell r="N25">
            <v>65611</v>
          </cell>
          <cell r="O25">
            <v>65611</v>
          </cell>
          <cell r="P25">
            <v>590499</v>
          </cell>
        </row>
        <row r="26">
          <cell r="B26" t="str">
            <v>Total Salaries</v>
          </cell>
          <cell r="D26">
            <v>370493</v>
          </cell>
          <cell r="E26">
            <v>667820</v>
          </cell>
          <cell r="F26">
            <v>685661</v>
          </cell>
          <cell r="G26">
            <v>679247.36363636365</v>
          </cell>
          <cell r="H26">
            <v>617883.72727272729</v>
          </cell>
          <cell r="I26">
            <v>617883.72727272729</v>
          </cell>
          <cell r="J26">
            <v>341747.36363636365</v>
          </cell>
          <cell r="K26">
            <v>65611</v>
          </cell>
          <cell r="L26">
            <v>65611</v>
          </cell>
          <cell r="M26">
            <v>65611</v>
          </cell>
          <cell r="N26">
            <v>65611</v>
          </cell>
          <cell r="O26">
            <v>65611</v>
          </cell>
          <cell r="P26">
            <v>4308791.1818181816</v>
          </cell>
        </row>
        <row r="28">
          <cell r="A28" t="str">
            <v>Benefits:</v>
          </cell>
          <cell r="B28">
            <v>9</v>
          </cell>
          <cell r="C28" t="str">
            <v>Benefits - TPC</v>
          </cell>
          <cell r="D28">
            <v>77448</v>
          </cell>
          <cell r="E28">
            <v>55299</v>
          </cell>
          <cell r="F28">
            <v>36327</v>
          </cell>
          <cell r="G28">
            <v>39270</v>
          </cell>
          <cell r="H28">
            <v>35343</v>
          </cell>
          <cell r="I28">
            <v>35343</v>
          </cell>
          <cell r="J28">
            <v>17671.5</v>
          </cell>
          <cell r="P28">
            <v>296701.5</v>
          </cell>
        </row>
        <row r="29">
          <cell r="B29">
            <v>10</v>
          </cell>
          <cell r="C29" t="str">
            <v>Benefits - Electric Trading</v>
          </cell>
          <cell r="G29">
            <v>8154</v>
          </cell>
          <cell r="H29">
            <v>8154</v>
          </cell>
          <cell r="I29">
            <v>8154</v>
          </cell>
          <cell r="J29">
            <v>8154</v>
          </cell>
          <cell r="K29">
            <v>8154</v>
          </cell>
          <cell r="L29">
            <v>8154</v>
          </cell>
          <cell r="M29">
            <v>8154</v>
          </cell>
          <cell r="N29">
            <v>8154</v>
          </cell>
          <cell r="O29">
            <v>8154</v>
          </cell>
          <cell r="P29">
            <v>73386</v>
          </cell>
        </row>
        <row r="30">
          <cell r="B30" t="str">
            <v>Total Benefits</v>
          </cell>
          <cell r="D30">
            <v>77448</v>
          </cell>
          <cell r="E30">
            <v>55299</v>
          </cell>
          <cell r="F30">
            <v>36327</v>
          </cell>
          <cell r="G30">
            <v>47424</v>
          </cell>
          <cell r="H30">
            <v>43497</v>
          </cell>
          <cell r="I30">
            <v>43497</v>
          </cell>
          <cell r="J30">
            <v>25825.5</v>
          </cell>
          <cell r="K30">
            <v>8154</v>
          </cell>
          <cell r="L30">
            <v>8154</v>
          </cell>
          <cell r="M30">
            <v>8154</v>
          </cell>
          <cell r="N30">
            <v>8154</v>
          </cell>
          <cell r="O30">
            <v>8154</v>
          </cell>
          <cell r="P30">
            <v>370087.5</v>
          </cell>
        </row>
        <row r="32">
          <cell r="A32" t="str">
            <v>Incentives:</v>
          </cell>
          <cell r="B32">
            <v>11</v>
          </cell>
          <cell r="C32" t="str">
            <v>Bonus - TPC</v>
          </cell>
          <cell r="D32">
            <v>184</v>
          </cell>
          <cell r="E32">
            <v>180102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180286</v>
          </cell>
        </row>
        <row r="33">
          <cell r="B33">
            <v>12</v>
          </cell>
          <cell r="C33" t="str">
            <v>Bonus - Electric Trading</v>
          </cell>
          <cell r="D33">
            <v>0</v>
          </cell>
          <cell r="E33">
            <v>200000</v>
          </cell>
          <cell r="F33">
            <v>540500</v>
          </cell>
          <cell r="G33">
            <v>140000</v>
          </cell>
          <cell r="H33">
            <v>140000</v>
          </cell>
          <cell r="I33">
            <v>240000</v>
          </cell>
          <cell r="J33">
            <v>400000</v>
          </cell>
          <cell r="K33">
            <v>400000</v>
          </cell>
          <cell r="L33">
            <v>140000</v>
          </cell>
          <cell r="M33">
            <v>80000</v>
          </cell>
          <cell r="N33">
            <v>80000</v>
          </cell>
          <cell r="O33">
            <v>80000</v>
          </cell>
          <cell r="P33">
            <v>2440500</v>
          </cell>
        </row>
        <row r="34">
          <cell r="B34">
            <v>13</v>
          </cell>
          <cell r="C34" t="str">
            <v>Retention &amp; Severance</v>
          </cell>
          <cell r="D34">
            <v>0</v>
          </cell>
          <cell r="E34">
            <v>706818</v>
          </cell>
          <cell r="F34">
            <v>475155</v>
          </cell>
          <cell r="G34">
            <v>404617</v>
          </cell>
          <cell r="H34">
            <v>404618</v>
          </cell>
          <cell r="I34">
            <v>404617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2395825</v>
          </cell>
        </row>
        <row r="35">
          <cell r="B35" t="str">
            <v>Total Incentives</v>
          </cell>
          <cell r="D35">
            <v>184</v>
          </cell>
          <cell r="E35">
            <v>1086920</v>
          </cell>
          <cell r="F35">
            <v>1015655</v>
          </cell>
          <cell r="G35">
            <v>544617</v>
          </cell>
          <cell r="H35">
            <v>544618</v>
          </cell>
          <cell r="I35">
            <v>644617</v>
          </cell>
          <cell r="J35">
            <v>400000</v>
          </cell>
          <cell r="K35">
            <v>400000</v>
          </cell>
          <cell r="L35">
            <v>140000</v>
          </cell>
          <cell r="M35">
            <v>80000</v>
          </cell>
          <cell r="N35">
            <v>80000</v>
          </cell>
          <cell r="O35">
            <v>80000</v>
          </cell>
          <cell r="P35">
            <v>5016611</v>
          </cell>
        </row>
        <row r="37">
          <cell r="C37" t="str">
            <v>Total Salaries &amp; Benefits</v>
          </cell>
          <cell r="D37">
            <v>448125</v>
          </cell>
          <cell r="E37">
            <v>1810039</v>
          </cell>
          <cell r="F37">
            <v>1737643</v>
          </cell>
          <cell r="G37">
            <v>1271288.3636363638</v>
          </cell>
          <cell r="H37">
            <v>1205998.7272727273</v>
          </cell>
          <cell r="I37">
            <v>1305997.7272727273</v>
          </cell>
          <cell r="J37">
            <v>767572.86363636365</v>
          </cell>
          <cell r="K37">
            <v>473765</v>
          </cell>
          <cell r="L37">
            <v>213765</v>
          </cell>
          <cell r="M37">
            <v>153765</v>
          </cell>
          <cell r="N37">
            <v>153765</v>
          </cell>
          <cell r="O37">
            <v>153765</v>
          </cell>
          <cell r="P37">
            <v>9695489.6818181816</v>
          </cell>
        </row>
        <row r="39">
          <cell r="A39" t="str">
            <v>Other Operating Expenses:</v>
          </cell>
        </row>
        <row r="40">
          <cell r="B40">
            <v>14</v>
          </cell>
          <cell r="C40" t="str">
            <v>Bad Debt Expense</v>
          </cell>
          <cell r="D40">
            <v>0</v>
          </cell>
          <cell r="E40">
            <v>160000</v>
          </cell>
          <cell r="F40">
            <v>112749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272749</v>
          </cell>
        </row>
        <row r="41">
          <cell r="B41">
            <v>15</v>
          </cell>
          <cell r="C41" t="str">
            <v>Gen &amp; Adm Expense</v>
          </cell>
          <cell r="D41">
            <v>229726</v>
          </cell>
          <cell r="E41">
            <v>33357</v>
          </cell>
          <cell r="F41">
            <v>213885</v>
          </cell>
          <cell r="G41">
            <v>213670</v>
          </cell>
          <cell r="H41">
            <v>213670</v>
          </cell>
          <cell r="I41">
            <v>213670</v>
          </cell>
          <cell r="J41">
            <v>143045</v>
          </cell>
          <cell r="K41">
            <v>72420</v>
          </cell>
          <cell r="L41">
            <v>72420</v>
          </cell>
          <cell r="M41">
            <v>72420</v>
          </cell>
          <cell r="N41">
            <v>72420</v>
          </cell>
          <cell r="O41">
            <v>72420</v>
          </cell>
          <cell r="P41">
            <v>1623123</v>
          </cell>
        </row>
        <row r="42">
          <cell r="C42" t="str">
            <v>Subtotal Operating Expense</v>
          </cell>
          <cell r="D42">
            <v>229726</v>
          </cell>
          <cell r="E42">
            <v>193357</v>
          </cell>
          <cell r="F42">
            <v>326634</v>
          </cell>
          <cell r="G42">
            <v>213670</v>
          </cell>
          <cell r="H42">
            <v>213670</v>
          </cell>
          <cell r="I42">
            <v>213670</v>
          </cell>
          <cell r="J42">
            <v>143045</v>
          </cell>
          <cell r="K42">
            <v>72420</v>
          </cell>
          <cell r="L42">
            <v>72420</v>
          </cell>
          <cell r="M42">
            <v>72420</v>
          </cell>
          <cell r="N42">
            <v>72420</v>
          </cell>
          <cell r="O42">
            <v>72420</v>
          </cell>
          <cell r="P42">
            <v>1895872</v>
          </cell>
        </row>
        <row r="44">
          <cell r="A44" t="str">
            <v>Service Fees:</v>
          </cell>
          <cell r="B44">
            <v>16</v>
          </cell>
          <cell r="C44" t="str">
            <v>A/P Accrual - miscoded per JH</v>
          </cell>
          <cell r="D44">
            <v>838</v>
          </cell>
          <cell r="E44">
            <v>2045</v>
          </cell>
          <cell r="F44">
            <v>1733</v>
          </cell>
          <cell r="G44">
            <v>-4616</v>
          </cell>
          <cell r="P44">
            <v>0</v>
          </cell>
        </row>
        <row r="45">
          <cell r="B45">
            <v>17</v>
          </cell>
          <cell r="C45" t="str">
            <v>Corporate Service Fees</v>
          </cell>
          <cell r="D45">
            <v>32024</v>
          </cell>
          <cell r="E45">
            <v>104030</v>
          </cell>
          <cell r="F45">
            <v>280752</v>
          </cell>
          <cell r="G45">
            <v>144247.96</v>
          </cell>
          <cell r="H45">
            <v>156629.35999999999</v>
          </cell>
          <cell r="I45">
            <v>145421</v>
          </cell>
          <cell r="J45">
            <v>141565.84</v>
          </cell>
          <cell r="K45">
            <v>139891.22</v>
          </cell>
          <cell r="L45">
            <v>140354.35999999999</v>
          </cell>
          <cell r="M45">
            <v>140330.18</v>
          </cell>
          <cell r="N45">
            <v>138431.12</v>
          </cell>
          <cell r="O45">
            <v>82554.739999999991</v>
          </cell>
          <cell r="P45">
            <v>1646231.7799999996</v>
          </cell>
        </row>
        <row r="46">
          <cell r="B46">
            <v>18</v>
          </cell>
          <cell r="C46" t="str">
            <v>Business Service Fees</v>
          </cell>
          <cell r="D46">
            <v>13383</v>
          </cell>
          <cell r="E46">
            <v>80136</v>
          </cell>
          <cell r="F46">
            <v>84662</v>
          </cell>
          <cell r="G46">
            <v>44675.96</v>
          </cell>
          <cell r="H46">
            <v>50608.74</v>
          </cell>
          <cell r="I46">
            <v>46405.760000000002</v>
          </cell>
          <cell r="J46">
            <v>44354.18</v>
          </cell>
          <cell r="K46">
            <v>44065.88</v>
          </cell>
          <cell r="L46">
            <v>45336.26</v>
          </cell>
          <cell r="M46">
            <v>45014.48</v>
          </cell>
          <cell r="N46">
            <v>44499.88</v>
          </cell>
          <cell r="O46">
            <v>33318.92</v>
          </cell>
          <cell r="P46">
            <v>576461.06000000006</v>
          </cell>
        </row>
        <row r="47">
          <cell r="B47">
            <v>19</v>
          </cell>
          <cell r="C47" t="str">
            <v>Merchant Segment Fees</v>
          </cell>
          <cell r="D47">
            <v>21996</v>
          </cell>
          <cell r="E47">
            <v>110687</v>
          </cell>
          <cell r="F47">
            <v>397627</v>
          </cell>
          <cell r="G47">
            <v>62660.92</v>
          </cell>
          <cell r="H47">
            <v>62660.92</v>
          </cell>
          <cell r="I47">
            <v>62660.92</v>
          </cell>
          <cell r="J47">
            <v>62660.92</v>
          </cell>
          <cell r="K47">
            <v>62660.92</v>
          </cell>
          <cell r="L47">
            <v>62660.92</v>
          </cell>
          <cell r="M47">
            <v>62660.92</v>
          </cell>
          <cell r="N47">
            <v>62660.92</v>
          </cell>
          <cell r="O47">
            <v>-242505.96</v>
          </cell>
          <cell r="P47">
            <v>789091.40000000037</v>
          </cell>
        </row>
        <row r="48">
          <cell r="C48" t="str">
            <v>Total Management Service Fees</v>
          </cell>
          <cell r="D48">
            <v>68241</v>
          </cell>
          <cell r="E48">
            <v>296898</v>
          </cell>
          <cell r="F48">
            <v>764774</v>
          </cell>
          <cell r="G48">
            <v>246968.83999999997</v>
          </cell>
          <cell r="H48">
            <v>269899.01999999996</v>
          </cell>
          <cell r="I48">
            <v>254487.67999999999</v>
          </cell>
          <cell r="J48">
            <v>248580.94</v>
          </cell>
          <cell r="K48">
            <v>246618.02000000002</v>
          </cell>
          <cell r="L48">
            <v>248351.53999999998</v>
          </cell>
          <cell r="M48">
            <v>248005.58000000002</v>
          </cell>
          <cell r="N48">
            <v>245591.91999999998</v>
          </cell>
          <cell r="O48">
            <v>-126632.3</v>
          </cell>
          <cell r="P48">
            <v>3011784.24</v>
          </cell>
        </row>
        <row r="50">
          <cell r="B50" t="str">
            <v>TOTAL OPERATING EXPENSES</v>
          </cell>
          <cell r="D50">
            <v>746092</v>
          </cell>
          <cell r="E50">
            <v>2300294</v>
          </cell>
          <cell r="F50">
            <v>2829051</v>
          </cell>
          <cell r="G50">
            <v>1731927.2036363636</v>
          </cell>
          <cell r="H50">
            <v>1689567.7472727273</v>
          </cell>
          <cell r="I50">
            <v>1774155.4072727272</v>
          </cell>
          <cell r="J50">
            <v>1159198.8036363637</v>
          </cell>
          <cell r="K50">
            <v>792803.02</v>
          </cell>
          <cell r="L50">
            <v>534536.54</v>
          </cell>
          <cell r="M50">
            <v>474190.58</v>
          </cell>
          <cell r="N50">
            <v>471776.92</v>
          </cell>
          <cell r="O50">
            <v>99552.7</v>
          </cell>
          <cell r="P50">
            <v>14603145.921818182</v>
          </cell>
        </row>
        <row r="53">
          <cell r="A53" t="str">
            <v>Taxes Other Than Income:</v>
          </cell>
        </row>
        <row r="54">
          <cell r="B54">
            <v>20</v>
          </cell>
          <cell r="C54" t="str">
            <v>Payroll Tax - TPC</v>
          </cell>
          <cell r="D54">
            <v>66692</v>
          </cell>
          <cell r="E54">
            <v>51225</v>
          </cell>
          <cell r="F54">
            <v>39610</v>
          </cell>
          <cell r="G54">
            <v>54957.855590909094</v>
          </cell>
          <cell r="H54">
            <v>50048.779181818187</v>
          </cell>
          <cell r="I54">
            <v>50048.764681818182</v>
          </cell>
          <cell r="J54">
            <v>22090.909090909092</v>
          </cell>
          <cell r="P54">
            <v>334673.30854545458</v>
          </cell>
        </row>
        <row r="55">
          <cell r="B55">
            <v>21</v>
          </cell>
          <cell r="C55" t="str">
            <v>Payroll Tax - Electric Trading</v>
          </cell>
          <cell r="G55">
            <v>7278.88</v>
          </cell>
          <cell r="H55">
            <v>7278.88</v>
          </cell>
          <cell r="I55">
            <v>8728.880000000001</v>
          </cell>
          <cell r="J55">
            <v>11048.880000000001</v>
          </cell>
          <cell r="K55">
            <v>11048.880000000001</v>
          </cell>
          <cell r="L55">
            <v>7278.88</v>
          </cell>
          <cell r="M55">
            <v>6408.88</v>
          </cell>
          <cell r="N55">
            <v>6408.88</v>
          </cell>
          <cell r="O55">
            <v>6408.88</v>
          </cell>
          <cell r="P55">
            <v>71889.919999999998</v>
          </cell>
        </row>
        <row r="56">
          <cell r="B56">
            <v>22</v>
          </cell>
          <cell r="C56" t="str">
            <v>Indiana Gross Receipts Tax</v>
          </cell>
          <cell r="D56">
            <v>125000</v>
          </cell>
          <cell r="E56">
            <v>125000</v>
          </cell>
          <cell r="F56">
            <v>125000</v>
          </cell>
          <cell r="G56">
            <v>120979.428</v>
          </cell>
          <cell r="H56">
            <v>112694.556</v>
          </cell>
          <cell r="I56">
            <v>89150.400000000009</v>
          </cell>
          <cell r="J56">
            <v>96363.635999999999</v>
          </cell>
          <cell r="K56">
            <v>106771.092</v>
          </cell>
          <cell r="L56">
            <v>76919.460000000006</v>
          </cell>
          <cell r="M56">
            <v>128918.83200000001</v>
          </cell>
          <cell r="N56">
            <v>161315.37599999999</v>
          </cell>
          <cell r="O56">
            <v>152830.39199999999</v>
          </cell>
          <cell r="P56">
            <v>1420943.1719999998</v>
          </cell>
        </row>
        <row r="57">
          <cell r="B57">
            <v>23</v>
          </cell>
          <cell r="C57" t="str">
            <v>Personal Property Tax</v>
          </cell>
          <cell r="D57">
            <v>10500</v>
          </cell>
          <cell r="E57">
            <v>10500</v>
          </cell>
          <cell r="F57">
            <v>10500</v>
          </cell>
          <cell r="G57">
            <v>10500</v>
          </cell>
          <cell r="H57">
            <v>10500</v>
          </cell>
          <cell r="I57">
            <v>10500</v>
          </cell>
          <cell r="J57">
            <v>10500</v>
          </cell>
          <cell r="K57">
            <v>10500</v>
          </cell>
          <cell r="L57">
            <v>10500</v>
          </cell>
          <cell r="M57">
            <v>10500</v>
          </cell>
          <cell r="N57">
            <v>10500</v>
          </cell>
          <cell r="O57">
            <v>10500</v>
          </cell>
          <cell r="P57">
            <v>126000</v>
          </cell>
        </row>
        <row r="58">
          <cell r="B58" t="str">
            <v>Total Taxes Other than Income</v>
          </cell>
          <cell r="D58">
            <v>202192</v>
          </cell>
          <cell r="E58">
            <v>186725</v>
          </cell>
          <cell r="F58">
            <v>175110</v>
          </cell>
          <cell r="G58">
            <v>193716.1635909091</v>
          </cell>
          <cell r="H58">
            <v>180522.21518181817</v>
          </cell>
          <cell r="I58">
            <v>158428.0446818182</v>
          </cell>
          <cell r="J58">
            <v>140003.42509090909</v>
          </cell>
          <cell r="K58">
            <v>128319.97200000001</v>
          </cell>
          <cell r="L58">
            <v>94698.340000000011</v>
          </cell>
          <cell r="M58">
            <v>145827.712</v>
          </cell>
          <cell r="N58">
            <v>178224.25599999999</v>
          </cell>
          <cell r="O58">
            <v>169739.272</v>
          </cell>
          <cell r="P58">
            <v>1953506.4005454544</v>
          </cell>
        </row>
        <row r="60">
          <cell r="A60" t="str">
            <v>Depreciation / Amortization:</v>
          </cell>
        </row>
        <row r="61">
          <cell r="B61">
            <v>24</v>
          </cell>
          <cell r="C61" t="str">
            <v>Total Depreciation</v>
          </cell>
          <cell r="D61">
            <v>57963</v>
          </cell>
          <cell r="E61">
            <v>118253</v>
          </cell>
          <cell r="F61">
            <v>51752</v>
          </cell>
          <cell r="G61">
            <v>53485</v>
          </cell>
          <cell r="H61">
            <v>53485</v>
          </cell>
          <cell r="I61">
            <v>53485</v>
          </cell>
          <cell r="J61">
            <v>53485</v>
          </cell>
          <cell r="K61">
            <v>53485</v>
          </cell>
          <cell r="L61">
            <v>53485</v>
          </cell>
          <cell r="M61">
            <v>53485</v>
          </cell>
          <cell r="N61">
            <v>53485</v>
          </cell>
          <cell r="O61">
            <v>53485</v>
          </cell>
          <cell r="P61">
            <v>709333</v>
          </cell>
        </row>
        <row r="64">
          <cell r="B64" t="str">
            <v>OPERATING INCOME</v>
          </cell>
          <cell r="D64">
            <v>-199894</v>
          </cell>
          <cell r="E64">
            <v>2898784</v>
          </cell>
          <cell r="F64">
            <v>383591</v>
          </cell>
          <cell r="G64">
            <v>-259836.36722727271</v>
          </cell>
          <cell r="H64">
            <v>565268.03754545446</v>
          </cell>
          <cell r="I64">
            <v>446734.54804545455</v>
          </cell>
          <cell r="J64">
            <v>845949.77127272717</v>
          </cell>
          <cell r="K64">
            <v>847149.00799999991</v>
          </cell>
          <cell r="L64">
            <v>689212.12</v>
          </cell>
          <cell r="M64">
            <v>407254.70799999993</v>
          </cell>
          <cell r="N64">
            <v>1495297.824</v>
          </cell>
          <cell r="O64">
            <v>40296.027999999991</v>
          </cell>
          <cell r="P64">
            <v>8159806.6776363645</v>
          </cell>
        </row>
        <row r="67">
          <cell r="A67" t="str">
            <v>Other Income / Interest Income;</v>
          </cell>
        </row>
        <row r="68">
          <cell r="B68">
            <v>25</v>
          </cell>
          <cell r="C68" t="str">
            <v>Interest &amp; Dividend Income</v>
          </cell>
          <cell r="D68">
            <v>38469</v>
          </cell>
          <cell r="E68">
            <v>28437</v>
          </cell>
          <cell r="F68">
            <v>41897</v>
          </cell>
          <cell r="G68">
            <v>42546</v>
          </cell>
          <cell r="H68">
            <v>42546</v>
          </cell>
          <cell r="I68">
            <v>42546</v>
          </cell>
          <cell r="J68">
            <v>42546</v>
          </cell>
          <cell r="K68">
            <v>42546</v>
          </cell>
          <cell r="L68">
            <v>42546</v>
          </cell>
          <cell r="M68">
            <v>42546</v>
          </cell>
          <cell r="N68">
            <v>42546</v>
          </cell>
          <cell r="O68">
            <v>42546</v>
          </cell>
          <cell r="P68">
            <v>491717</v>
          </cell>
        </row>
        <row r="69">
          <cell r="B69">
            <v>26</v>
          </cell>
          <cell r="C69" t="str">
            <v>Interest Income - Money Pool</v>
          </cell>
          <cell r="E69">
            <v>40587</v>
          </cell>
          <cell r="F69">
            <v>126109</v>
          </cell>
          <cell r="P69">
            <v>166696</v>
          </cell>
        </row>
        <row r="70">
          <cell r="B70">
            <v>27</v>
          </cell>
          <cell r="C70" t="str">
            <v>Non-Oper Int &amp; Div Income</v>
          </cell>
          <cell r="D70">
            <v>3134</v>
          </cell>
          <cell r="E70">
            <v>3778</v>
          </cell>
          <cell r="F70">
            <v>4692</v>
          </cell>
          <cell r="P70">
            <v>11604</v>
          </cell>
        </row>
        <row r="71">
          <cell r="B71">
            <v>28</v>
          </cell>
          <cell r="C71" t="str">
            <v>Tax Penalty</v>
          </cell>
          <cell r="D71">
            <v>-13</v>
          </cell>
          <cell r="E71">
            <v>18</v>
          </cell>
          <cell r="P71">
            <v>5</v>
          </cell>
        </row>
        <row r="72">
          <cell r="B72" t="str">
            <v>Total Other Income</v>
          </cell>
          <cell r="D72">
            <v>41590</v>
          </cell>
          <cell r="E72">
            <v>72820</v>
          </cell>
          <cell r="F72">
            <v>172698</v>
          </cell>
          <cell r="G72">
            <v>42546</v>
          </cell>
          <cell r="H72">
            <v>42546</v>
          </cell>
          <cell r="I72">
            <v>42546</v>
          </cell>
          <cell r="J72">
            <v>42546</v>
          </cell>
          <cell r="K72">
            <v>42546</v>
          </cell>
          <cell r="L72">
            <v>42546</v>
          </cell>
          <cell r="M72">
            <v>42546</v>
          </cell>
          <cell r="N72">
            <v>42546</v>
          </cell>
          <cell r="O72">
            <v>42546</v>
          </cell>
          <cell r="P72">
            <v>670022</v>
          </cell>
        </row>
        <row r="74">
          <cell r="B74" t="str">
            <v>EBIT</v>
          </cell>
          <cell r="D74">
            <v>-158304</v>
          </cell>
          <cell r="E74">
            <v>2971604</v>
          </cell>
          <cell r="F74">
            <v>556289</v>
          </cell>
          <cell r="G74">
            <v>-217290.36722727271</v>
          </cell>
          <cell r="H74">
            <v>607814.03754545446</v>
          </cell>
          <cell r="I74">
            <v>489280.54804545455</v>
          </cell>
          <cell r="J74">
            <v>888495.77127272717</v>
          </cell>
          <cell r="K74">
            <v>889695.00799999991</v>
          </cell>
          <cell r="L74">
            <v>731758.12</v>
          </cell>
          <cell r="M74">
            <v>449800.70799999993</v>
          </cell>
          <cell r="N74">
            <v>1537843.824</v>
          </cell>
          <cell r="O74">
            <v>82842.027999999991</v>
          </cell>
          <cell r="P74">
            <v>8829828.6776363645</v>
          </cell>
        </row>
        <row r="77">
          <cell r="A77" t="str">
            <v>Interest Exp:</v>
          </cell>
          <cell r="B77">
            <v>29</v>
          </cell>
          <cell r="C77" t="str">
            <v>Interest Expense - Money Pool</v>
          </cell>
          <cell r="D77">
            <v>-18581</v>
          </cell>
          <cell r="E77">
            <v>1399</v>
          </cell>
          <cell r="F77">
            <v>0</v>
          </cell>
          <cell r="G77">
            <v>215898.22222222222</v>
          </cell>
          <cell r="H77">
            <v>215898.22222222222</v>
          </cell>
          <cell r="I77">
            <v>215898.22222222222</v>
          </cell>
          <cell r="J77">
            <v>215898.22222222222</v>
          </cell>
          <cell r="K77">
            <v>215898.22222222222</v>
          </cell>
          <cell r="L77">
            <v>215898.22222222222</v>
          </cell>
          <cell r="M77">
            <v>215898.22222222222</v>
          </cell>
          <cell r="N77">
            <v>215898.22222222222</v>
          </cell>
          <cell r="O77">
            <v>215898.22222222222</v>
          </cell>
          <cell r="P77">
            <v>1925902</v>
          </cell>
        </row>
        <row r="79">
          <cell r="A79" t="str">
            <v>Income Taxes:</v>
          </cell>
          <cell r="B79">
            <v>30</v>
          </cell>
          <cell r="C79">
            <v>0.37924999999999998</v>
          </cell>
          <cell r="D79">
            <v>-14197</v>
          </cell>
          <cell r="E79">
            <v>1235223</v>
          </cell>
          <cell r="F79">
            <v>22066</v>
          </cell>
          <cell r="G79">
            <v>-164286.77254872094</v>
          </cell>
          <cell r="H79">
            <v>148634.0729613358</v>
          </cell>
          <cell r="I79">
            <v>103680.24706846084</v>
          </cell>
          <cell r="J79">
            <v>255082.62047740398</v>
          </cell>
          <cell r="K79">
            <v>255537.43100622218</v>
          </cell>
          <cell r="L79">
            <v>195639.86623222221</v>
          </cell>
          <cell r="M79">
            <v>88707.517731222193</v>
          </cell>
          <cell r="N79">
            <v>501347.86947422219</v>
          </cell>
          <cell r="O79">
            <v>-50461.561658777777</v>
          </cell>
          <cell r="P79">
            <v>2576973.2907435908</v>
          </cell>
        </row>
        <row r="82">
          <cell r="B82" t="str">
            <v>NET INCOME</v>
          </cell>
          <cell r="D82">
            <v>-125526</v>
          </cell>
          <cell r="E82">
            <v>1734982</v>
          </cell>
          <cell r="F82">
            <v>534223</v>
          </cell>
          <cell r="G82">
            <v>-268901.81690077402</v>
          </cell>
          <cell r="H82">
            <v>243281.74236189641</v>
          </cell>
          <cell r="I82">
            <v>169702.07875477144</v>
          </cell>
          <cell r="J82">
            <v>417514.92857310094</v>
          </cell>
          <cell r="K82">
            <v>418259.35477155552</v>
          </cell>
          <cell r="L82">
            <v>320220.03154555557</v>
          </cell>
          <cell r="M82">
            <v>145194.96804655553</v>
          </cell>
          <cell r="N82">
            <v>820597.73230355559</v>
          </cell>
          <cell r="O82">
            <v>-82594.632563444451</v>
          </cell>
          <cell r="P82">
            <v>4326953.3868927732</v>
          </cell>
        </row>
      </sheetData>
      <sheetData sheetId="1"/>
      <sheetData sheetId="2"/>
      <sheetData sheetId="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ember Check Bruce"/>
      <sheetName val="SFAS 109 YTD with BTR"/>
      <sheetName val="SFAS 109 YTD"/>
      <sheetName val="CPA Reg Asset Calc"/>
      <sheetName val="M Item Interface- Fed CPA"/>
      <sheetName val="M Item Interface- St CPA"/>
      <sheetName val="SFAS 109"/>
      <sheetName val="FT Deferred Split 6&amp;6 LRP 2017"/>
      <sheetName val="FT Deferred Split 12&amp;0 2017"/>
      <sheetName val="Rec"/>
      <sheetName val="Pivot"/>
      <sheetName val="Provision Check"/>
      <sheetName val="Closing Template October"/>
      <sheetName val="A"/>
      <sheetName val="Page2"/>
      <sheetName val="NCS Allocation 12&amp;0 2017"/>
      <sheetName val="Page2a"/>
      <sheetName val="Acct 191"/>
      <sheetName val="Page3"/>
      <sheetName val="FedPage4"/>
      <sheetName val="STPage4"/>
      <sheetName val="NOL Monthly"/>
      <sheetName val="Exp Check"/>
      <sheetName val="Closing Check"/>
      <sheetName val="CPAFedBud"/>
      <sheetName val="CPA FF 10"/>
      <sheetName val="rpt #51000 Oct YTD"/>
      <sheetName val="CPA FF 10 C NC"/>
      <sheetName val="Taxes Acc Month"/>
      <sheetName val="Taxes Acc Month Jan"/>
      <sheetName val="Def Inc Taxes Month to Month"/>
      <sheetName val="FERC Tabs ---&gt;"/>
      <sheetName val="410-IncomeTax"/>
      <sheetName val="SOURCES-410 Taxes"/>
      <sheetName val="SOURCES-408-409 Taxes"/>
      <sheetName val="408-09-Inc Taxes"/>
      <sheetName val="410.1-411.1-DFR-TAX"/>
      <sheetName val="SOURCES 411-412 Taxes"/>
      <sheetName val="190 accts not offset to 409"/>
      <sheetName val="no offsets to 409"/>
      <sheetName val="CPABTR Exp Breakout 2015"/>
      <sheetName val="---&gt; Qtrly variance"/>
      <sheetName val="Taxes Acc YTY July"/>
      <sheetName val="Def Inc Taxes YTY July"/>
      <sheetName val="Def Inc Taxes MTM July"/>
      <sheetName val="Def Inc Taxes QTQ"/>
      <sheetName val="Interest Entry "/>
      <sheetName val="Fed &amp; State NOL Proof"/>
      <sheetName val="Gorin na"/>
      <sheetName val="NOL Carryforward na"/>
      <sheetName val="Parse"/>
      <sheetName val="SFAS 109-OLD JOB"/>
      <sheetName val="Print Macros"/>
      <sheetName val="Gor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06">
          <cell r="F106">
            <v>74693657</v>
          </cell>
          <cell r="H106">
            <v>-53256104</v>
          </cell>
        </row>
      </sheetData>
      <sheetData sheetId="20">
        <row r="102">
          <cell r="F102">
            <v>1329056</v>
          </cell>
          <cell r="H102">
            <v>-3077936</v>
          </cell>
        </row>
      </sheetData>
      <sheetData sheetId="21"/>
      <sheetData sheetId="22">
        <row r="1">
          <cell r="I1">
            <v>1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ember Check Bruce"/>
      <sheetName val="SFAS 109 YTD with BTR"/>
      <sheetName val="SFAS 109 YTD"/>
      <sheetName val="CPA Reg Asset Calc"/>
      <sheetName val="M Item Interface- Fed CPA"/>
      <sheetName val="M Item Interface- St CPA"/>
      <sheetName val="SFAS 109"/>
      <sheetName val="FT Deferred Split 6&amp;6 LRP 2017"/>
      <sheetName val="FT Deferred Split 12&amp;0 2017"/>
      <sheetName val="Rec"/>
      <sheetName val="Pivot"/>
      <sheetName val="Provision Check"/>
      <sheetName val="Closing Template August"/>
      <sheetName val="A"/>
      <sheetName val="Page2"/>
      <sheetName val="NCS Allocation 12&amp;0 2017"/>
      <sheetName val="Page2a"/>
      <sheetName val="Acct 191"/>
      <sheetName val="Page3"/>
      <sheetName val="FedPage4"/>
      <sheetName val="STPage4"/>
      <sheetName val="NOL Monthly"/>
      <sheetName val="Exp Check"/>
      <sheetName val="Closing Check"/>
      <sheetName val="CPAFedBud"/>
      <sheetName val="CPA FF 10"/>
      <sheetName val="rpt #51000 Aug YTD"/>
      <sheetName val="CPA FF 10 C NC"/>
      <sheetName val="Taxes Acc Month"/>
      <sheetName val="Taxes Acc Month Jan"/>
      <sheetName val="Def Inc Taxes Month to Month"/>
      <sheetName val="FERC Tabs ---&gt;"/>
      <sheetName val="410-IncomeTax"/>
      <sheetName val="SOURCES-410 Taxes"/>
      <sheetName val="SOURCES-408-409 Taxes"/>
      <sheetName val="408-09-Inc Taxes"/>
      <sheetName val="410.1-411.1-DFR-TAX"/>
      <sheetName val="SOURCES 411-412 Taxes"/>
      <sheetName val="190 accts not offset to 409"/>
      <sheetName val="no offsets to 409"/>
      <sheetName val="CPABTR Exp Breakout 2015"/>
      <sheetName val="---&gt; Qtrly variance"/>
      <sheetName val="Taxes Acc YTY July"/>
      <sheetName val="Def Inc Taxes YTY July"/>
      <sheetName val="Def Inc Taxes MTM July"/>
      <sheetName val="Def Inc Taxes QTQ"/>
      <sheetName val="Interest Entry "/>
      <sheetName val="Fed &amp; State NOL Proof"/>
      <sheetName val="Gorin na"/>
      <sheetName val="NOL Carryforward na"/>
      <sheetName val="Parse"/>
      <sheetName val="SFAS 109-OLD JOB"/>
      <sheetName val="Print Macros"/>
      <sheetName val="Gor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06">
          <cell r="F106">
            <v>64340341</v>
          </cell>
          <cell r="H106">
            <v>-37880538</v>
          </cell>
        </row>
      </sheetData>
      <sheetData sheetId="20">
        <row r="102">
          <cell r="F102">
            <v>1377681</v>
          </cell>
          <cell r="H102">
            <v>-3570427</v>
          </cell>
        </row>
      </sheetData>
      <sheetData sheetId="21" refreshError="1"/>
      <sheetData sheetId="22">
        <row r="1">
          <cell r="I1">
            <v>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ember Check Bruce"/>
      <sheetName val="SFAS 109 YTD with BTR"/>
      <sheetName val="SFAS 109 YTD"/>
      <sheetName val="CPA Reg Asset Calc"/>
      <sheetName val="M Item Interface- Fed CPA"/>
      <sheetName val="M Item Interface- St CPA"/>
      <sheetName val="SFAS 109"/>
      <sheetName val="FT Deferred Split fin acc 2016"/>
      <sheetName val="FT Deferred Split 8&amp;4"/>
      <sheetName val="Rec"/>
      <sheetName val="Pivot"/>
      <sheetName val="Provision Check"/>
      <sheetName val="Closing Template Dec"/>
      <sheetName val="A"/>
      <sheetName val="Page2"/>
      <sheetName val="NCS Allocation fin acc"/>
      <sheetName val="NCS M&amp;E Alllocation"/>
      <sheetName val="NCS M&amp;E Lobbying 8&amp;4"/>
      <sheetName val="Page2a"/>
      <sheetName val="Acct 191"/>
      <sheetName val="Page3"/>
      <sheetName val="FedPage4"/>
      <sheetName val="STPage4"/>
      <sheetName val="NOL Monthly"/>
      <sheetName val="Refund Amortization 7 &amp; 5 2016"/>
      <sheetName val="Exp Check"/>
      <sheetName val="Closing Check"/>
      <sheetName val="CPAFedBud"/>
      <sheetName val="CPA FF 10"/>
      <sheetName val="CPA FF 10 C NC"/>
      <sheetName val="Dec 2016 FF10 rpt #51000"/>
      <sheetName val="Nov 2016 FF10 rpt #51000"/>
      <sheetName val="Oct 2016 FF10 rpt #51000"/>
      <sheetName val="Sept 2016 FF10 rpt #51000"/>
      <sheetName val="Aug 2016 FF10 rpt #51000"/>
      <sheetName val="July 2016 FF10 rpt #51000"/>
      <sheetName val="June 2016 FF10 rpt #51000"/>
      <sheetName val="May 2016 FF10 rpt #51000"/>
      <sheetName val="Apr 2016 FF10 chk rpt #51000"/>
      <sheetName val="Mar 2016 FF10 chk rpt #51000"/>
      <sheetName val="Feb 2016 FF10 chk rpt #51000"/>
      <sheetName val="Taxes Acc Month"/>
      <sheetName val="Taxes Acc Month Jan"/>
      <sheetName val="Def Inc Taxes Month to Month"/>
      <sheetName val="FERC Tabs ---&gt;"/>
      <sheetName val="410-IncomeTax"/>
      <sheetName val="SOURCES-410 Taxes"/>
      <sheetName val="SOURCES-408-409 Taxes"/>
      <sheetName val="408-09-Inc Taxes"/>
      <sheetName val="410.1-411.1-DFR-TAX"/>
      <sheetName val="SOURCES 411-412 Taxes"/>
      <sheetName val="190 accts not offset to 409"/>
      <sheetName val="no offsets to 409"/>
      <sheetName val="CPABTR Exp Breakout 2015"/>
      <sheetName val="CPABTR Exp Breakout 2014"/>
      <sheetName val="---&gt; Qtrly variance"/>
      <sheetName val="Taxes Acc YTY July"/>
      <sheetName val="Def Inc Taxes YTY July"/>
      <sheetName val="Def Inc Taxes MTM July"/>
      <sheetName val="Def Inc Taxes QTQ"/>
      <sheetName val="Interest Entry "/>
      <sheetName val="Fed &amp; State NOL Proof"/>
      <sheetName val="Gorin na"/>
      <sheetName val="NOL Carryforward na"/>
      <sheetName val="Parse"/>
      <sheetName val="SFAS 109-OLD JOB"/>
      <sheetName val="Print Macros"/>
      <sheetName val="Gorin"/>
      <sheetName val="FT Deferred Split 12&amp;0"/>
      <sheetName val="Closing Template Nov"/>
      <sheetName val="Closing Template Oct"/>
      <sheetName val="FT Deferred Split"/>
      <sheetName val="Closing Template Sept"/>
      <sheetName val="Closing Template Aug Man input"/>
      <sheetName val="Closing Template June"/>
      <sheetName val="Closing Template Apr"/>
      <sheetName val="Refund Amortization 7 &amp; 5 2015"/>
      <sheetName val="CPABTR Exp Breakout"/>
      <sheetName val="Closing Template May"/>
      <sheetName val="Closing Template Mar"/>
      <sheetName val="Closing Template Feb"/>
      <sheetName val="Closing Template July"/>
      <sheetName val="Closing Template Aug"/>
      <sheetName val="Closing Template Jan"/>
      <sheetName val="Dec 2015 FF10 chk rpt #51000"/>
    </sheetNames>
    <sheetDataSet>
      <sheetData sheetId="0"/>
      <sheetData sheetId="1"/>
      <sheetData sheetId="2"/>
      <sheetData sheetId="3"/>
      <sheetData sheetId="4"/>
      <sheetData sheetId="5"/>
      <sheetData sheetId="6">
        <row r="40">
          <cell r="I40">
            <v>4389083</v>
          </cell>
        </row>
      </sheetData>
      <sheetData sheetId="7"/>
      <sheetData sheetId="8"/>
      <sheetData sheetId="9"/>
      <sheetData sheetId="10"/>
      <sheetData sheetId="11"/>
      <sheetData sheetId="12">
        <row r="102">
          <cell r="H102">
            <v>0</v>
          </cell>
        </row>
      </sheetData>
      <sheetData sheetId="13">
        <row r="12">
          <cell r="N12">
            <v>0.91670000000000007</v>
          </cell>
        </row>
      </sheetData>
      <sheetData sheetId="14">
        <row r="10">
          <cell r="C10">
            <v>19300</v>
          </cell>
        </row>
      </sheetData>
      <sheetData sheetId="15"/>
      <sheetData sheetId="16"/>
      <sheetData sheetId="17"/>
      <sheetData sheetId="18">
        <row r="9">
          <cell r="C9">
            <v>-188726</v>
          </cell>
        </row>
      </sheetData>
      <sheetData sheetId="19">
        <row r="14">
          <cell r="D14">
            <v>-15423977.759999998</v>
          </cell>
        </row>
      </sheetData>
      <sheetData sheetId="20">
        <row r="20">
          <cell r="E20">
            <v>38777334</v>
          </cell>
        </row>
      </sheetData>
      <sheetData sheetId="21">
        <row r="94">
          <cell r="E94">
            <v>0</v>
          </cell>
        </row>
        <row r="106">
          <cell r="F106">
            <v>74535195</v>
          </cell>
          <cell r="H106">
            <v>-37567273</v>
          </cell>
        </row>
      </sheetData>
      <sheetData sheetId="22">
        <row r="80">
          <cell r="G80">
            <v>0</v>
          </cell>
        </row>
        <row r="102">
          <cell r="F102">
            <v>2540127</v>
          </cell>
          <cell r="H102">
            <v>-2056504</v>
          </cell>
        </row>
      </sheetData>
      <sheetData sheetId="23">
        <row r="32">
          <cell r="C32">
            <v>-11458767</v>
          </cell>
        </row>
      </sheetData>
      <sheetData sheetId="24"/>
      <sheetData sheetId="25">
        <row r="1">
          <cell r="I1">
            <v>1</v>
          </cell>
        </row>
      </sheetData>
      <sheetData sheetId="26"/>
      <sheetData sheetId="27">
        <row r="102">
          <cell r="H102">
            <v>94354</v>
          </cell>
        </row>
      </sheetData>
      <sheetData sheetId="28">
        <row r="102">
          <cell r="H102">
            <v>0</v>
          </cell>
        </row>
      </sheetData>
      <sheetData sheetId="29">
        <row r="344">
          <cell r="I344">
            <v>-51224584.810000002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102">
          <cell r="F102">
            <v>0</v>
          </cell>
        </row>
      </sheetData>
      <sheetData sheetId="47"/>
      <sheetData sheetId="48"/>
      <sheetData sheetId="49"/>
      <sheetData sheetId="50"/>
      <sheetData sheetId="51"/>
      <sheetData sheetId="52"/>
      <sheetData sheetId="53">
        <row r="102">
          <cell r="F102">
            <v>-175766</v>
          </cell>
        </row>
      </sheetData>
      <sheetData sheetId="54">
        <row r="102">
          <cell r="F102">
            <v>0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>
        <row r="106">
          <cell r="H106">
            <v>-2559756</v>
          </cell>
        </row>
      </sheetData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ember Check Bruce"/>
      <sheetName val="Fed NOL adj"/>
      <sheetName val="SFAS 109 YTD"/>
      <sheetName val="SFAS 109 Revised"/>
      <sheetName val="CGV Reg Asset Calc"/>
      <sheetName val="PT M Item Interface - Fed CGV"/>
      <sheetName val="PT M Item Inteface- St CGV"/>
      <sheetName val="SFAS 109"/>
      <sheetName val="FT Deferred Split fin acc 2016"/>
      <sheetName val="FT Deferred Split 8&amp;4"/>
      <sheetName val="Rec"/>
      <sheetName val="Closing Template Dec"/>
      <sheetName val="Pivot"/>
      <sheetName val="Provision Check"/>
      <sheetName val="A"/>
      <sheetName val="Page 2"/>
      <sheetName val="NCS Allocation fin acc"/>
      <sheetName val="NCS M&amp;E Alllocation"/>
      <sheetName val="NCS M&amp;E Lobbying 8&amp;4"/>
      <sheetName val="Page 2a"/>
      <sheetName val="Acct 191"/>
      <sheetName val="Page 3"/>
      <sheetName val="Fed Page 4"/>
      <sheetName val="ST Page 4"/>
      <sheetName val="Exp Check"/>
      <sheetName val="Closing Check"/>
      <sheetName val="CGVFedBud"/>
      <sheetName val="CGV FF 10"/>
      <sheetName val="FF10 Rpt #51000 Dec YTD"/>
      <sheetName val="FF10 Rpt #51000 Nov YTD"/>
      <sheetName val="FF10 Rpt #51000 Oct YTD"/>
      <sheetName val="FF10 Rpt #51000 Sept YTD"/>
      <sheetName val="FF10 Rpt #51000 Aug YTD"/>
      <sheetName val="FF10 Rpt #51000 Jul YTD"/>
      <sheetName val="FF10 Rpt #51000 June YTD"/>
      <sheetName val="FF10 Rpt #51000 May YTD"/>
      <sheetName val="FF10 rpt #51000 Apr check"/>
      <sheetName val="FF10 rpt #51000 Mar check"/>
      <sheetName val="FF10 rpt #51000 Feb check"/>
      <sheetName val="FF10 rpt #51000 Jan Check"/>
      <sheetName val="CGV FF 10 C NC"/>
      <sheetName val="Taxes Acc Month"/>
      <sheetName val="Taxes Acc Month Jan"/>
      <sheetName val="Def Inc Taxes Month"/>
      <sheetName val="Def Inc Taxes YTD"/>
      <sheetName val="Interest Entry"/>
      <sheetName val="Taxes Acc YTD July"/>
      <sheetName val="Def Inc Taxes MTM July"/>
      <sheetName val="Def Inc Taxes YTY July"/>
      <sheetName val="Fed NOL Proof"/>
      <sheetName val="State NOL"/>
      <sheetName val="JMO NOL"/>
      <sheetName val="SFAS 109-Old JOB"/>
      <sheetName val="Parse"/>
      <sheetName val="PrintMacros"/>
      <sheetName val="Macro2"/>
      <sheetName val="FT Deferred Split 12&amp;0"/>
      <sheetName val="Closing Template Nov"/>
      <sheetName val="Closing Template Oct"/>
      <sheetName val="FT Deferred Split"/>
      <sheetName val="Closing Template Sept"/>
      <sheetName val="Closing Template Aug Man input"/>
      <sheetName val="Closing Template June"/>
      <sheetName val="Closing Template Aug"/>
      <sheetName val="Closing Template Mar"/>
      <sheetName val="Closing Template Feb"/>
      <sheetName val="Closing Template Ap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Columbia Gas of Virginia, Inc.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COLUMBIA GAS OF VIRGINIA, INC.</v>
          </cell>
        </row>
        <row r="106">
          <cell r="F106">
            <v>26567721</v>
          </cell>
          <cell r="H106">
            <v>-15355495</v>
          </cell>
        </row>
      </sheetData>
      <sheetData sheetId="23">
        <row r="1">
          <cell r="A1" t="str">
            <v>COLUMBIA GAS OF VIRGINIA, INC.</v>
          </cell>
        </row>
        <row r="102">
          <cell r="F102">
            <v>4579493</v>
          </cell>
          <cell r="H102">
            <v>-2293838</v>
          </cell>
        </row>
      </sheetData>
      <sheetData sheetId="24">
        <row r="1">
          <cell r="A1" t="str">
            <v>COLUMBIA GAS OF VIRGINIA, INC.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 refreshError="1"/>
      <sheetData sheetId="65" refreshError="1"/>
      <sheetData sheetId="6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ember Check Bruce"/>
      <sheetName val="Fed NOL adj"/>
      <sheetName val="SFAS 109 YTD"/>
      <sheetName val="SFAS 109 Revised"/>
      <sheetName val="CGV Reg Asset Calc"/>
      <sheetName val="PT M Item Interface - Fed CGV"/>
      <sheetName val="PT M Item Inteface- St CGV"/>
      <sheetName val="SFAS 109"/>
      <sheetName val="FT Deferred Split fin acc 2016"/>
      <sheetName val="FT Deferred Split 8&amp;4"/>
      <sheetName val="Rec"/>
      <sheetName val="Closing Template Dec"/>
      <sheetName val="Pivot"/>
      <sheetName val="Provision Check"/>
      <sheetName val="A"/>
      <sheetName val="Page 2"/>
      <sheetName val="NCS Allocation fin acc"/>
      <sheetName val="NCS M&amp;E Alllocation"/>
      <sheetName val="NCS M&amp;E Lobbying 8&amp;4"/>
      <sheetName val="Page 2a"/>
      <sheetName val="Acct 191"/>
      <sheetName val="Page 3"/>
      <sheetName val="Fed Page 4"/>
      <sheetName val="ST Page 4"/>
      <sheetName val="Exp Check"/>
      <sheetName val="Closing Check"/>
      <sheetName val="CGVFedBud"/>
      <sheetName val="CGV FF 10"/>
      <sheetName val="FF10 Rpt #51000 Dec YTD"/>
      <sheetName val="FF10 Rpt #51000 Nov YTD"/>
      <sheetName val="FF10 Rpt #51000 Oct YTD"/>
      <sheetName val="FF10 Rpt #51000 Sept YTD"/>
      <sheetName val="FF10 Rpt #51000 Aug YTD"/>
      <sheetName val="FF10 Rpt #51000 Jul YTD"/>
      <sheetName val="FF10 Rpt #51000 June YTD"/>
      <sheetName val="FF10 Rpt #51000 May YTD"/>
      <sheetName val="FF10 rpt #51000 Apr check"/>
      <sheetName val="FF10 rpt #51000 Mar check"/>
      <sheetName val="FF10 rpt #51000 Feb check"/>
      <sheetName val="FF10 rpt #51000 Jan Check"/>
      <sheetName val="CGV FF 10 C NC"/>
      <sheetName val="Taxes Acc Month"/>
      <sheetName val="Taxes Acc Month Jan"/>
      <sheetName val="Def Inc Taxes Month"/>
      <sheetName val="Def Inc Taxes YTD"/>
      <sheetName val="Interest Entry"/>
      <sheetName val="Taxes Acc YTD July"/>
      <sheetName val="Def Inc Taxes MTM July"/>
      <sheetName val="Def Inc Taxes YTY July"/>
      <sheetName val="Fed NOL Proof"/>
      <sheetName val="State NOL"/>
      <sheetName val="JMO NOL"/>
      <sheetName val="SFAS 109-Old JOB"/>
      <sheetName val="Parse"/>
      <sheetName val="PrintMacros"/>
      <sheetName val="Macro2"/>
      <sheetName val="FT Deferred Split 12&amp;0"/>
      <sheetName val="Closing Template Nov"/>
      <sheetName val="Closing Template Oct"/>
      <sheetName val="FT Deferred Split"/>
      <sheetName val="Closing Template Sept"/>
      <sheetName val="Closing Template Aug Man input"/>
      <sheetName val="Closing Template June"/>
      <sheetName val="Closing Template Aug"/>
      <sheetName val="Closing Template Mar"/>
      <sheetName val="Closing Template Feb"/>
      <sheetName val="Closing Template Ap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Columbia Gas of Virginia, Inc.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COLUMBIA GAS OF VIRGINIA, INC.</v>
          </cell>
        </row>
        <row r="106">
          <cell r="F106">
            <v>26567721</v>
          </cell>
          <cell r="H106">
            <v>-15355495</v>
          </cell>
        </row>
      </sheetData>
      <sheetData sheetId="23">
        <row r="1">
          <cell r="A1" t="str">
            <v>COLUMBIA GAS OF VIRGINIA, INC.</v>
          </cell>
        </row>
        <row r="102">
          <cell r="F102">
            <v>4579493</v>
          </cell>
          <cell r="H102">
            <v>-2293838</v>
          </cell>
        </row>
      </sheetData>
      <sheetData sheetId="24">
        <row r="1">
          <cell r="A1" t="str">
            <v>COLUMBIA GAS OF VIRGINIA, INC.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 refreshError="1"/>
      <sheetData sheetId="65" refreshError="1"/>
      <sheetData sheetId="6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cont"/>
      <sheetName val="tbbs"/>
      <sheetName val="sch m je"/>
      <sheetName val="other je"/>
      <sheetName val="reclass je"/>
      <sheetName val="1"/>
      <sheetName val="2"/>
      <sheetName val="3"/>
      <sheetName val="NI_SNIT Allocation"/>
      <sheetName val="4"/>
      <sheetName val="4a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1a"/>
      <sheetName val="42"/>
      <sheetName val="43"/>
      <sheetName val="44"/>
      <sheetName val="45"/>
      <sheetName val="46"/>
      <sheetName val="47"/>
      <sheetName val="51"/>
    </sheetNames>
    <sheetDataSet>
      <sheetData sheetId="0" refreshError="1"/>
      <sheetData sheetId="1">
        <row r="1">
          <cell r="A1" t="str">
            <v>EnergyUSA Mechanical, Inc.</v>
          </cell>
        </row>
        <row r="2">
          <cell r="A2" t="str">
            <v>Balance Sheet</v>
          </cell>
        </row>
        <row r="3">
          <cell r="A3">
            <v>37621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ember Check Bruce"/>
      <sheetName val="SFAS 109 YTD with BTR"/>
      <sheetName val="SFAS 109 YTD"/>
      <sheetName val="CPA Reg Asset Calc"/>
      <sheetName val="SFAS 109"/>
      <sheetName val="FT Deferred Split"/>
      <sheetName val="Rec"/>
      <sheetName val="Pivot"/>
      <sheetName val="Provision Check"/>
      <sheetName val="Closing Template Dec"/>
      <sheetName val="A"/>
      <sheetName val="Page2"/>
      <sheetName val="Page2a"/>
      <sheetName val="Acct 191"/>
      <sheetName val="Page3"/>
      <sheetName val="FedPage4"/>
      <sheetName val="STPage4"/>
      <sheetName val="NOL Monthly"/>
      <sheetName val="Refund Amortization 7 &amp; 5 2015"/>
      <sheetName val="Exp Check"/>
      <sheetName val="Closing Check"/>
      <sheetName val="CPAFedBud"/>
      <sheetName val="CPA FF 10 C NC"/>
      <sheetName val="Dec 2015 FF10 chk rpt #51000"/>
      <sheetName val="rpt #51000 FF10 check"/>
      <sheetName val="CPA FF 10 na"/>
      <sheetName val="Taxes Acc Month"/>
      <sheetName val="Taxes Acc Month Jan"/>
      <sheetName val="Def Inc Taxes Month to Month"/>
      <sheetName val="410-IncomeTax"/>
      <sheetName val="SOURCES-410 Taxes"/>
      <sheetName val="SOURCES-408-409 Taxes"/>
      <sheetName val="408-09-Inc Taxes"/>
      <sheetName val="410.1-411.1-DFR-TAX"/>
      <sheetName val="SOURCES 411-412 Taxes"/>
      <sheetName val="190 accts not offset to 409"/>
      <sheetName val="no offsets to 409"/>
      <sheetName val="CPABTR Exp Breakout"/>
      <sheetName val="Dec 2015 TB-G"/>
      <sheetName val="---&gt; Qtrly variance"/>
      <sheetName val="Taxes Acc YTY July"/>
      <sheetName val="Def Inc Taxes YTY July"/>
      <sheetName val="Def Inc Taxes MTM July"/>
      <sheetName val="Def Inc Taxes QTQ"/>
      <sheetName val="Interest Entry "/>
      <sheetName val="Fed &amp; State NOL Proof"/>
      <sheetName val="Gorin na"/>
      <sheetName val="NOL Carryforward na"/>
      <sheetName val="Parse"/>
      <sheetName val="SFAS 109-OLD JOB"/>
      <sheetName val="Print Macros"/>
      <sheetName val="Gor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02">
          <cell r="G102">
            <v>-30020</v>
          </cell>
        </row>
        <row r="106">
          <cell r="F106">
            <v>88197347</v>
          </cell>
          <cell r="H106">
            <v>-53429186</v>
          </cell>
        </row>
      </sheetData>
      <sheetData sheetId="16">
        <row r="80">
          <cell r="G80">
            <v>0</v>
          </cell>
        </row>
        <row r="102">
          <cell r="F102">
            <v>6639291</v>
          </cell>
          <cell r="H102">
            <v>-8623634</v>
          </cell>
        </row>
      </sheetData>
      <sheetData sheetId="17" refreshError="1"/>
      <sheetData sheetId="18" refreshError="1"/>
      <sheetData sheetId="19">
        <row r="1">
          <cell r="I1">
            <v>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ember Check Bruce"/>
      <sheetName val="SFAS 109 YTD with BTR"/>
      <sheetName val="SFAS 109 YTD"/>
      <sheetName val="CPA Reg Asset Calc"/>
      <sheetName val="SFAS 109"/>
      <sheetName val="FT Deferred Split"/>
      <sheetName val="Rec"/>
      <sheetName val="Pivot"/>
      <sheetName val="Provision Check"/>
      <sheetName val="Closing Template December"/>
      <sheetName val="GL Extract"/>
      <sheetName val="Pivot GL"/>
      <sheetName val="A"/>
      <sheetName val="Page2"/>
      <sheetName val="Page2a"/>
      <sheetName val="Acct 191"/>
      <sheetName val="Page3"/>
      <sheetName val="FedPage4"/>
      <sheetName val="STPage4"/>
      <sheetName val="NOL Monthly"/>
      <sheetName val="Exp Check"/>
      <sheetName val="Closing Check"/>
      <sheetName val="CPAFedBud"/>
      <sheetName val="CPA FF 10"/>
      <sheetName val="Taxes Acc Month"/>
      <sheetName val="Def Inc Taxes Month to Month"/>
      <sheetName val="---&gt; Qtrly variance"/>
      <sheetName val="Taxes Acc YTY"/>
      <sheetName val="Def Inc Taxes YTY "/>
      <sheetName val="Def Inc Taxes QTQ"/>
      <sheetName val="410-IncomeTax"/>
      <sheetName val="SOURCES-410 Taxes"/>
      <sheetName val="Interest Entry "/>
      <sheetName val="Fed &amp; State NOL Proof"/>
      <sheetName val="Gorin na"/>
      <sheetName val="NOL Carryforward na"/>
      <sheetName val="Parse"/>
      <sheetName val="SFAS 109-OLD JOB"/>
      <sheetName val="Print Macros"/>
      <sheetName val="Gorin"/>
      <sheetName val="December_Check_Bruce"/>
      <sheetName val="SFAS_109_YTD_with_BTR"/>
      <sheetName val="SFAS_109_YTD"/>
      <sheetName val="CPA_Reg_Asset_Calc"/>
      <sheetName val="SFAS_109"/>
      <sheetName val="FT_Deferred_Split"/>
      <sheetName val="Provision_Check"/>
      <sheetName val="Closing_Template_December"/>
      <sheetName val="GL_Extract"/>
      <sheetName val="Pivot_GL"/>
      <sheetName val="Acct_191"/>
      <sheetName val="NOL_Monthly"/>
      <sheetName val="Exp_Check"/>
      <sheetName val="Closing_Check"/>
      <sheetName val="CPA_FF_10"/>
      <sheetName val="Taxes_Acc_Month"/>
      <sheetName val="Def_Inc_Taxes_Month_to_Month"/>
      <sheetName val="---&gt;_Qtrly_variance"/>
      <sheetName val="Taxes_Acc_YTY"/>
      <sheetName val="Def_Inc_Taxes_YTY_"/>
      <sheetName val="Def_Inc_Taxes_QTQ"/>
      <sheetName val="SOURCES-410_Taxes"/>
      <sheetName val="Interest_Entry_"/>
      <sheetName val="Fed_&amp;_State_NOL_Proof"/>
      <sheetName val="Gorin_na"/>
      <sheetName val="NOL_Carryforward_na"/>
      <sheetName val="SFAS_109-OLD_JOB"/>
      <sheetName val="Print_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46">
          <cell r="M46">
            <v>73037237.810000002</v>
          </cell>
        </row>
      </sheetData>
      <sheetData sheetId="17">
        <row r="106">
          <cell r="F106">
            <v>61328396</v>
          </cell>
          <cell r="H106">
            <v>-37530867</v>
          </cell>
        </row>
      </sheetData>
      <sheetData sheetId="18">
        <row r="102">
          <cell r="F102">
            <v>2788917</v>
          </cell>
          <cell r="H102">
            <v>-2890600</v>
          </cell>
        </row>
      </sheetData>
      <sheetData sheetId="19"/>
      <sheetData sheetId="20">
        <row r="1">
          <cell r="I1">
            <v>1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FAS 109 YTD with BTR"/>
      <sheetName val="SFAS 109 YTD"/>
      <sheetName val="SFAS 109"/>
      <sheetName val="FT Deferred Split"/>
      <sheetName val="Rec"/>
      <sheetName val="Pivot"/>
      <sheetName val="Provision Check"/>
      <sheetName val="December Check Bruce"/>
      <sheetName val="Closing Template Dec"/>
      <sheetName val="Interest Entry May"/>
      <sheetName val="Interest Entry Mar"/>
      <sheetName val="Interest Entry Feb"/>
      <sheetName val="A"/>
      <sheetName val="Page2"/>
      <sheetName val="Page2a"/>
      <sheetName val="Page3"/>
      <sheetName val="FedPage4"/>
      <sheetName val="STPage4"/>
      <sheetName val="NOL Monthly"/>
      <sheetName val="NOL Monthly UTP Rev Jan 13"/>
      <sheetName val="Exp Check"/>
      <sheetName val="Closing Check"/>
      <sheetName val="CPAFedBud"/>
      <sheetName val="CPA FF 10"/>
      <sheetName val="410-IncomeTax"/>
      <sheetName val="SOURCES-410 Taxes"/>
      <sheetName val="Fed &amp; State NOL Proof"/>
      <sheetName val="Gorin na"/>
      <sheetName val="NOL Carryforward na"/>
      <sheetName val="Parse"/>
      <sheetName val="SFAS 109-OLD JOB"/>
      <sheetName val="Print Macros"/>
      <sheetName val="SFAS_109_YTD_with_BTR"/>
      <sheetName val="SFAS_109_YTD"/>
      <sheetName val="SFAS_109"/>
      <sheetName val="FT_Deferred_Split"/>
      <sheetName val="Provision_Check"/>
      <sheetName val="December_Check_Bruce"/>
      <sheetName val="Closing_Template_Dec"/>
      <sheetName val="Interest_Entry_May"/>
      <sheetName val="Interest_Entry_Mar"/>
      <sheetName val="Interest_Entry_Feb"/>
      <sheetName val="NOL_Monthly"/>
      <sheetName val="NOL_Monthly_UTP_Rev_Jan_13"/>
      <sheetName val="Exp_Check"/>
      <sheetName val="Closing_Check"/>
      <sheetName val="CPA_FF_10"/>
      <sheetName val="SOURCES-410_Taxes"/>
      <sheetName val="Fed_&amp;_State_NOL_Proof"/>
      <sheetName val="Gorin_na"/>
      <sheetName val="NOL_Carryforward_na"/>
      <sheetName val="SFAS_109-OLD_JOB"/>
      <sheetName val="Print_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06">
          <cell r="F106">
            <v>68973695.469999999</v>
          </cell>
          <cell r="H106">
            <v>-56896698.989999995</v>
          </cell>
        </row>
      </sheetData>
      <sheetData sheetId="17">
        <row r="102">
          <cell r="F102">
            <v>547651.47</v>
          </cell>
          <cell r="H102">
            <v>-3703860.77</v>
          </cell>
        </row>
      </sheetData>
      <sheetData sheetId="18"/>
      <sheetData sheetId="19"/>
      <sheetData sheetId="20">
        <row r="1">
          <cell r="I1">
            <v>1</v>
          </cell>
        </row>
      </sheetData>
      <sheetData sheetId="21"/>
      <sheetData sheetId="22">
        <row r="186">
          <cell r="T186">
            <v>-344436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JE"/>
      <sheetName val="B"/>
      <sheetName val="INDEX"/>
      <sheetName val="Sch M"/>
      <sheetName val="2000FASB"/>
      <sheetName val="1"/>
      <sheetName val="Limestone"/>
      <sheetName val="Legalexp"/>
      <sheetName val="2"/>
      <sheetName val="3"/>
      <sheetName val="Buildr"/>
      <sheetName val="4"/>
      <sheetName val="CIAC"/>
      <sheetName val="5"/>
      <sheetName val="CUST ADV"/>
      <sheetName val="6"/>
      <sheetName val="7"/>
      <sheetName val="GP opt"/>
      <sheetName val="8"/>
      <sheetName val="RIP"/>
      <sheetName val="9"/>
      <sheetName val="CNTRY CLB"/>
      <sheetName val="10"/>
      <sheetName val="Int Rec"/>
      <sheetName val="11"/>
      <sheetName val="RES STK"/>
      <sheetName val="12"/>
      <sheetName val="DIS"/>
      <sheetName val="13"/>
      <sheetName val="Leg Lia"/>
      <sheetName val="14"/>
      <sheetName val="191 (2)"/>
      <sheetName val="15"/>
      <sheetName val="191 (4)"/>
      <sheetName val="16"/>
      <sheetName val="Ret Agr"/>
      <sheetName val="17"/>
      <sheetName val="I&amp;D"/>
      <sheetName val="18"/>
      <sheetName val="CONT INT"/>
      <sheetName val="19"/>
      <sheetName val="Vac Acc"/>
      <sheetName val="Vac corr"/>
      <sheetName val="20"/>
      <sheetName val="Bk. Depr"/>
      <sheetName val="21&amp;22"/>
      <sheetName val="DEBT"/>
      <sheetName val="23"/>
      <sheetName val="Removal"/>
      <sheetName val="24&amp;37"/>
      <sheetName val="25"/>
      <sheetName val="bus meals"/>
      <sheetName val="26"/>
      <sheetName val="27"/>
      <sheetName val="27A"/>
      <sheetName val="28"/>
      <sheetName val="Fed Sum"/>
      <sheetName val="190"/>
      <sheetName val="282"/>
      <sheetName val="283"/>
      <sheetName val="254"/>
      <sheetName val="409"/>
      <sheetName val="29"/>
      <sheetName val="St Sum"/>
      <sheetName val="409 ST"/>
      <sheetName val="30"/>
      <sheetName val="30a"/>
      <sheetName val="31"/>
      <sheetName val="Cap Int"/>
      <sheetName val="Rate Calc"/>
      <sheetName val="32"/>
      <sheetName val="PAC"/>
      <sheetName val="33&amp;42"/>
      <sheetName val="Sch M Calc"/>
      <sheetName val="34"/>
      <sheetName val="2002"/>
      <sheetName val="35"/>
      <sheetName val="Off Sys"/>
      <sheetName val="36"/>
      <sheetName val="37"/>
      <sheetName val="LOSS RET"/>
      <sheetName val="38"/>
      <sheetName val="NON-Q"/>
      <sheetName val="39"/>
      <sheetName val="CAP"/>
      <sheetName val="40"/>
      <sheetName val="CMEPDAP"/>
      <sheetName val="41"/>
      <sheetName val="SPEC EMP PL"/>
      <sheetName val="43"/>
      <sheetName val="Char cont"/>
      <sheetName val="44"/>
      <sheetName val="45"/>
      <sheetName val="Sheet1"/>
      <sheetName val="46"/>
      <sheetName val="DEF COMP"/>
      <sheetName val="47"/>
      <sheetName val="Sheet2"/>
      <sheetName val="48"/>
      <sheetName val="RATE CASE EXP"/>
      <sheetName val="49"/>
      <sheetName val="OPEB"/>
      <sheetName val="OPEB (2)"/>
      <sheetName val="50"/>
      <sheetName val="DEF DIR"/>
      <sheetName val="51"/>
      <sheetName val="191"/>
      <sheetName val="52"/>
      <sheetName val="SFAS 133"/>
      <sheetName val="53"/>
      <sheetName val="Shell (43)"/>
      <sheetName val="Shell (44)"/>
      <sheetName val="Module1"/>
      <sheetName val="Sheet3"/>
      <sheetName val="Shell (45)"/>
      <sheetName val="Shell (46)"/>
      <sheetName val="Shell (47)"/>
      <sheetName val="Shell (2)"/>
      <sheetName val="Shell (36)"/>
      <sheetName val="Shell (24)"/>
      <sheetName val="24&amp;56"/>
      <sheetName val="Shell"/>
      <sheetName val="Entity List"/>
      <sheetName val="Sch_M"/>
      <sheetName val="CUST_ADV"/>
      <sheetName val="GP_opt"/>
      <sheetName val="CNTRY_CLB"/>
      <sheetName val="Int_Rec"/>
      <sheetName val="RES_STK"/>
      <sheetName val="Leg_Lia"/>
      <sheetName val="191_(2)"/>
      <sheetName val="191_(4)"/>
      <sheetName val="Ret_Agr"/>
      <sheetName val="CONT_INT"/>
      <sheetName val="Vac_Acc"/>
      <sheetName val="Vac_corr"/>
      <sheetName val="Bk__Depr"/>
      <sheetName val="bus_meals"/>
      <sheetName val="Fed_Sum"/>
      <sheetName val="St_Sum"/>
      <sheetName val="409_ST"/>
      <sheetName val="Cap_Int"/>
      <sheetName val="Rate_Calc"/>
      <sheetName val="Sch_M_Calc"/>
      <sheetName val="Off_Sys"/>
      <sheetName val="LOSS_RET"/>
      <sheetName val="SPEC_EMP_PL"/>
      <sheetName val="Char_cont"/>
      <sheetName val="DEF_COMP"/>
      <sheetName val="RATE_CASE_EXP"/>
      <sheetName val="OPEB_(2)"/>
      <sheetName val="DEF_DIR"/>
      <sheetName val="SFAS_133"/>
      <sheetName val="Shell_(43)"/>
      <sheetName val="Shell_(44)"/>
      <sheetName val="Shell_(45)"/>
      <sheetName val="Shell_(46)"/>
      <sheetName val="Shell_(47)"/>
      <sheetName val="Shell_(2)"/>
      <sheetName val="Shell_(36)"/>
      <sheetName val="Shell_(24)"/>
      <sheetName val="Entity_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Summary"/>
      <sheetName val="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Summary"/>
      <sheetName val="annual report note"/>
      <sheetName val="Columbia"/>
      <sheetName val="form 2"/>
      <sheetName val="rates"/>
    </sheetNames>
    <sheetDataSet>
      <sheetData sheetId="0">
        <row r="35">
          <cell r="B35" t="str">
            <v>Building Lease Write-Downs/Buyouts</v>
          </cell>
          <cell r="H35">
            <v>0</v>
          </cell>
        </row>
        <row r="36">
          <cell r="H36">
            <v>0</v>
          </cell>
        </row>
        <row r="37">
          <cell r="H37">
            <v>-131971</v>
          </cell>
        </row>
        <row r="38">
          <cell r="H38">
            <v>0</v>
          </cell>
        </row>
        <row r="39">
          <cell r="H39">
            <v>0</v>
          </cell>
        </row>
        <row r="40">
          <cell r="H40">
            <v>0</v>
          </cell>
        </row>
        <row r="41">
          <cell r="H41">
            <v>0</v>
          </cell>
        </row>
        <row r="42">
          <cell r="H42">
            <v>0</v>
          </cell>
        </row>
        <row r="43">
          <cell r="H43">
            <v>0</v>
          </cell>
        </row>
        <row r="44">
          <cell r="H44">
            <v>-139113</v>
          </cell>
        </row>
        <row r="45">
          <cell r="H45">
            <v>0</v>
          </cell>
        </row>
        <row r="46">
          <cell r="H46">
            <v>-53556</v>
          </cell>
        </row>
        <row r="48">
          <cell r="H48">
            <v>-22729184</v>
          </cell>
        </row>
        <row r="49">
          <cell r="H49">
            <v>184415</v>
          </cell>
        </row>
        <row r="50">
          <cell r="H50">
            <v>0</v>
          </cell>
        </row>
        <row r="51">
          <cell r="H51">
            <v>0</v>
          </cell>
        </row>
        <row r="52">
          <cell r="H52">
            <v>0</v>
          </cell>
        </row>
        <row r="53">
          <cell r="H53">
            <v>0</v>
          </cell>
        </row>
        <row r="54">
          <cell r="H54">
            <v>0</v>
          </cell>
        </row>
        <row r="55">
          <cell r="H55">
            <v>-363097</v>
          </cell>
        </row>
        <row r="56">
          <cell r="H56">
            <v>0</v>
          </cell>
        </row>
        <row r="57">
          <cell r="H57">
            <v>-9522</v>
          </cell>
        </row>
        <row r="58">
          <cell r="H58">
            <v>-79125</v>
          </cell>
        </row>
        <row r="59">
          <cell r="H59">
            <v>7932</v>
          </cell>
        </row>
        <row r="61">
          <cell r="H61">
            <v>-23313221</v>
          </cell>
        </row>
        <row r="63">
          <cell r="H63">
            <v>-21556584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FAS 109 YTD"/>
      <sheetName val="SFAS 109"/>
      <sheetName val="Rec"/>
      <sheetName val="FT Deferred Split"/>
      <sheetName val="Pivot"/>
      <sheetName val="Provision Check"/>
      <sheetName val="December Check Bruce"/>
      <sheetName val="Closing Template December"/>
      <sheetName val="A"/>
      <sheetName val="Interest Entry May"/>
      <sheetName val="Interest Entry Mar"/>
      <sheetName val="Interest Entry Feb"/>
      <sheetName val="Page 2"/>
      <sheetName val="Page 2a"/>
      <sheetName val="Page 3"/>
      <sheetName val="Fed Page 4"/>
      <sheetName val="ST Page 4"/>
      <sheetName val="Exp Check"/>
      <sheetName val="Closing Check"/>
      <sheetName val="CGVFedBud"/>
      <sheetName val="CGV FF 10"/>
      <sheetName val="Fed NOL Proof"/>
      <sheetName val="State NOL"/>
      <sheetName val="JMO NOL"/>
      <sheetName val="SFAS 109-Old JOB"/>
      <sheetName val="Parse"/>
      <sheetName val="PrintMacros"/>
      <sheetName val="Macro2"/>
      <sheetName val="Closing Template September"/>
      <sheetName val="Closing Template August"/>
      <sheetName val="Closing Template July"/>
      <sheetName val="Closing Template November"/>
      <sheetName val="Closing Template October"/>
      <sheetName val="Closing Template Mar"/>
      <sheetName val="Pivot Table"/>
      <sheetName val="Interest Entry"/>
      <sheetName val="Closing Template Apr"/>
      <sheetName val="Closing Template May"/>
      <sheetName val="SFAS_109_YTD"/>
      <sheetName val="SFAS_109"/>
      <sheetName val="FT_Deferred_Split"/>
      <sheetName val="Provision_Check"/>
      <sheetName val="December_Check_Bruce"/>
      <sheetName val="Closing_Template_December"/>
      <sheetName val="Interest_Entry_May"/>
      <sheetName val="Interest_Entry_Mar"/>
      <sheetName val="Interest_Entry_Feb"/>
      <sheetName val="Page_2"/>
      <sheetName val="Page_2a"/>
      <sheetName val="Page_3"/>
      <sheetName val="Fed_Page_4"/>
      <sheetName val="ST_Page_4"/>
      <sheetName val="Exp_Check"/>
      <sheetName val="Closing_Check"/>
      <sheetName val="CGV_FF_10"/>
      <sheetName val="Fed_NOL_Proof"/>
      <sheetName val="State_NOL"/>
      <sheetName val="JMO_NOL"/>
      <sheetName val="SFAS_109-Old_JOB"/>
      <sheetName val="Closing_Template_September"/>
      <sheetName val="Closing_Template_August"/>
      <sheetName val="Closing_Template_July"/>
      <sheetName val="Closing_Template_November"/>
      <sheetName val="Closing_Template_October"/>
      <sheetName val="Closing_Template_Mar"/>
      <sheetName val="Pivot_Table"/>
      <sheetName val="Interest_Entry"/>
      <sheetName val="Closing_Template_Apr"/>
      <sheetName val="Closing_Template_Ma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06">
          <cell r="F106">
            <v>11996046</v>
          </cell>
          <cell r="H106">
            <v>-5064558</v>
          </cell>
        </row>
      </sheetData>
      <sheetData sheetId="16">
        <row r="102">
          <cell r="F102">
            <v>2111540</v>
          </cell>
          <cell r="H102">
            <v>-1540603</v>
          </cell>
        </row>
      </sheetData>
      <sheetData sheetId="17">
        <row r="1">
          <cell r="G1">
            <v>7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Filing Sheet"/>
      <sheetName val="Index"/>
      <sheetName val="Rev Def Sum"/>
      <sheetName val="Rev Requirement"/>
      <sheetName val="Gross Conversion Factor"/>
      <sheetName val="Proforma Adjustments"/>
      <sheetName val="Revenue  Sheet 1"/>
      <sheetName val="Summary Sheet 2"/>
      <sheetName val="Per Books Purchase Gas Exp"/>
      <sheetName val="Annualized Purchase Gas Exp "/>
      <sheetName val="Uncollectible Surcharge Calc"/>
      <sheetName val="Unadj. Rev 2-A"/>
      <sheetName val="Bills 2-B"/>
      <sheetName val="DTH 2-C"/>
      <sheetName val="Norm 2-D"/>
      <sheetName val="Adj. Rev 2-E"/>
      <sheetName val="Adj to OGDR 2-F"/>
      <sheetName val="O&amp;M Expenses"/>
      <sheetName val="O&amp;M Adjustment Summary"/>
      <sheetName val="Labor Adj. Summary"/>
      <sheetName val="Wage Increase"/>
      <sheetName val="Gross Payroll Summary"/>
      <sheetName val="O&amp;M Percentage"/>
      <sheetName val="new positions"/>
      <sheetName val="Incentive"/>
      <sheetName val="Profit Sharing"/>
      <sheetName val="Pensions &amp; Benefits Adj "/>
      <sheetName val="NCSC Test Year Adj"/>
      <sheetName val="Incentive Comp"/>
      <sheetName val="IBM IT"/>
      <sheetName val="NCSC Labor &amp; Benefits"/>
      <sheetName val="Outside Svcs &amp; Company Mem"/>
      <sheetName val="Lease Expense"/>
      <sheetName val="Corporate Insurance"/>
      <sheetName val="Fuel Used in Co Operations"/>
      <sheetName val="Uncollectible Adj."/>
      <sheetName val="Rate Case Expense Adj"/>
      <sheetName val="DSM Surcharge Adjustment"/>
      <sheetName val="PSC &amp; PC Fees Adj"/>
      <sheetName val="Injuries&amp; Damages Adj"/>
      <sheetName val="GTI Funding "/>
      <sheetName val="Choice Costs"/>
      <sheetName val="Postage Costs "/>
      <sheetName val="Customer Education "/>
      <sheetName val="Depreciation Expense Summary"/>
      <sheetName val="Taxes Other than Income Sum"/>
      <sheetName val="Payroll Taxes Adj"/>
      <sheetName val="Property Tax Adj"/>
      <sheetName val="Gross Receipts Tax Adj"/>
      <sheetName val="Inc Tax"/>
      <sheetName val="Statutory Adj"/>
      <sheetName val="Interest on Cust Deposits"/>
      <sheetName val="AFUDC"/>
      <sheetName val="Rate Base"/>
      <sheetName val="Customer Deposits"/>
      <sheetName val="Lead Lag"/>
      <sheetName val="Cost of Capital"/>
      <sheetName val="Round Robin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CHEDULE 33 A REV."/>
      <sheetName val="ATTACH REH-5A REV"/>
      <sheetName val="TS1 &amp; TS2 ALLOCATION"/>
    </sheetNames>
    <sheetDataSet>
      <sheetData sheetId="0" refreshError="1">
        <row r="1">
          <cell r="H1" t="str">
            <v>Schedule 33</v>
          </cell>
        </row>
        <row r="3">
          <cell r="D3" t="str">
            <v>COLUMBIA GAS OF VIRGINIA,  INC.</v>
          </cell>
        </row>
        <row r="5">
          <cell r="D5" t="str">
            <v xml:space="preserve">      Schedule of Additional Gross Revenues</v>
          </cell>
        </row>
        <row r="6">
          <cell r="D6" t="str">
            <v>By Rate Schedule Produced By Proposed Rates</v>
          </cell>
        </row>
        <row r="9">
          <cell r="D9" t="str">
            <v>Adjusted</v>
          </cell>
          <cell r="G9" t="str">
            <v>Proposed</v>
          </cell>
          <cell r="H9" t="str">
            <v>Proposed</v>
          </cell>
        </row>
        <row r="10">
          <cell r="C10" t="str">
            <v>Adjusted</v>
          </cell>
          <cell r="D10" t="str">
            <v>Rate</v>
          </cell>
          <cell r="E10" t="str">
            <v>Proposed</v>
          </cell>
          <cell r="F10" t="str">
            <v>Adjusted</v>
          </cell>
          <cell r="G10" t="str">
            <v>Increase</v>
          </cell>
          <cell r="H10" t="str">
            <v>Increase</v>
          </cell>
        </row>
        <row r="11">
          <cell r="B11" t="str">
            <v>Description</v>
          </cell>
          <cell r="C11" t="str">
            <v>Volumes (a)</v>
          </cell>
          <cell r="D11" t="str">
            <v>Revenue (b)</v>
          </cell>
          <cell r="E11" t="str">
            <v>Increase</v>
          </cell>
          <cell r="F11" t="str">
            <v>Revenues</v>
          </cell>
          <cell r="G11" t="str">
            <v>Per Mcf</v>
          </cell>
          <cell r="H11" t="str">
            <v>Percent</v>
          </cell>
        </row>
        <row r="12">
          <cell r="C12" t="str">
            <v>(1)</v>
          </cell>
          <cell r="D12" t="str">
            <v>(2)</v>
          </cell>
          <cell r="E12" t="str">
            <v>(3)</v>
          </cell>
          <cell r="F12" t="str">
            <v>(4=2+3)</v>
          </cell>
          <cell r="G12" t="str">
            <v>(5=3/1)</v>
          </cell>
          <cell r="H12" t="str">
            <v>(6)</v>
          </cell>
        </row>
        <row r="13">
          <cell r="C13" t="str">
            <v>Mcf</v>
          </cell>
          <cell r="D13" t="str">
            <v>$</v>
          </cell>
          <cell r="E13" t="str">
            <v>$</v>
          </cell>
          <cell r="F13" t="str">
            <v>$</v>
          </cell>
          <cell r="G13" t="str">
            <v>$/Mcf</v>
          </cell>
        </row>
        <row r="15">
          <cell r="B15" t="str">
            <v>Residential Service</v>
          </cell>
        </row>
        <row r="16">
          <cell r="B16" t="str">
            <v xml:space="preserve">  East and West</v>
          </cell>
          <cell r="C16">
            <v>11467918.199999999</v>
          </cell>
          <cell r="D16">
            <v>105546782</v>
          </cell>
          <cell r="E16">
            <v>9268974.945700001</v>
          </cell>
          <cell r="F16">
            <v>114815756.9457</v>
          </cell>
        </row>
        <row r="17">
          <cell r="B17" t="str">
            <v xml:space="preserve">  Central</v>
          </cell>
          <cell r="C17">
            <v>917057.1</v>
          </cell>
          <cell r="D17">
            <v>8272167</v>
          </cell>
          <cell r="E17">
            <v>796152.52987344749</v>
          </cell>
          <cell r="F17">
            <v>9068319.5298734475</v>
          </cell>
        </row>
        <row r="18">
          <cell r="B18" t="str">
            <v xml:space="preserve">  Total</v>
          </cell>
          <cell r="C18">
            <v>12384975.299999999</v>
          </cell>
          <cell r="D18">
            <v>113818949</v>
          </cell>
          <cell r="E18">
            <v>10065127.475573448</v>
          </cell>
          <cell r="F18">
            <v>123884076.47557345</v>
          </cell>
          <cell r="G18">
            <v>0.81269999999999998</v>
          </cell>
          <cell r="H18">
            <v>8.8400000000000006E-2</v>
          </cell>
        </row>
        <row r="20">
          <cell r="B20" t="str">
            <v>Small General Service</v>
          </cell>
        </row>
        <row r="21">
          <cell r="B21" t="str">
            <v xml:space="preserve">  Commercial</v>
          </cell>
          <cell r="C21">
            <v>6998572.9000000004</v>
          </cell>
          <cell r="D21">
            <v>47132884</v>
          </cell>
          <cell r="E21">
            <v>2635048.8509999998</v>
          </cell>
          <cell r="F21">
            <v>49767932.850999996</v>
          </cell>
        </row>
        <row r="22">
          <cell r="B22" t="str">
            <v xml:space="preserve">  Industrial</v>
          </cell>
          <cell r="C22">
            <v>522998.3</v>
          </cell>
          <cell r="D22">
            <v>3243215</v>
          </cell>
          <cell r="E22">
            <v>180918.85170088289</v>
          </cell>
          <cell r="F22">
            <v>3424133.8517008829</v>
          </cell>
        </row>
        <row r="23">
          <cell r="B23" t="str">
            <v xml:space="preserve">  Total</v>
          </cell>
          <cell r="C23">
            <v>7521571.2000000002</v>
          </cell>
          <cell r="D23">
            <v>50376099</v>
          </cell>
          <cell r="E23">
            <v>2815967.7027008827</v>
          </cell>
          <cell r="F23">
            <v>53192066.702700876</v>
          </cell>
          <cell r="G23">
            <v>0.37440000000000001</v>
          </cell>
          <cell r="H23">
            <v>5.5899999999999998E-2</v>
          </cell>
        </row>
        <row r="25">
          <cell r="B25" t="str">
            <v xml:space="preserve">Large General Service 1/  </v>
          </cell>
        </row>
        <row r="26">
          <cell r="B26" t="str">
            <v>Transportation Service 1</v>
          </cell>
        </row>
        <row r="27">
          <cell r="B27" t="str">
            <v xml:space="preserve">  Commercial (LGS 1)</v>
          </cell>
          <cell r="C27">
            <v>427682.9</v>
          </cell>
          <cell r="D27">
            <v>1115423</v>
          </cell>
          <cell r="E27">
            <v>32711.53581999999</v>
          </cell>
          <cell r="F27">
            <v>1148134.5358199999</v>
          </cell>
        </row>
        <row r="28">
          <cell r="B28" t="str">
            <v xml:space="preserve">  Industrial (LGS 1)</v>
          </cell>
          <cell r="C28">
            <v>740335</v>
          </cell>
          <cell r="D28">
            <v>3449616</v>
          </cell>
          <cell r="E28">
            <v>74045.791333959671</v>
          </cell>
          <cell r="F28">
            <v>3523661.7913339594</v>
          </cell>
        </row>
        <row r="29">
          <cell r="B29" t="str">
            <v xml:space="preserve">  Commercial (TS-1)</v>
          </cell>
          <cell r="C29">
            <v>2101300.2000000002</v>
          </cell>
          <cell r="D29">
            <v>1368179</v>
          </cell>
          <cell r="E29">
            <v>167328.92973999999</v>
          </cell>
          <cell r="F29">
            <v>1535507.9297400001</v>
          </cell>
        </row>
        <row r="30">
          <cell r="B30" t="str">
            <v xml:space="preserve">  Industrial (TS-1)</v>
          </cell>
          <cell r="C30">
            <v>6947728.5999999996</v>
          </cell>
          <cell r="D30">
            <v>3734034</v>
          </cell>
          <cell r="E30">
            <v>495300.92672000005</v>
          </cell>
          <cell r="F30">
            <v>4229334.9267199999</v>
          </cell>
        </row>
        <row r="31">
          <cell r="B31" t="str">
            <v xml:space="preserve">  Total</v>
          </cell>
          <cell r="C31">
            <v>10217046.699999999</v>
          </cell>
          <cell r="D31">
            <v>9667252</v>
          </cell>
          <cell r="E31">
            <v>769387.1836139597</v>
          </cell>
          <cell r="F31">
            <v>10436639.18361396</v>
          </cell>
          <cell r="G31">
            <v>7.5300000000000006E-2</v>
          </cell>
          <cell r="H31">
            <v>7.9600000000000004E-2</v>
          </cell>
        </row>
        <row r="33">
          <cell r="B33" t="str">
            <v>Large General Service 2/</v>
          </cell>
        </row>
        <row r="34">
          <cell r="B34" t="str">
            <v>Transportation Service 2</v>
          </cell>
        </row>
        <row r="35">
          <cell r="B35" t="str">
            <v xml:space="preserve">  Commercial (LGS 2)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6">
          <cell r="B36" t="str">
            <v xml:space="preserve">  Industrial (LGS 2)</v>
          </cell>
          <cell r="C36">
            <v>1052107</v>
          </cell>
          <cell r="D36">
            <v>4040109</v>
          </cell>
          <cell r="E36">
            <v>21383.575000000001</v>
          </cell>
          <cell r="F36">
            <v>4061492.5750000002</v>
          </cell>
        </row>
        <row r="37">
          <cell r="B37" t="str">
            <v xml:space="preserve">  Commercial (TS-2)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B38" t="str">
            <v xml:space="preserve">  Industrial (TS-2)</v>
          </cell>
          <cell r="C38">
            <v>13598016</v>
          </cell>
          <cell r="D38">
            <v>3105475</v>
          </cell>
          <cell r="E38">
            <v>353886.06311170897</v>
          </cell>
          <cell r="F38">
            <v>3459361.063111709</v>
          </cell>
        </row>
        <row r="39">
          <cell r="B39" t="str">
            <v xml:space="preserve">  Total</v>
          </cell>
          <cell r="C39">
            <v>14650123</v>
          </cell>
          <cell r="D39">
            <v>7145584</v>
          </cell>
          <cell r="E39">
            <v>375269.63811170898</v>
          </cell>
          <cell r="F39">
            <v>7520853.6381117087</v>
          </cell>
          <cell r="G39">
            <v>2.5600000000000001E-2</v>
          </cell>
          <cell r="H39">
            <v>5.2499999999999998E-2</v>
          </cell>
        </row>
        <row r="42">
          <cell r="B42" t="str">
            <v xml:space="preserve">  Special Contract</v>
          </cell>
          <cell r="C42">
            <v>16993404</v>
          </cell>
          <cell r="D42">
            <v>2615185</v>
          </cell>
          <cell r="E42">
            <v>0</v>
          </cell>
          <cell r="F42">
            <v>2615185</v>
          </cell>
          <cell r="G42">
            <v>0</v>
          </cell>
          <cell r="H42">
            <v>0</v>
          </cell>
        </row>
        <row r="44">
          <cell r="B44" t="str">
            <v xml:space="preserve">  Total Transportation</v>
          </cell>
          <cell r="C44">
            <v>39640448.799999997</v>
          </cell>
          <cell r="D44">
            <v>10822873</v>
          </cell>
          <cell r="E44">
            <v>1016515.919571709</v>
          </cell>
          <cell r="F44">
            <v>11839388.919571709</v>
          </cell>
        </row>
        <row r="46">
          <cell r="B46" t="str">
            <v>Total</v>
          </cell>
          <cell r="C46">
            <v>61767120.200000003</v>
          </cell>
          <cell r="D46">
            <v>183623069</v>
          </cell>
          <cell r="E46">
            <v>14025752</v>
          </cell>
          <cell r="F46">
            <v>197648821</v>
          </cell>
        </row>
        <row r="48">
          <cell r="B48" t="str">
            <v>Other Operating Revenue</v>
          </cell>
          <cell r="D48">
            <v>2113419</v>
          </cell>
          <cell r="E48">
            <v>0</v>
          </cell>
          <cell r="F48">
            <v>2113419</v>
          </cell>
        </row>
        <row r="49">
          <cell r="B49" t="str">
            <v>Total Revenue</v>
          </cell>
          <cell r="C49">
            <v>61767120.200000003</v>
          </cell>
          <cell r="D49">
            <v>185736488</v>
          </cell>
          <cell r="E49">
            <v>14025752</v>
          </cell>
          <cell r="F49">
            <v>199762240</v>
          </cell>
        </row>
        <row r="52">
          <cell r="B52" t="str">
            <v>(a) Test period adjusted per schedule 14.</v>
          </cell>
        </row>
        <row r="54">
          <cell r="B54" t="str">
            <v>(b) Rates based on those in approved in Case No. PUE950033.</v>
          </cell>
        </row>
        <row r="56">
          <cell r="B56" t="str">
            <v>X:\CGV\RATECASE\98\SCHEDULE\SCHEDULE 33 FOR 1998</v>
          </cell>
        </row>
      </sheetData>
      <sheetData sheetId="1" refreshError="1"/>
      <sheetData sheetId="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65"/>
      <sheetName val="236-0011"/>
      <sheetName val="236-0018"/>
      <sheetName val="Payroll"/>
      <sheetName val="242"/>
      <sheetName val="QtrlySummary"/>
      <sheetName val="Quarterly detail"/>
      <sheetName val="Bal Sheet Recon 1"/>
      <sheetName val="Bal Sheet Recon 2"/>
      <sheetName val="Bal Sheet Recon 3"/>
      <sheetName val="Bal Sheet Recon 4"/>
      <sheetName val="Bal Sheet Recon 5"/>
      <sheetName val="Bal Sheet Recon 6"/>
      <sheetName val="Bal Sheet Recon 7"/>
      <sheetName val="Bal Sheet Recon 8"/>
      <sheetName val="Bal Sheet Recon 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rian TG Nov"/>
      <sheetName val="M002_001"/>
      <sheetName val="DANDE"/>
      <sheetName val="M002_006 (2)"/>
      <sheetName val="M002_011"/>
      <sheetName val="M002_002"/>
      <sheetName val="M002_003"/>
      <sheetName val="M002_004"/>
      <sheetName val="M002_005"/>
      <sheetName val="M002_006"/>
      <sheetName val="M002_007"/>
      <sheetName val="M002_008"/>
      <sheetName val="M002_009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COVER"/>
      <sheetName val="NiSource Summary"/>
      <sheetName val="Gas East"/>
      <sheetName val="GT&amp;S"/>
      <sheetName val="NIE"/>
      <sheetName val="Indiana Gas"/>
      <sheetName val="Electric "/>
      <sheetName val="Other"/>
      <sheetName val="Corp"/>
      <sheetName val="Other, Net"/>
      <sheetName val="Interest Expense"/>
      <sheetName val="Balance Sheet"/>
      <sheetName val="Debt Ratio"/>
      <sheetName val="Cash Flow"/>
      <sheetName val="CF Var Detail"/>
      <sheetName val="Cap Ex"/>
      <sheetName val="Weather"/>
      <sheetName val="EPSPage"/>
      <sheetName val="Returns Sorted "/>
      <sheetName val="Return Valuation"/>
      <sheetName val="Appendix"/>
      <sheetName val="MTD 09 OE Flash"/>
      <sheetName val="YTD 09 OE Flash"/>
      <sheetName val="Retrieve"/>
      <sheetName val="NiSource Full Yr"/>
      <sheetName val="Bud Adj"/>
      <sheetName val="Total Checks"/>
      <sheetName val="Jeff"/>
      <sheetName val="NiSource_Summary"/>
      <sheetName val="Gas_East"/>
      <sheetName val="Indiana_Gas"/>
      <sheetName val="Electric_"/>
      <sheetName val="Other,_Net"/>
      <sheetName val="Interest_Expense"/>
      <sheetName val="Balance_Sheet"/>
      <sheetName val="Debt_Ratio"/>
      <sheetName val="Cash_Flow"/>
      <sheetName val="CF_Var_Detail"/>
      <sheetName val="Cap_Ex"/>
      <sheetName val="Returns_Sorted_"/>
      <sheetName val="Return_Valuation"/>
      <sheetName val="MTD_09_OE_Flash"/>
      <sheetName val="YTD_09_OE_Flash"/>
      <sheetName val="NiSource_Full_Yr"/>
      <sheetName val="Bud_Adj"/>
      <sheetName val="Total_Chec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2">
          <cell r="B2">
            <v>39872</v>
          </cell>
        </row>
      </sheetData>
      <sheetData sheetId="25" refreshError="1"/>
      <sheetData sheetId="26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ember Check Bruce"/>
      <sheetName val="SFAS 109 YTD with BTR"/>
      <sheetName val="SFAS 109 YTD"/>
      <sheetName val="CPA Reg Asset Calc"/>
      <sheetName val="SFAS 109"/>
      <sheetName val="FT Deferred Split"/>
      <sheetName val="Rec"/>
      <sheetName val="Pivot"/>
      <sheetName val="Provision Check"/>
      <sheetName val="Closing Template December"/>
      <sheetName val="GL Extract"/>
      <sheetName val="Pivot GL"/>
      <sheetName val="A"/>
      <sheetName val="Page2"/>
      <sheetName val="Page2a"/>
      <sheetName val="Acct 191"/>
      <sheetName val="Page3"/>
      <sheetName val="FedPage4"/>
      <sheetName val="STPage4"/>
      <sheetName val="NOL Monthly"/>
      <sheetName val="Exp Check"/>
      <sheetName val="Closing Check"/>
      <sheetName val="CPAFedBud"/>
      <sheetName val="CPA FF 10"/>
      <sheetName val="Taxes Acc Month"/>
      <sheetName val="Def Inc Taxes Month to Month"/>
      <sheetName val="---&gt; Qtrly variance"/>
      <sheetName val="Taxes Acc YTY"/>
      <sheetName val="Def Inc Taxes YTY "/>
      <sheetName val="Def Inc Taxes QTQ"/>
      <sheetName val="410-IncomeTax"/>
      <sheetName val="SOURCES-410 Taxes"/>
      <sheetName val="Interest Entry "/>
      <sheetName val="Fed &amp; State NOL Proof"/>
      <sheetName val="Gorin na"/>
      <sheetName val="NOL Carryforward na"/>
      <sheetName val="Parse"/>
      <sheetName val="SFAS 109-OLD JOB"/>
      <sheetName val="Print Macros"/>
      <sheetName val="Gorin"/>
      <sheetName val="Closing Template Jul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6">
          <cell r="F106">
            <v>61328396</v>
          </cell>
          <cell r="H106">
            <v>-37530867</v>
          </cell>
        </row>
      </sheetData>
      <sheetData sheetId="18">
        <row r="102">
          <cell r="F102">
            <v>2788917</v>
          </cell>
          <cell r="H102">
            <v>-2890600</v>
          </cell>
        </row>
      </sheetData>
      <sheetData sheetId="19"/>
      <sheetData sheetId="20">
        <row r="1">
          <cell r="I1">
            <v>1</v>
          </cell>
          <cell r="J1">
            <v>2</v>
          </cell>
          <cell r="K1">
            <v>3</v>
          </cell>
          <cell r="L1">
            <v>4</v>
          </cell>
          <cell r="M1">
            <v>5</v>
          </cell>
          <cell r="N1">
            <v>6</v>
          </cell>
          <cell r="O1">
            <v>7</v>
          </cell>
          <cell r="P1">
            <v>8</v>
          </cell>
          <cell r="Q1">
            <v>9</v>
          </cell>
          <cell r="R1">
            <v>10</v>
          </cell>
          <cell r="S1">
            <v>11</v>
          </cell>
          <cell r="T1">
            <v>12</v>
          </cell>
        </row>
        <row r="2">
          <cell r="I2" t="str">
            <v>JANUARY, 2014</v>
          </cell>
          <cell r="J2" t="str">
            <v>FEBRUARY, 2014</v>
          </cell>
          <cell r="K2" t="str">
            <v>MARCH, 2014</v>
          </cell>
          <cell r="L2" t="str">
            <v>APRIL, 2014</v>
          </cell>
          <cell r="M2" t="str">
            <v>MAY, 2014</v>
          </cell>
          <cell r="N2" t="str">
            <v>JUNE, 2014</v>
          </cell>
          <cell r="O2" t="str">
            <v>JULY, 2014</v>
          </cell>
          <cell r="P2" t="str">
            <v>AUGUST, 2014</v>
          </cell>
          <cell r="Q2" t="str">
            <v>SEPTEMBER, 2014</v>
          </cell>
          <cell r="R2" t="str">
            <v>OCTOBER, 2014</v>
          </cell>
          <cell r="S2" t="str">
            <v>NOVEMBER, 2014</v>
          </cell>
          <cell r="T2" t="str">
            <v>DECEMBER, 2014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/>
      <sheetData sheetId="4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 Inputs"/>
      <sheetName val="State BS Inputs"/>
      <sheetName val="JE#51100"/>
      <sheetName val="JE#51100 Lawson Inputs"/>
      <sheetName val="JE#51101"/>
      <sheetName val="JE#51102"/>
      <sheetName val="JE#51103"/>
      <sheetName val="True-Up Reg. Asset"/>
      <sheetName val="Deferred Tax Analysis"/>
      <sheetName val="OCI"/>
      <sheetName val="Granite SIT Workup"/>
      <sheetName val="NET INCOME CHECK"/>
      <sheetName val="Granite Manual Fed JE"/>
      <sheetName val="correction"/>
      <sheetName val="FIT PAYMENT"/>
      <sheetName val="Journal Entries"/>
      <sheetName val="Balance_Sheet_Inputs"/>
      <sheetName val="State_BS_Inputs"/>
      <sheetName val="JE#51100_Lawson_Inputs"/>
      <sheetName val="True-Up_Reg__Asset"/>
      <sheetName val="Deferred_Tax_Analysis"/>
      <sheetName val="Granite_SIT_Workup"/>
      <sheetName val="NET_INCOME_CHECK"/>
      <sheetName val="Granite_Manual_Fed_JE"/>
      <sheetName val="FIT_PAYMENT"/>
      <sheetName val="Journal_Ent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GlobalDates"/>
      <sheetName val="Instructions"/>
      <sheetName val="previous"/>
      <sheetName val="Income Statement"/>
      <sheetName val="Tax Analysis"/>
      <sheetName val="Cash Analysis"/>
      <sheetName val="capital prgram"/>
      <sheetName val="Balance Sheet"/>
      <sheetName val="NPSTemplate"/>
      <sheetName val="Template"/>
      <sheetName val="Data"/>
      <sheetName val="Income_Statement"/>
      <sheetName val="Tax_Analysis"/>
      <sheetName val="Cash_Analysis"/>
      <sheetName val="capital_prgram"/>
      <sheetName val="Balance_Sheet"/>
    </sheetNames>
    <sheetDataSet>
      <sheetData sheetId="0" refreshError="1">
        <row r="9">
          <cell r="H9" t="str">
            <v>E0108fy</v>
          </cell>
          <cell r="K9" t="str">
            <v>E0106fya</v>
          </cell>
        </row>
        <row r="10">
          <cell r="C10" t="str">
            <v>2001</v>
          </cell>
        </row>
        <row r="11">
          <cell r="C11" t="str">
            <v>2002</v>
          </cell>
        </row>
        <row r="12">
          <cell r="C12" t="str">
            <v>2003</v>
          </cell>
        </row>
        <row r="13">
          <cell r="C13" t="str">
            <v>2004</v>
          </cell>
        </row>
        <row r="14">
          <cell r="C14" t="str">
            <v>2005</v>
          </cell>
        </row>
        <row r="15">
          <cell r="C15" t="str">
            <v>2006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Null"/>
      <sheetName val="Customer Model"/>
    </sheetNames>
    <sheetDataSet>
      <sheetData sheetId="0"/>
      <sheetData sheetId="1" refreshError="1"/>
      <sheetData sheetId="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H Changes"/>
      <sheetName val="BSG"/>
      <sheetName val="CKY"/>
      <sheetName val="CMD"/>
      <sheetName val="CGV"/>
      <sheetName val="CPA"/>
      <sheetName val="COH_Changes"/>
    </sheetNames>
    <sheetDataSet>
      <sheetData sheetId="0" refreshError="1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82-93 ACRS-MACRS"/>
      <sheetName val="CT-399 DETAIL"/>
      <sheetName val="FORM CT-399"/>
      <sheetName val="DISPOSITIONS"/>
    </sheetNames>
    <sheetDataSet>
      <sheetData sheetId="0"/>
      <sheetData sheetId="1"/>
      <sheetData sheetId="2"/>
      <sheetData sheetId="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 Info Needed-DO NOT PRINT"/>
      <sheetName val="Filing Sheet"/>
      <sheetName val="Index"/>
      <sheetName val="Rev Def Sum"/>
      <sheetName val="Rev Requirement"/>
      <sheetName val="Gross Conversion Factor"/>
      <sheetName val="Charge-off Rate - DO NOT PRINT"/>
      <sheetName val="Proforma Adjustments"/>
      <sheetName val="Revenue  Sheet 1"/>
      <sheetName val="Summary Sheet 2"/>
      <sheetName val="Per Books Purchase Gas Exp"/>
      <sheetName val="Annualized Purchase Gas Exp "/>
      <sheetName val="Uncollectible Surcharge Calc"/>
      <sheetName val="Unadj. Rev 2-A"/>
      <sheetName val="Bills 2-B"/>
      <sheetName val="DTH 2-C"/>
      <sheetName val="Norm 2-D"/>
      <sheetName val="Adj. Rev 2-E"/>
      <sheetName val="Adj to OGDR 2-F"/>
      <sheetName val="Adj. Rev 2-G"/>
      <sheetName val="O&amp;M Expenses"/>
      <sheetName val="O&amp;M Adjustment Summary"/>
      <sheetName val="Labor Adj. Summary"/>
      <sheetName val="Wage Increase"/>
      <sheetName val="Gross Payroll Summary"/>
      <sheetName val="Prem and OT 3 yrs"/>
      <sheetName val="O&amp;M Percentage"/>
      <sheetName val="New employees"/>
      <sheetName val="Incentive"/>
      <sheetName val="Profit Sharing"/>
      <sheetName val="Pensions &amp; Benefits Adj "/>
      <sheetName val="Pen&amp;RIP-5yrAvg"/>
      <sheetName val="Pension Detail-DO NOT PRINT"/>
      <sheetName val="NCSC Test Year Adj"/>
      <sheetName val="NCSC Labor &amp; Benefits"/>
      <sheetName val="NCSC Incentive Comp"/>
      <sheetName val="NCSC Stock Comp"/>
      <sheetName val="GTI Funding "/>
      <sheetName val="Private Letter Ruling Expense"/>
      <sheetName val="AGA Dues"/>
      <sheetName val="HQLease Expense"/>
      <sheetName val="Corporate Insurance"/>
      <sheetName val="Fuel Used in Co Operations"/>
      <sheetName val="Uncollectible Adj."/>
      <sheetName val="Rate Case Amort Adj"/>
      <sheetName val="Current Rate Case Exp"/>
      <sheetName val="DSM Surcharge Adjustment"/>
      <sheetName val="PSC &amp; PC Fees Adj"/>
      <sheetName val="Injuries &amp; Damages-DO NOT PRINT"/>
      <sheetName val="Clearing Accounts-DO NOT PRINT"/>
      <sheetName val="Postage Costs "/>
      <sheetName val="Depr&amp;Amort Sum"/>
      <sheetName val="Proposed Depr&amp;Amort"/>
      <sheetName val="TaxesOther than IncSummary"/>
      <sheetName val="Payroll Taxes Adj"/>
      <sheetName val="Property Tax Adj"/>
      <sheetName val="Gross Receipts Tax Adj"/>
      <sheetName val="Inc Tax"/>
      <sheetName val="Statutory Adj"/>
      <sheetName val="Interest on Cust Deposits"/>
      <sheetName val="AFUDC"/>
      <sheetName val="AFUDC "/>
      <sheetName val="Rate Base"/>
      <sheetName val="101"/>
      <sheetName val="106"/>
      <sheetName val="106 (IRIS)"/>
      <sheetName val="107"/>
      <sheetName val="107 (IRIS)"/>
      <sheetName val="Depreciation Reserve"/>
      <sheetName val="Material &amp; Supplies"/>
      <sheetName val="Def Tx CIAC"/>
      <sheetName val="Def Tx Inv"/>
      <sheetName val="Customer Deposits"/>
      <sheetName val="Cust Adv  Const"/>
      <sheetName val="Def Inc Taxes"/>
      <sheetName val="NOL"/>
      <sheetName val="Environmental adj"/>
      <sheetName val="Def Tx Enviromental"/>
      <sheetName val="Main Services terminal 101-106"/>
      <sheetName val="Main Services terminal 108"/>
      <sheetName val="Safety &amp; Reliability Additions"/>
      <sheetName val="Def tax on post test yr adj"/>
      <sheetName val="Customer Programs-SLE"/>
      <sheetName val="Lead Lag"/>
      <sheetName val="Cost of Capital"/>
      <sheetName val="PAST TAB-MGP Sale(DO NOT PRINT)"/>
      <sheetName val="Rev Def Sum wMGP Adj"/>
      <sheetName val="Rev Req wMGP"/>
      <sheetName val="Proforma Adj wMGP Adj"/>
      <sheetName val="O&amp;M Adj Sum wMGP Gain"/>
      <sheetName val="MGP Gain on Sale"/>
      <sheetName val="Depr&amp;Amrt Sum wMGP"/>
      <sheetName val="Proposed Depr&amp;Amrt wMGP"/>
      <sheetName val="Taxes Other than IncSum wMGP"/>
      <sheetName val="Property Tax wMGP"/>
      <sheetName val="Inc Tax wMGP"/>
      <sheetName val="Rate Base wMGP"/>
      <sheetName val="Hagerstown MGP"/>
      <sheetName val="MGP Gain on Sale RB"/>
      <sheetName val="Def Tx Hagerstown MGP"/>
      <sheetName val="Lead Lag wMGP"/>
      <sheetName val="PAST TAB-RevRqSLE(DO NOT PRINT)"/>
      <sheetName val="Customer Programs Rev Req Sum"/>
      <sheetName val="Input Sheet"/>
      <sheetName val="Round Robin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EDULE 33 A REV."/>
      <sheetName val="ATTACH REH-5A REV"/>
      <sheetName val="TS1 &amp; TS2 ALLOCATION"/>
    </sheetNames>
    <sheetDataSet>
      <sheetData sheetId="0">
        <row r="1">
          <cell r="H1" t="str">
            <v>Schedule 33</v>
          </cell>
        </row>
        <row r="3">
          <cell r="D3" t="str">
            <v>COLUMBIA GAS OF VIRGINIA,  INC.</v>
          </cell>
        </row>
        <row r="5">
          <cell r="D5" t="str">
            <v xml:space="preserve">      Schedule of Additional Gross Revenues</v>
          </cell>
        </row>
        <row r="6">
          <cell r="D6" t="str">
            <v>By Rate Schedule Produced By Proposed Rates</v>
          </cell>
        </row>
        <row r="9">
          <cell r="D9" t="str">
            <v>Adjusted</v>
          </cell>
          <cell r="G9" t="str">
            <v>Proposed</v>
          </cell>
          <cell r="H9" t="str">
            <v>Proposed</v>
          </cell>
        </row>
        <row r="10">
          <cell r="C10" t="str">
            <v>Adjusted</v>
          </cell>
          <cell r="D10" t="str">
            <v>Rate</v>
          </cell>
          <cell r="E10" t="str">
            <v>Proposed</v>
          </cell>
          <cell r="F10" t="str">
            <v>Adjusted</v>
          </cell>
          <cell r="G10" t="str">
            <v>Increase</v>
          </cell>
          <cell r="H10" t="str">
            <v>Increase</v>
          </cell>
        </row>
        <row r="11">
          <cell r="B11" t="str">
            <v>Description</v>
          </cell>
          <cell r="C11" t="str">
            <v>Volumes (a)</v>
          </cell>
          <cell r="D11" t="str">
            <v>Revenue (b)</v>
          </cell>
          <cell r="E11" t="str">
            <v>Increase</v>
          </cell>
          <cell r="F11" t="str">
            <v>Revenues</v>
          </cell>
          <cell r="G11" t="str">
            <v>Per Mcf</v>
          </cell>
          <cell r="H11" t="str">
            <v>Percent</v>
          </cell>
        </row>
        <row r="12">
          <cell r="C12" t="str">
            <v>(1)</v>
          </cell>
          <cell r="D12" t="str">
            <v>(2)</v>
          </cell>
          <cell r="E12" t="str">
            <v>(3)</v>
          </cell>
          <cell r="F12" t="str">
            <v>(4=2+3)</v>
          </cell>
          <cell r="G12" t="str">
            <v>(5=3/1)</v>
          </cell>
          <cell r="H12" t="str">
            <v>(6)</v>
          </cell>
        </row>
        <row r="13">
          <cell r="C13" t="str">
            <v>Mcf</v>
          </cell>
          <cell r="D13" t="str">
            <v>$</v>
          </cell>
          <cell r="E13" t="str">
            <v>$</v>
          </cell>
          <cell r="F13" t="str">
            <v>$</v>
          </cell>
          <cell r="G13" t="str">
            <v>$/Mcf</v>
          </cell>
        </row>
        <row r="15">
          <cell r="B15" t="str">
            <v>Residential Service</v>
          </cell>
        </row>
        <row r="16">
          <cell r="B16" t="str">
            <v xml:space="preserve">  East and West</v>
          </cell>
          <cell r="C16">
            <v>11467918.199999999</v>
          </cell>
          <cell r="D16">
            <v>105546782</v>
          </cell>
          <cell r="E16">
            <v>9268974.945700001</v>
          </cell>
          <cell r="F16">
            <v>114815756.9457</v>
          </cell>
        </row>
        <row r="17">
          <cell r="B17" t="str">
            <v xml:space="preserve">  Central</v>
          </cell>
          <cell r="C17">
            <v>917057.1</v>
          </cell>
          <cell r="D17">
            <v>8272167</v>
          </cell>
          <cell r="E17">
            <v>796152.52987344749</v>
          </cell>
          <cell r="F17">
            <v>9068319.5298734475</v>
          </cell>
        </row>
        <row r="18">
          <cell r="B18" t="str">
            <v xml:space="preserve">  Total</v>
          </cell>
          <cell r="C18">
            <v>12384975.299999999</v>
          </cell>
          <cell r="D18">
            <v>113818949</v>
          </cell>
          <cell r="E18">
            <v>10065127.475573448</v>
          </cell>
          <cell r="F18">
            <v>123884076.47557345</v>
          </cell>
          <cell r="G18">
            <v>0.81269999999999998</v>
          </cell>
          <cell r="H18">
            <v>8.8400000000000006E-2</v>
          </cell>
        </row>
        <row r="20">
          <cell r="B20" t="str">
            <v>Small General Service</v>
          </cell>
        </row>
        <row r="21">
          <cell r="B21" t="str">
            <v xml:space="preserve">  Commercial</v>
          </cell>
          <cell r="C21">
            <v>6998572.9000000004</v>
          </cell>
          <cell r="D21">
            <v>47132884</v>
          </cell>
          <cell r="E21">
            <v>2635048.8509999998</v>
          </cell>
          <cell r="F21">
            <v>49767932.850999996</v>
          </cell>
        </row>
        <row r="22">
          <cell r="B22" t="str">
            <v xml:space="preserve">  Industrial</v>
          </cell>
          <cell r="C22">
            <v>522998.3</v>
          </cell>
          <cell r="D22">
            <v>3243215</v>
          </cell>
          <cell r="E22">
            <v>180918.85170088289</v>
          </cell>
          <cell r="F22">
            <v>3424133.8517008829</v>
          </cell>
        </row>
        <row r="23">
          <cell r="B23" t="str">
            <v xml:space="preserve">  Total</v>
          </cell>
          <cell r="C23">
            <v>7521571.2000000002</v>
          </cell>
          <cell r="D23">
            <v>50376099</v>
          </cell>
          <cell r="E23">
            <v>2815967.7027008827</v>
          </cell>
          <cell r="F23">
            <v>53192066.702700876</v>
          </cell>
          <cell r="G23">
            <v>0.37440000000000001</v>
          </cell>
          <cell r="H23">
            <v>5.5899999999999998E-2</v>
          </cell>
        </row>
        <row r="25">
          <cell r="B25" t="str">
            <v xml:space="preserve">Large General Service 1/  </v>
          </cell>
        </row>
        <row r="26">
          <cell r="B26" t="str">
            <v>Transportation Service 1</v>
          </cell>
        </row>
        <row r="27">
          <cell r="B27" t="str">
            <v xml:space="preserve">  Commercial (LGS 1)</v>
          </cell>
          <cell r="C27">
            <v>427682.9</v>
          </cell>
          <cell r="D27">
            <v>1115423</v>
          </cell>
          <cell r="E27">
            <v>32711.53581999999</v>
          </cell>
          <cell r="F27">
            <v>1148134.5358199999</v>
          </cell>
        </row>
        <row r="28">
          <cell r="B28" t="str">
            <v xml:space="preserve">  Industrial (LGS 1)</v>
          </cell>
          <cell r="C28">
            <v>740335</v>
          </cell>
          <cell r="D28">
            <v>3449616</v>
          </cell>
          <cell r="E28">
            <v>74045.791333959671</v>
          </cell>
          <cell r="F28">
            <v>3523661.7913339594</v>
          </cell>
        </row>
        <row r="29">
          <cell r="B29" t="str">
            <v xml:space="preserve">  Commercial (TS-1)</v>
          </cell>
          <cell r="C29">
            <v>2101300.2000000002</v>
          </cell>
          <cell r="D29">
            <v>1368179</v>
          </cell>
          <cell r="E29">
            <v>167328.92973999999</v>
          </cell>
          <cell r="F29">
            <v>1535507.9297400001</v>
          </cell>
        </row>
        <row r="30">
          <cell r="B30" t="str">
            <v xml:space="preserve">  Industrial (TS-1)</v>
          </cell>
          <cell r="C30">
            <v>6947728.5999999996</v>
          </cell>
          <cell r="D30">
            <v>3734034</v>
          </cell>
          <cell r="E30">
            <v>495300.92672000005</v>
          </cell>
          <cell r="F30">
            <v>4229334.9267199999</v>
          </cell>
        </row>
        <row r="31">
          <cell r="B31" t="str">
            <v xml:space="preserve">  Total</v>
          </cell>
          <cell r="C31">
            <v>10217046.699999999</v>
          </cell>
          <cell r="D31">
            <v>9667252</v>
          </cell>
          <cell r="E31">
            <v>769387.1836139597</v>
          </cell>
          <cell r="F31">
            <v>10436639.18361396</v>
          </cell>
          <cell r="G31">
            <v>7.5300000000000006E-2</v>
          </cell>
          <cell r="H31">
            <v>7.9600000000000004E-2</v>
          </cell>
        </row>
        <row r="33">
          <cell r="B33" t="str">
            <v>Large General Service 2/</v>
          </cell>
        </row>
        <row r="34">
          <cell r="B34" t="str">
            <v>Transportation Service 2</v>
          </cell>
        </row>
        <row r="35">
          <cell r="B35" t="str">
            <v xml:space="preserve">  Commercial (LGS 2)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6">
          <cell r="B36" t="str">
            <v xml:space="preserve">  Industrial (LGS 2)</v>
          </cell>
          <cell r="C36">
            <v>1052107</v>
          </cell>
          <cell r="D36">
            <v>4040109</v>
          </cell>
          <cell r="E36">
            <v>21383.575000000001</v>
          </cell>
          <cell r="F36">
            <v>4061492.5750000002</v>
          </cell>
        </row>
        <row r="37">
          <cell r="B37" t="str">
            <v xml:space="preserve">  Commercial (TS-2)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B38" t="str">
            <v xml:space="preserve">  Industrial (TS-2)</v>
          </cell>
          <cell r="C38">
            <v>13598016</v>
          </cell>
          <cell r="D38">
            <v>3105475</v>
          </cell>
          <cell r="E38">
            <v>353886.06311170897</v>
          </cell>
          <cell r="F38">
            <v>3459361.063111709</v>
          </cell>
        </row>
        <row r="39">
          <cell r="B39" t="str">
            <v xml:space="preserve">  Total</v>
          </cell>
          <cell r="C39">
            <v>14650123</v>
          </cell>
          <cell r="D39">
            <v>7145584</v>
          </cell>
          <cell r="E39">
            <v>375269.63811170898</v>
          </cell>
          <cell r="F39">
            <v>7520853.6381117087</v>
          </cell>
          <cell r="G39">
            <v>2.5600000000000001E-2</v>
          </cell>
          <cell r="H39">
            <v>5.2499999999999998E-2</v>
          </cell>
        </row>
        <row r="42">
          <cell r="B42" t="str">
            <v xml:space="preserve">  Special Contract</v>
          </cell>
          <cell r="C42">
            <v>16993404</v>
          </cell>
          <cell r="D42">
            <v>2615185</v>
          </cell>
          <cell r="E42">
            <v>0</v>
          </cell>
          <cell r="F42">
            <v>2615185</v>
          </cell>
          <cell r="G42">
            <v>0</v>
          </cell>
          <cell r="H42">
            <v>0</v>
          </cell>
        </row>
        <row r="44">
          <cell r="B44" t="str">
            <v xml:space="preserve">  Total Transportation</v>
          </cell>
          <cell r="C44">
            <v>39640448.799999997</v>
          </cell>
          <cell r="D44">
            <v>10822873</v>
          </cell>
          <cell r="E44">
            <v>1016515.919571709</v>
          </cell>
          <cell r="F44">
            <v>11839388.919571709</v>
          </cell>
        </row>
        <row r="46">
          <cell r="B46" t="str">
            <v>Total</v>
          </cell>
          <cell r="C46">
            <v>61767120.200000003</v>
          </cell>
          <cell r="D46">
            <v>183623069</v>
          </cell>
          <cell r="E46">
            <v>14025752</v>
          </cell>
          <cell r="F46">
            <v>197648821</v>
          </cell>
        </row>
        <row r="48">
          <cell r="B48" t="str">
            <v>Other Operating Revenue</v>
          </cell>
          <cell r="D48">
            <v>2113419</v>
          </cell>
          <cell r="E48">
            <v>0</v>
          </cell>
          <cell r="F48">
            <v>2113419</v>
          </cell>
        </row>
        <row r="49">
          <cell r="B49" t="str">
            <v>Total Revenue</v>
          </cell>
          <cell r="C49">
            <v>61767120.200000003</v>
          </cell>
          <cell r="D49">
            <v>185736488</v>
          </cell>
          <cell r="E49">
            <v>14025752</v>
          </cell>
          <cell r="F49">
            <v>199762240</v>
          </cell>
        </row>
        <row r="52">
          <cell r="B52" t="str">
            <v>(a) Test period adjusted per schedule 14.</v>
          </cell>
        </row>
        <row r="54">
          <cell r="B54" t="str">
            <v>(b) Rates based on those in approved in Case No. PUE950033.</v>
          </cell>
        </row>
        <row r="56">
          <cell r="B56" t="str">
            <v>X:\CGV\RATECASE\98\SCHEDULE\SCHEDULE 33 FOR 1998</v>
          </cell>
        </row>
      </sheetData>
      <sheetData sheetId="1">
        <row r="2">
          <cell r="H2" t="str">
            <v>ATTACHMENT REH-5</v>
          </cell>
        </row>
        <row r="5">
          <cell r="E5" t="str">
            <v>COLUMBIA GAS OF VIRGINIA, INC.</v>
          </cell>
        </row>
        <row r="7">
          <cell r="E7" t="str">
            <v>SCHEDULE OF ADDITIONAL GROSS REVENUES</v>
          </cell>
        </row>
        <row r="9">
          <cell r="E9" t="str">
            <v>BY RATE SCHEDULE PRODUCED BY PROPOSED RATES</v>
          </cell>
        </row>
        <row r="13">
          <cell r="C13" t="str">
            <v>ADJUSTED</v>
          </cell>
          <cell r="D13" t="str">
            <v>ADJUSTED</v>
          </cell>
        </row>
        <row r="14">
          <cell r="C14" t="str">
            <v>VOLUMES</v>
          </cell>
          <cell r="D14" t="str">
            <v>RATE</v>
          </cell>
          <cell r="E14" t="str">
            <v>PROPOSED</v>
          </cell>
          <cell r="F14" t="str">
            <v>ADJUSTED</v>
          </cell>
          <cell r="G14" t="str">
            <v>PROPOSED</v>
          </cell>
          <cell r="H14" t="str">
            <v>PROPOSED</v>
          </cell>
        </row>
        <row r="15">
          <cell r="B15" t="str">
            <v>DESCRIPTION</v>
          </cell>
          <cell r="C15" t="str">
            <v>(a)</v>
          </cell>
          <cell r="D15" t="str">
            <v>REVENUE</v>
          </cell>
          <cell r="E15" t="str">
            <v xml:space="preserve">INCREASE </v>
          </cell>
          <cell r="F15" t="str">
            <v>REVENUE</v>
          </cell>
          <cell r="G15" t="str">
            <v>INCREASE</v>
          </cell>
          <cell r="H15" t="str">
            <v>INCREASE</v>
          </cell>
        </row>
        <row r="16">
          <cell r="C16" t="str">
            <v>(1)</v>
          </cell>
          <cell r="D16" t="str">
            <v>(2)</v>
          </cell>
          <cell r="E16" t="str">
            <v>(3)</v>
          </cell>
          <cell r="F16" t="str">
            <v>(4)</v>
          </cell>
          <cell r="G16" t="str">
            <v>(5=3/1)</v>
          </cell>
          <cell r="H16" t="str">
            <v>(6=3/2)</v>
          </cell>
        </row>
        <row r="17">
          <cell r="C17" t="str">
            <v>MCF</v>
          </cell>
          <cell r="D17" t="str">
            <v>$</v>
          </cell>
          <cell r="E17" t="str">
            <v>$</v>
          </cell>
          <cell r="F17" t="str">
            <v>$</v>
          </cell>
          <cell r="G17" t="str">
            <v>$/MCF</v>
          </cell>
          <cell r="H17" t="str">
            <v>%</v>
          </cell>
        </row>
        <row r="18">
          <cell r="B18" t="str">
            <v>GAS SERVICE REVENUES:</v>
          </cell>
        </row>
        <row r="20">
          <cell r="B20" t="str">
            <v xml:space="preserve">   RESIDENTIAL</v>
          </cell>
          <cell r="C20">
            <v>12384975.299999999</v>
          </cell>
          <cell r="D20">
            <v>113818949</v>
          </cell>
          <cell r="E20">
            <v>10065127.475573448</v>
          </cell>
          <cell r="F20">
            <v>123884076.47557345</v>
          </cell>
          <cell r="G20">
            <v>0.81269999999999998</v>
          </cell>
          <cell r="H20">
            <v>8.8400000000000006E-2</v>
          </cell>
        </row>
        <row r="21">
          <cell r="B21" t="str">
            <v xml:space="preserve">   SGS</v>
          </cell>
          <cell r="C21">
            <v>7521571.2000000002</v>
          </cell>
          <cell r="D21">
            <v>50376099</v>
          </cell>
          <cell r="E21">
            <v>2815967.7027008827</v>
          </cell>
          <cell r="F21">
            <v>53192066.702700883</v>
          </cell>
          <cell r="G21">
            <v>0.37440000000000001</v>
          </cell>
          <cell r="H21">
            <v>5.5899999999999998E-2</v>
          </cell>
        </row>
        <row r="22">
          <cell r="B22" t="str">
            <v xml:space="preserve">   TS-1/LGS</v>
          </cell>
          <cell r="C22">
            <v>10217046.699999999</v>
          </cell>
          <cell r="D22">
            <v>9667252</v>
          </cell>
          <cell r="E22">
            <v>769387.1836139597</v>
          </cell>
          <cell r="F22">
            <v>10436639.18361396</v>
          </cell>
          <cell r="G22">
            <v>7.5300000000000006E-2</v>
          </cell>
          <cell r="H22">
            <v>7.9600000000000004E-2</v>
          </cell>
        </row>
        <row r="23">
          <cell r="B23" t="str">
            <v xml:space="preserve">   TS-2/LGS2</v>
          </cell>
          <cell r="C23">
            <v>14650123</v>
          </cell>
          <cell r="D23">
            <v>7145584</v>
          </cell>
          <cell r="E23">
            <v>375269.63811170898</v>
          </cell>
          <cell r="F23">
            <v>7520853.6381117087</v>
          </cell>
          <cell r="G23">
            <v>2.5600000000000001E-2</v>
          </cell>
          <cell r="H23">
            <v>5.2499999999999998E-2</v>
          </cell>
        </row>
        <row r="24">
          <cell r="B24" t="str">
            <v xml:space="preserve">   LVTS/LVEDTS</v>
          </cell>
          <cell r="C24">
            <v>16993404</v>
          </cell>
          <cell r="D24">
            <v>2615185</v>
          </cell>
          <cell r="E24">
            <v>0</v>
          </cell>
          <cell r="F24">
            <v>2615185</v>
          </cell>
          <cell r="G24">
            <v>0</v>
          </cell>
          <cell r="H24">
            <v>0</v>
          </cell>
        </row>
        <row r="26">
          <cell r="B26" t="str">
            <v>TOTAL GAS SERVICE REVENUE</v>
          </cell>
          <cell r="C26">
            <v>61767120.200000003</v>
          </cell>
          <cell r="D26">
            <v>183623069</v>
          </cell>
          <cell r="E26">
            <v>14025752</v>
          </cell>
          <cell r="F26">
            <v>197648821</v>
          </cell>
          <cell r="G26" t="str">
            <v>N/A</v>
          </cell>
          <cell r="H26">
            <v>7.6399999999999996E-2</v>
          </cell>
        </row>
        <row r="28">
          <cell r="B28" t="str">
            <v>MISCELLANEOUS REVENUE</v>
          </cell>
          <cell r="D28">
            <v>2113419</v>
          </cell>
          <cell r="E28">
            <v>0</v>
          </cell>
          <cell r="F28">
            <v>2113419</v>
          </cell>
        </row>
        <row r="30">
          <cell r="B30" t="str">
            <v>TOTAL REVENUE</v>
          </cell>
          <cell r="D30">
            <v>185736488</v>
          </cell>
          <cell r="E30">
            <v>14025752</v>
          </cell>
          <cell r="F30">
            <v>199762240</v>
          </cell>
          <cell r="H30">
            <v>7.5499999999999998E-2</v>
          </cell>
        </row>
        <row r="33">
          <cell r="B33" t="str">
            <v>(a) TEST PERIOD ADJUSTED PER SCHEDULE 14-REVENUE.</v>
          </cell>
        </row>
        <row r="39">
          <cell r="B39" t="str">
            <v>X:\CGV\RATECASE\98\SCHEDULE\SCHEDULE 33 FOR 1998</v>
          </cell>
        </row>
        <row r="52">
          <cell r="D52" t="str">
            <v>COLUMBIA GAS OF VIRGINIA, INC.</v>
          </cell>
        </row>
        <row r="53">
          <cell r="D53" t="str">
            <v xml:space="preserve">RATE BLOCK INCREASE WORK PAPER </v>
          </cell>
        </row>
        <row r="55">
          <cell r="B55" t="str">
            <v xml:space="preserve"> </v>
          </cell>
        </row>
        <row r="62">
          <cell r="B62" t="str">
            <v xml:space="preserve">TOTAL RESIDENTIAL INCREASE: </v>
          </cell>
          <cell r="G62">
            <v>10065127.475573448</v>
          </cell>
        </row>
        <row r="67">
          <cell r="B67" t="str">
            <v>PROPOSED INCREASE TO ELIMINATE LYNCHBURG RATE DIFFERENTIAL:</v>
          </cell>
        </row>
        <row r="71">
          <cell r="E71" t="str">
            <v>ADJUSTED</v>
          </cell>
          <cell r="F71" t="str">
            <v>CURRENT</v>
          </cell>
        </row>
        <row r="72">
          <cell r="B72" t="str">
            <v xml:space="preserve"> VOLUMETRIC RATE INCREASE:</v>
          </cell>
          <cell r="E72" t="str">
            <v>CENTRAL</v>
          </cell>
          <cell r="F72" t="str">
            <v>DIFFERENTIAL</v>
          </cell>
        </row>
        <row r="73">
          <cell r="E73" t="str">
            <v>VOLUMES</v>
          </cell>
          <cell r="F73" t="str">
            <v>PER MCF</v>
          </cell>
        </row>
        <row r="74">
          <cell r="B74" t="str">
            <v>FIRST 5 MCF</v>
          </cell>
          <cell r="E74">
            <v>314094.5</v>
          </cell>
          <cell r="F74">
            <v>8.8999999999999996E-2</v>
          </cell>
          <cell r="G74">
            <v>27954.410499999998</v>
          </cell>
        </row>
        <row r="75">
          <cell r="B75" t="str">
            <v>NEXT 45</v>
          </cell>
          <cell r="E75">
            <v>535032.9</v>
          </cell>
          <cell r="F75">
            <v>9.0999999999999998E-2</v>
          </cell>
          <cell r="G75">
            <v>48687.993900000001</v>
          </cell>
          <cell r="I75">
            <v>0</v>
          </cell>
        </row>
        <row r="76">
          <cell r="B76" t="str">
            <v>OVER 50</v>
          </cell>
          <cell r="E76">
            <v>67929.7</v>
          </cell>
          <cell r="F76">
            <v>9.2999999999999999E-2</v>
          </cell>
          <cell r="G76">
            <v>6317.4620999999997</v>
          </cell>
          <cell r="I76">
            <v>0</v>
          </cell>
        </row>
        <row r="77">
          <cell r="B77" t="str">
            <v>TOTAL</v>
          </cell>
          <cell r="E77">
            <v>917057.1</v>
          </cell>
          <cell r="G77">
            <v>82959.866500000004</v>
          </cell>
        </row>
        <row r="79">
          <cell r="B79" t="str">
            <v>INCREASE TO RS REMAINING AFTER DIFFERENTIAL ELIMINATION:</v>
          </cell>
          <cell r="G79">
            <v>9982167.6090734489</v>
          </cell>
        </row>
        <row r="81">
          <cell r="B81" t="str">
            <v xml:space="preserve">RATE INCREASE TO </v>
          </cell>
        </row>
        <row r="82">
          <cell r="B82" t="str">
            <v xml:space="preserve">   RESIDENTIAL SERVICE</v>
          </cell>
          <cell r="E82" t="str">
            <v>NUMBER</v>
          </cell>
          <cell r="F82" t="str">
            <v>INCREASE</v>
          </cell>
        </row>
        <row r="83">
          <cell r="B83" t="str">
            <v xml:space="preserve"> CUSTOMER CHARGE INCREASE:</v>
          </cell>
          <cell r="E83" t="str">
            <v>OF BILLS</v>
          </cell>
          <cell r="F83" t="str">
            <v>PER BILL</v>
          </cell>
        </row>
        <row r="84">
          <cell r="E84">
            <v>1870988</v>
          </cell>
          <cell r="F84">
            <v>1</v>
          </cell>
          <cell r="G84">
            <v>1870988</v>
          </cell>
          <cell r="I84" t="str">
            <v>RS E&amp;W</v>
          </cell>
        </row>
        <row r="85">
          <cell r="I85" t="str">
            <v>Bills</v>
          </cell>
        </row>
        <row r="86">
          <cell r="B86" t="str">
            <v>INCREASE TO RS REMAINING AFTER CUSTOMER CHARGE INCREASE:</v>
          </cell>
          <cell r="G86">
            <v>8111179.6090734489</v>
          </cell>
          <cell r="I86">
            <v>1758835</v>
          </cell>
          <cell r="J86">
            <v>1</v>
          </cell>
          <cell r="K86">
            <v>1758835</v>
          </cell>
        </row>
        <row r="87">
          <cell r="C87" t="str">
            <v>RS</v>
          </cell>
        </row>
        <row r="88">
          <cell r="B88" t="str">
            <v xml:space="preserve"> VOLUMETRIC RATE INCREASE:</v>
          </cell>
          <cell r="C88" t="str">
            <v>NON-GAS</v>
          </cell>
          <cell r="E88" t="str">
            <v>RS</v>
          </cell>
        </row>
        <row r="89">
          <cell r="C89" t="str">
            <v>REVENUE</v>
          </cell>
          <cell r="D89" t="str">
            <v>RATIO</v>
          </cell>
          <cell r="E89" t="str">
            <v>VOLUMES</v>
          </cell>
          <cell r="F89" t="str">
            <v>PER MCF</v>
          </cell>
          <cell r="I89" t="str">
            <v>RS E&amp;W</v>
          </cell>
          <cell r="J89" t="str">
            <v>Rate</v>
          </cell>
        </row>
        <row r="90">
          <cell r="B90" t="str">
            <v>FIRST 5 MCF</v>
          </cell>
          <cell r="C90">
            <v>14822694</v>
          </cell>
          <cell r="D90">
            <v>0.41845165119467403</v>
          </cell>
          <cell r="E90">
            <v>5078881.0999999996</v>
          </cell>
          <cell r="F90">
            <v>0.66800000000000004</v>
          </cell>
          <cell r="G90">
            <v>3394137</v>
          </cell>
          <cell r="H90">
            <v>0</v>
          </cell>
          <cell r="I90">
            <v>4764786</v>
          </cell>
          <cell r="J90">
            <v>0.66800000000000004</v>
          </cell>
          <cell r="K90">
            <v>3182877.048</v>
          </cell>
        </row>
        <row r="91">
          <cell r="B91" t="str">
            <v>NEXT 45</v>
          </cell>
          <cell r="C91">
            <v>18891575</v>
          </cell>
          <cell r="D91">
            <v>0.53331808323224006</v>
          </cell>
          <cell r="E91">
            <v>6673806.6000000006</v>
          </cell>
          <cell r="F91">
            <v>0.64800000000000002</v>
          </cell>
          <cell r="G91">
            <v>4325839</v>
          </cell>
          <cell r="I91">
            <v>6138773.7000000002</v>
          </cell>
          <cell r="J91">
            <v>0.64800000000000002</v>
          </cell>
          <cell r="K91">
            <v>3977925.3576000002</v>
          </cell>
        </row>
        <row r="92">
          <cell r="B92" t="str">
            <v>OVER 50</v>
          </cell>
          <cell r="C92">
            <v>1708447</v>
          </cell>
          <cell r="D92">
            <v>4.8230265573085927E-2</v>
          </cell>
          <cell r="E92">
            <v>632287.6</v>
          </cell>
          <cell r="F92">
            <v>0.61899999999999999</v>
          </cell>
          <cell r="G92">
            <v>391204</v>
          </cell>
          <cell r="I92">
            <v>564357.9</v>
          </cell>
          <cell r="J92">
            <v>0.61899999999999999</v>
          </cell>
          <cell r="K92">
            <v>349337.54009999998</v>
          </cell>
        </row>
        <row r="93">
          <cell r="B93" t="str">
            <v>TOTAL</v>
          </cell>
          <cell r="C93">
            <v>35422716</v>
          </cell>
          <cell r="D93">
            <v>1</v>
          </cell>
          <cell r="E93">
            <v>12384975.299999999</v>
          </cell>
          <cell r="G93">
            <v>8111180</v>
          </cell>
          <cell r="I93">
            <v>11467917.6</v>
          </cell>
          <cell r="K93">
            <v>7510139.9457</v>
          </cell>
        </row>
        <row r="95">
          <cell r="B95" t="str">
            <v>INCREASE TO RS REMAINING AFTER VOLUMETRIC INCREASE:</v>
          </cell>
          <cell r="G95">
            <v>-0.3909265510737896</v>
          </cell>
          <cell r="K95">
            <v>9268974.945700001</v>
          </cell>
        </row>
        <row r="97">
          <cell r="B97" t="str">
            <v>INCREASE TO RATE SCHEDULE SGS:</v>
          </cell>
          <cell r="G97">
            <v>2815967.7027008827</v>
          </cell>
        </row>
        <row r="99">
          <cell r="E99" t="str">
            <v>NUMBER</v>
          </cell>
          <cell r="F99" t="str">
            <v>INCREASE</v>
          </cell>
        </row>
        <row r="100">
          <cell r="B100" t="str">
            <v xml:space="preserve"> CUSTOMER CHARGE INCREASE:</v>
          </cell>
          <cell r="E100" t="str">
            <v>OF BILLS</v>
          </cell>
          <cell r="F100" t="str">
            <v>PER BILL</v>
          </cell>
          <cell r="I100" t="str">
            <v>Bills</v>
          </cell>
        </row>
        <row r="101">
          <cell r="E101">
            <v>200713</v>
          </cell>
          <cell r="F101">
            <v>1</v>
          </cell>
          <cell r="G101">
            <v>200713</v>
          </cell>
          <cell r="I101">
            <v>199167</v>
          </cell>
          <cell r="J101">
            <v>1</v>
          </cell>
          <cell r="K101">
            <v>199167</v>
          </cell>
        </row>
        <row r="103">
          <cell r="B103" t="str">
            <v>INCREASE TO SGS REMAINING AFTER CUSTOMER CHARGE INCREASE:</v>
          </cell>
          <cell r="G103">
            <v>2615254.7027008827</v>
          </cell>
        </row>
        <row r="104">
          <cell r="I104" t="str">
            <v>Volume</v>
          </cell>
          <cell r="K104" t="str">
            <v>Increase</v>
          </cell>
        </row>
        <row r="105">
          <cell r="B105" t="str">
            <v xml:space="preserve"> VOLUMETRIC RATE INCREASE:</v>
          </cell>
          <cell r="C105" t="str">
            <v>NON-GAS</v>
          </cell>
          <cell r="E105" t="str">
            <v>SGS</v>
          </cell>
          <cell r="I105" t="str">
            <v>SGS-COM</v>
          </cell>
          <cell r="J105" t="str">
            <v>Rate</v>
          </cell>
          <cell r="K105" t="str">
            <v>SGS-COM</v>
          </cell>
        </row>
        <row r="106">
          <cell r="C106" t="str">
            <v>REVENUE</v>
          </cell>
          <cell r="D106" t="str">
            <v>RATIO</v>
          </cell>
          <cell r="E106" t="str">
            <v>VOLUMES</v>
          </cell>
          <cell r="F106" t="str">
            <v>PER MCF</v>
          </cell>
        </row>
        <row r="107">
          <cell r="B107" t="str">
            <v>FIRST 20 MCF</v>
          </cell>
          <cell r="C107">
            <v>2675511</v>
          </cell>
          <cell r="D107">
            <v>0.2091650747749364</v>
          </cell>
          <cell r="E107">
            <v>1459634.8</v>
          </cell>
          <cell r="F107">
            <v>0.375</v>
          </cell>
          <cell r="G107">
            <v>547020</v>
          </cell>
          <cell r="H107">
            <v>0</v>
          </cell>
          <cell r="I107">
            <v>1438829.8</v>
          </cell>
          <cell r="J107">
            <v>0.375</v>
          </cell>
          <cell r="K107">
            <v>539561.17500000005</v>
          </cell>
        </row>
        <row r="108">
          <cell r="B108" t="str">
            <v>NEXT 80</v>
          </cell>
          <cell r="C108">
            <v>2659318</v>
          </cell>
          <cell r="D108">
            <v>0.20789914461960141</v>
          </cell>
          <cell r="E108">
            <v>1556977.5999999999</v>
          </cell>
          <cell r="F108">
            <v>0.34899999999999998</v>
          </cell>
          <cell r="G108">
            <v>543709</v>
          </cell>
          <cell r="I108">
            <v>1490593.2</v>
          </cell>
          <cell r="J108">
            <v>0.34899999999999998</v>
          </cell>
          <cell r="K108">
            <v>520217.02679999993</v>
          </cell>
        </row>
        <row r="109">
          <cell r="B109" t="str">
            <v>NEXT 900</v>
          </cell>
          <cell r="C109">
            <v>5635554</v>
          </cell>
          <cell r="D109">
            <v>0.44057418332729409</v>
          </cell>
          <cell r="E109">
            <v>3364510.1</v>
          </cell>
          <cell r="F109">
            <v>0.34200000000000003</v>
          </cell>
          <cell r="G109">
            <v>1152214</v>
          </cell>
          <cell r="I109">
            <v>3072051</v>
          </cell>
          <cell r="J109">
            <v>0.34200000000000003</v>
          </cell>
          <cell r="K109">
            <v>1050641.442</v>
          </cell>
        </row>
        <row r="110">
          <cell r="B110" t="str">
            <v>NEXT 1500</v>
          </cell>
          <cell r="C110">
            <v>815904</v>
          </cell>
          <cell r="D110">
            <v>6.3785430584725578E-2</v>
          </cell>
          <cell r="E110">
            <v>505516.69999999995</v>
          </cell>
          <cell r="F110">
            <v>0.33</v>
          </cell>
          <cell r="G110">
            <v>166815</v>
          </cell>
          <cell r="I110">
            <v>400360.6</v>
          </cell>
          <cell r="J110">
            <v>0.33</v>
          </cell>
          <cell r="K110">
            <v>132118.99799999999</v>
          </cell>
        </row>
        <row r="111">
          <cell r="B111" t="str">
            <v>OVER 2500</v>
          </cell>
          <cell r="C111">
            <v>1005098</v>
          </cell>
          <cell r="D111">
            <v>7.8576166693442501E-2</v>
          </cell>
          <cell r="E111">
            <v>634932</v>
          </cell>
          <cell r="F111">
            <v>0.32400000000000001</v>
          </cell>
          <cell r="G111">
            <v>205497</v>
          </cell>
          <cell r="I111">
            <v>596738.30000000005</v>
          </cell>
          <cell r="J111">
            <v>0.32400000000000001</v>
          </cell>
          <cell r="K111">
            <v>193343.20920000001</v>
          </cell>
        </row>
        <row r="112">
          <cell r="B112" t="str">
            <v>TOTAL</v>
          </cell>
          <cell r="C112">
            <v>12791385</v>
          </cell>
          <cell r="D112">
            <v>0.99999999999999989</v>
          </cell>
          <cell r="E112">
            <v>7521571.2000000002</v>
          </cell>
          <cell r="G112">
            <v>2615255</v>
          </cell>
          <cell r="I112">
            <v>6998572.8999999994</v>
          </cell>
          <cell r="K112">
            <v>2435881.8509999998</v>
          </cell>
        </row>
        <row r="114">
          <cell r="B114" t="str">
            <v>INCREASE TO SGS REMAINING AFTER VOLUMETRIC INCREASE:</v>
          </cell>
          <cell r="G114">
            <v>-0.29729911731556058</v>
          </cell>
          <cell r="J114" t="str">
            <v>SGS Comm. Inc</v>
          </cell>
          <cell r="K114">
            <v>2635048.8509999998</v>
          </cell>
        </row>
        <row r="115">
          <cell r="J115" t="str">
            <v>SGS Ind. Inc</v>
          </cell>
          <cell r="K115">
            <v>180918.85170088289</v>
          </cell>
        </row>
        <row r="116">
          <cell r="B116" t="str">
            <v xml:space="preserve">INCREASE TO RATE SCHEDULE LGS / TS-1 </v>
          </cell>
          <cell r="G116">
            <v>769387.1836139597</v>
          </cell>
          <cell r="J116" t="str">
            <v>Total</v>
          </cell>
          <cell r="K116">
            <v>2815967.7027008827</v>
          </cell>
        </row>
        <row r="117">
          <cell r="B117" t="str">
            <v xml:space="preserve"> </v>
          </cell>
          <cell r="E117" t="str">
            <v>NUMBER</v>
          </cell>
          <cell r="F117" t="str">
            <v>INCREASE</v>
          </cell>
        </row>
        <row r="118">
          <cell r="B118" t="str">
            <v xml:space="preserve"> CUSTOMER CHARGE INCREASE:</v>
          </cell>
          <cell r="E118" t="str">
            <v>OF BILLS</v>
          </cell>
          <cell r="F118" t="str">
            <v>PER BILL</v>
          </cell>
        </row>
        <row r="119">
          <cell r="E119">
            <v>2592</v>
          </cell>
          <cell r="F119">
            <v>0</v>
          </cell>
          <cell r="G119">
            <v>0</v>
          </cell>
          <cell r="I119" t="str">
            <v>Bills</v>
          </cell>
        </row>
        <row r="120">
          <cell r="I120">
            <v>840</v>
          </cell>
          <cell r="J120">
            <v>0</v>
          </cell>
          <cell r="K120">
            <v>0</v>
          </cell>
        </row>
        <row r="121">
          <cell r="B121" t="str">
            <v>INCREASE TO LGS / TS-1 REMAINING AFTER CUSTOMER CHARGE INCREASE:</v>
          </cell>
          <cell r="G121">
            <v>769387.1836139597</v>
          </cell>
        </row>
        <row r="123">
          <cell r="C123" t="str">
            <v>NON-GAS</v>
          </cell>
          <cell r="I123" t="str">
            <v>Volume</v>
          </cell>
          <cell r="K123" t="str">
            <v>Increase</v>
          </cell>
        </row>
        <row r="124">
          <cell r="B124" t="str">
            <v xml:space="preserve"> VOLUMETRIC RATE INCREASE:</v>
          </cell>
          <cell r="C124" t="str">
            <v>REVENUE</v>
          </cell>
          <cell r="D124" t="str">
            <v>RATIO</v>
          </cell>
          <cell r="E124" t="str">
            <v>VOLUMES</v>
          </cell>
          <cell r="F124" t="str">
            <v>PER MCF</v>
          </cell>
          <cell r="I124" t="str">
            <v>LGS1-COM</v>
          </cell>
          <cell r="J124" t="str">
            <v>Rate</v>
          </cell>
          <cell r="K124" t="str">
            <v>LGS1-COM</v>
          </cell>
        </row>
        <row r="125">
          <cell r="B125" t="str">
            <v>LGS ADMIN CHARGE</v>
          </cell>
          <cell r="C125">
            <v>73701.929489999995</v>
          </cell>
          <cell r="D125">
            <v>0</v>
          </cell>
          <cell r="E125">
            <v>1168017.8999999999</v>
          </cell>
          <cell r="F125">
            <v>0</v>
          </cell>
          <cell r="G125">
            <v>0</v>
          </cell>
        </row>
        <row r="126">
          <cell r="B126" t="str">
            <v>DEMAND/SS CHARGE</v>
          </cell>
          <cell r="C126">
            <v>30216.899999999998</v>
          </cell>
          <cell r="D126">
            <v>0</v>
          </cell>
          <cell r="E126">
            <v>100723</v>
          </cell>
          <cell r="F126">
            <v>0</v>
          </cell>
          <cell r="G126">
            <v>0</v>
          </cell>
          <cell r="K126">
            <v>0</v>
          </cell>
        </row>
        <row r="127">
          <cell r="B127" t="str">
            <v>FIRST 1000</v>
          </cell>
          <cell r="C127">
            <v>1785355.689</v>
          </cell>
          <cell r="D127">
            <v>0.3805714388983556</v>
          </cell>
          <cell r="E127">
            <v>2215081.5</v>
          </cell>
          <cell r="F127">
            <v>0.13220000000000001</v>
          </cell>
          <cell r="G127">
            <v>292807</v>
          </cell>
          <cell r="H127">
            <v>0</v>
          </cell>
          <cell r="I127">
            <v>663684.19999999995</v>
          </cell>
          <cell r="J127">
            <v>0.13220000000000001</v>
          </cell>
          <cell r="K127">
            <v>87739.051240000001</v>
          </cell>
        </row>
        <row r="128">
          <cell r="B128" t="str">
            <v>NEXT 4000</v>
          </cell>
          <cell r="C128">
            <v>2142668.5434000003</v>
          </cell>
          <cell r="D128">
            <v>0.45673725166816426</v>
          </cell>
          <cell r="E128">
            <v>4637810.7</v>
          </cell>
          <cell r="F128">
            <v>7.5800000000000006E-2</v>
          </cell>
          <cell r="G128">
            <v>351408</v>
          </cell>
          <cell r="I128">
            <v>1123298.3999999999</v>
          </cell>
          <cell r="J128">
            <v>7.5800000000000006E-2</v>
          </cell>
          <cell r="K128">
            <v>85146.018719999993</v>
          </cell>
        </row>
        <row r="129">
          <cell r="B129" t="str">
            <v>NEXT 15000</v>
          </cell>
          <cell r="C129">
            <v>752368.81409999996</v>
          </cell>
          <cell r="D129">
            <v>0.16037705199498001</v>
          </cell>
          <cell r="E129">
            <v>3295527</v>
          </cell>
          <cell r="F129">
            <v>3.7400000000000003E-2</v>
          </cell>
          <cell r="G129">
            <v>123392</v>
          </cell>
          <cell r="I129">
            <v>689772</v>
          </cell>
          <cell r="J129">
            <v>3.7400000000000003E-2</v>
          </cell>
          <cell r="K129">
            <v>25797.472800000003</v>
          </cell>
        </row>
        <row r="130">
          <cell r="B130" t="str">
            <v>OVER 20000</v>
          </cell>
          <cell r="C130">
            <v>10856.759760000001</v>
          </cell>
          <cell r="D130">
            <v>2.3142574385002371E-3</v>
          </cell>
          <cell r="E130">
            <v>68626.8</v>
          </cell>
          <cell r="F130">
            <v>2.5999999999999999E-2</v>
          </cell>
          <cell r="G130">
            <v>1781</v>
          </cell>
          <cell r="I130">
            <v>52227.8</v>
          </cell>
          <cell r="J130">
            <v>2.5999999999999999E-2</v>
          </cell>
          <cell r="K130">
            <v>1357.9228000000001</v>
          </cell>
        </row>
        <row r="131">
          <cell r="B131" t="str">
            <v>TOTAL</v>
          </cell>
          <cell r="C131">
            <v>4691249.80626</v>
          </cell>
          <cell r="D131">
            <v>1.0000000000000002</v>
          </cell>
          <cell r="E131">
            <v>10217046</v>
          </cell>
          <cell r="G131">
            <v>769388</v>
          </cell>
          <cell r="I131">
            <v>2528982.3999999994</v>
          </cell>
          <cell r="K131">
            <v>200040.46555999998</v>
          </cell>
        </row>
        <row r="133">
          <cell r="B133" t="str">
            <v>INCREASE TO LGS / TS-1 REMAINING AFTER VOLUMETRIC INCREASE:</v>
          </cell>
          <cell r="G133">
            <v>-0.81638604030013084</v>
          </cell>
          <cell r="J133" t="str">
            <v>LGS / TS-1 Comm. Inc</v>
          </cell>
          <cell r="K133">
            <v>200040.46555999998</v>
          </cell>
        </row>
        <row r="134">
          <cell r="J134" t="str">
            <v>LGS / TS-1 Ind. Inc</v>
          </cell>
          <cell r="K134">
            <v>569346.71805395978</v>
          </cell>
        </row>
        <row r="135">
          <cell r="B135" t="str">
            <v xml:space="preserve">INCREASE TO RATE SCHEDULE LGS / TS-2 </v>
          </cell>
          <cell r="G135">
            <v>375269.63811170898</v>
          </cell>
          <cell r="J135" t="str">
            <v>Total</v>
          </cell>
          <cell r="K135">
            <v>769387.1836139597</v>
          </cell>
        </row>
        <row r="136">
          <cell r="E136" t="str">
            <v>NUMBER</v>
          </cell>
          <cell r="F136" t="str">
            <v>INCREASE</v>
          </cell>
        </row>
        <row r="137">
          <cell r="B137" t="str">
            <v xml:space="preserve"> CUSTOMER CHARGE :</v>
          </cell>
          <cell r="E137" t="str">
            <v>OF BILLS</v>
          </cell>
          <cell r="F137" t="str">
            <v>PER BILL</v>
          </cell>
          <cell r="I137" t="str">
            <v>Bills</v>
          </cell>
        </row>
        <row r="138">
          <cell r="E138">
            <v>336</v>
          </cell>
          <cell r="F138">
            <v>350</v>
          </cell>
          <cell r="G138">
            <v>117600</v>
          </cell>
          <cell r="I138">
            <v>24</v>
          </cell>
          <cell r="J138">
            <v>350</v>
          </cell>
          <cell r="K138">
            <v>8400</v>
          </cell>
        </row>
        <row r="140">
          <cell r="B140" t="str">
            <v>INCREASE TO LGS / TS-2 REMAINING AFTER CUSTOMER CHARGE INCREASE:</v>
          </cell>
          <cell r="G140">
            <v>257669.63811170898</v>
          </cell>
        </row>
        <row r="141">
          <cell r="I141" t="str">
            <v>Volume</v>
          </cell>
          <cell r="K141" t="str">
            <v>Increase</v>
          </cell>
        </row>
        <row r="142">
          <cell r="B142" t="str">
            <v xml:space="preserve"> VOLUMETRIC RATE INCREASE:</v>
          </cell>
          <cell r="C142" t="str">
            <v>NON-GAS</v>
          </cell>
          <cell r="D142" t="str">
            <v>RATIO</v>
          </cell>
          <cell r="E142" t="str">
            <v>VOLUMES</v>
          </cell>
          <cell r="F142" t="str">
            <v>PER MCF</v>
          </cell>
          <cell r="I142" t="str">
            <v>LGS 2-Ind</v>
          </cell>
          <cell r="J142" t="str">
            <v>Rate</v>
          </cell>
          <cell r="K142" t="str">
            <v>LGS 2-Ind</v>
          </cell>
        </row>
        <row r="143">
          <cell r="B143" t="str">
            <v>LGS ADMIN CHARGE</v>
          </cell>
          <cell r="C143">
            <v>66387.951700000005</v>
          </cell>
          <cell r="D143">
            <v>0</v>
          </cell>
          <cell r="E143">
            <v>1052107</v>
          </cell>
          <cell r="F143">
            <v>0</v>
          </cell>
          <cell r="G143">
            <v>0</v>
          </cell>
        </row>
        <row r="144">
          <cell r="B144" t="str">
            <v>DEMAND/SS CHARGE</v>
          </cell>
          <cell r="C144">
            <v>27870.6</v>
          </cell>
          <cell r="D144">
            <v>0</v>
          </cell>
          <cell r="E144">
            <v>92902</v>
          </cell>
          <cell r="F144">
            <v>0</v>
          </cell>
          <cell r="G144">
            <v>0</v>
          </cell>
          <cell r="K144">
            <v>0</v>
          </cell>
        </row>
        <row r="145">
          <cell r="B145" t="str">
            <v>FIRST 20,000</v>
          </cell>
          <cell r="C145">
            <v>1731115.1410999999</v>
          </cell>
          <cell r="D145">
            <v>0.57793649238510825</v>
          </cell>
          <cell r="E145">
            <v>6175937</v>
          </cell>
          <cell r="F145">
            <v>2.41E-2</v>
          </cell>
          <cell r="G145">
            <v>148917</v>
          </cell>
          <cell r="H145">
            <v>0</v>
          </cell>
          <cell r="I145">
            <v>699221</v>
          </cell>
          <cell r="J145">
            <v>2.41E-2</v>
          </cell>
          <cell r="K145">
            <v>16851.2261</v>
          </cell>
        </row>
        <row r="146">
          <cell r="B146" t="str">
            <v>NEXT 80,000</v>
          </cell>
          <cell r="C146">
            <v>1049143.3581000001</v>
          </cell>
          <cell r="D146">
            <v>0.35025875402150491</v>
          </cell>
          <cell r="E146">
            <v>6943371</v>
          </cell>
          <cell r="F146">
            <v>1.2999999999999999E-2</v>
          </cell>
          <cell r="G146">
            <v>90251</v>
          </cell>
          <cell r="I146">
            <v>291587</v>
          </cell>
          <cell r="J146">
            <v>1.2999999999999999E-2</v>
          </cell>
          <cell r="K146">
            <v>3790.6309999999999</v>
          </cell>
        </row>
        <row r="147">
          <cell r="B147" t="str">
            <v>OVER 100,000</v>
          </cell>
          <cell r="C147">
            <v>215079.50750000001</v>
          </cell>
          <cell r="D147">
            <v>7.1804753593386852E-2</v>
          </cell>
          <cell r="E147">
            <v>1530815</v>
          </cell>
          <cell r="F147">
            <v>1.21E-2</v>
          </cell>
          <cell r="G147">
            <v>18502</v>
          </cell>
          <cell r="I147">
            <v>61299</v>
          </cell>
          <cell r="J147">
            <v>1.21E-2</v>
          </cell>
          <cell r="K147">
            <v>741.71789999999999</v>
          </cell>
        </row>
        <row r="148">
          <cell r="B148" t="str">
            <v>TOTAL</v>
          </cell>
          <cell r="C148">
            <v>2995338.0066999998</v>
          </cell>
          <cell r="D148">
            <v>1</v>
          </cell>
          <cell r="E148">
            <v>14650123</v>
          </cell>
          <cell r="G148">
            <v>257670</v>
          </cell>
        </row>
        <row r="149">
          <cell r="I149">
            <v>1052107</v>
          </cell>
          <cell r="K149">
            <v>21383.575000000001</v>
          </cell>
        </row>
        <row r="150">
          <cell r="B150" t="str">
            <v>INCREASE TO LGS / TS-2 REMAINING AFTER VOLUMETRIC INCREASE:</v>
          </cell>
          <cell r="G150">
            <v>-0.36188829102320597</v>
          </cell>
        </row>
        <row r="151">
          <cell r="J151" t="str">
            <v>LGS-2 Ind. Inc</v>
          </cell>
          <cell r="K151">
            <v>29783.575000000001</v>
          </cell>
        </row>
        <row r="152">
          <cell r="J152" t="str">
            <v>TS-2 Ind. Inc</v>
          </cell>
          <cell r="K152">
            <v>345486.06311170897</v>
          </cell>
        </row>
        <row r="153">
          <cell r="J153" t="str">
            <v>Total</v>
          </cell>
          <cell r="K153">
            <v>375269.63811170898</v>
          </cell>
        </row>
      </sheetData>
      <sheetData sheetId="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"/>
      <sheetName val="GOTO"/>
      <sheetName val="PRINT"/>
      <sheetName val="INPUT"/>
      <sheetName val="ACCTTABLE"/>
      <sheetName val="Labor"/>
      <sheetName val="SCH_A"/>
      <sheetName val="SCH_B1"/>
      <sheetName val="SCH_B-2"/>
      <sheetName val="SCH_B-2.1"/>
      <sheetName val="SCH_B-2.2"/>
      <sheetName val="SCH_B-2.3"/>
      <sheetName val="WPB-2.3"/>
      <sheetName val="SCH_B-2.4"/>
      <sheetName val="SCH_B-2.5"/>
      <sheetName val="SCH_B-3"/>
      <sheetName val="SCH_B-3.1"/>
      <sheetName val="SCH_B-3.2"/>
      <sheetName val="SCH_B-3.3"/>
      <sheetName val="WPB-3.3"/>
      <sheetName val="SCH_B-3.4"/>
      <sheetName val="SCH_B-4"/>
      <sheetName val="SCH_B5s"/>
      <sheetName val="WPB"/>
      <sheetName val="SCH_B6s"/>
      <sheetName val="B6 WP"/>
      <sheetName val="SCH_B7s"/>
      <sheetName val="SCH_B8"/>
      <sheetName val="SCH_B9"/>
      <sheetName val="SCH_C1"/>
      <sheetName val="SCH_C2"/>
      <sheetName val="WPC-2"/>
      <sheetName val="SCH_C2.1"/>
      <sheetName val="SCH C3"/>
      <sheetName val="SCH_C3.1"/>
      <sheetName val="SCH_C3.2"/>
      <sheetName val="SCH_C3.3"/>
      <sheetName val="SCH_C3.4"/>
      <sheetName val="SCH_C3.5"/>
      <sheetName val="SCH_C3.6"/>
      <sheetName val="SCH_C3.7"/>
      <sheetName val="SCH_C3.8"/>
      <sheetName val="SCH_C3.9"/>
      <sheetName val="SCH_C3.10"/>
      <sheetName val="SCH_C3.11"/>
      <sheetName val="SCH_C3.12"/>
      <sheetName val="SCH_C3.13"/>
      <sheetName val="SCH_C3.14"/>
      <sheetName val="SCH_C3.15"/>
      <sheetName val="SCH_C3.16"/>
      <sheetName val="SCH_C3.17"/>
      <sheetName val="SCH_C3.18"/>
      <sheetName val="SCH_C3.19"/>
      <sheetName val="SCH_C3.20"/>
      <sheetName val="SCH_C3.21"/>
      <sheetName val="SCH_C4"/>
      <sheetName val="SCH_C5"/>
      <sheetName val="SCH_C6"/>
      <sheetName val="SCH_C7"/>
      <sheetName val="SCH_C8"/>
      <sheetName val="SCH_C9"/>
      <sheetName val="SCH_C9.1"/>
      <sheetName val="SCH_C10"/>
      <sheetName val="SCH C11.1"/>
      <sheetName val="SCH C11.2"/>
      <sheetName val="SCH_C12"/>
      <sheetName val="SCH_C13"/>
      <sheetName val="SCH_D1 DE-Ohio"/>
      <sheetName val="SCH_D1 Cons."/>
      <sheetName val="SCH_D2 DE-Ohio"/>
      <sheetName val="SCH_D2 Cons."/>
      <sheetName val="SCH_D3A DE-Ohio"/>
      <sheetName val="SCH_D3B Cons."/>
      <sheetName val="SCH_D4 DE-Ohio"/>
      <sheetName val="SCH_D4 Cons."/>
      <sheetName val="SCH D5 DE-Ohio"/>
      <sheetName val="SCH D5 Cons."/>
      <sheetName val="SCH E3.1"/>
      <sheetName val="SUPP (C)(7)"/>
      <sheetName val="SUPP (C)(9)"/>
      <sheetName val="SUPP (C)(23)"/>
      <sheetName val="SUPP (C)(25)"/>
    </sheetNames>
    <sheetDataSet>
      <sheetData sheetId="0">
        <row r="15">
          <cell r="E15" t="str">
            <v>W. D. WATHEN</v>
          </cell>
        </row>
        <row r="20">
          <cell r="E20" t="str">
            <v>C. J. COUNCIL</v>
          </cell>
        </row>
        <row r="25">
          <cell r="D25" t="str">
            <v>MARCH 31, 2007</v>
          </cell>
        </row>
      </sheetData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49">
          <cell r="P49">
            <v>-413534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WC, Contents Sh 1"/>
      <sheetName val="CWC (BP) Sh 2"/>
      <sheetName val="CWC (FTP) Sh 2"/>
      <sheetName val="CWC (12-20) Sh 2"/>
      <sheetName val="Sh 3 - revlag"/>
      <sheetName val="Sh 3a - coll-lag"/>
      <sheetName val="Sh 3b - ARsumm"/>
      <sheetName val="Sh 3c - bill lag"/>
      <sheetName val="(WP)Autopay adj 3a Do not file "/>
      <sheetName val="Sh 4 - gaspurch"/>
      <sheetName val="Sh 4a - Commodity"/>
      <sheetName val="Sh 4b - Transportation"/>
      <sheetName val="Sh 5a - bi-pay"/>
      <sheetName val="Sh 5b - month-pay"/>
      <sheetName val="Sh 6 - OPEB (do not file) "/>
      <sheetName val="Sh 6 - uncoll"/>
      <sheetName val="Sh 7 - Other O&amp;M"/>
      <sheetName val="Sh 8 - Payroll Taxes"/>
      <sheetName val="Sh 8a - FICA"/>
      <sheetName val="Sh 8a Pg 1 fica-bi"/>
      <sheetName val="Sh 8a Pg 2 fica-mo"/>
      <sheetName val="Sh 8b - FUTA,SUTA"/>
      <sheetName val="Sh 9 - Property Taxes"/>
      <sheetName val="Sh 10 - Sales &amp; Use"/>
      <sheetName val="Sh 11 - FIT"/>
      <sheetName val="Sh 12 - int"/>
      <sheetName val="Sh 13 - Other Taxes"/>
      <sheetName val="Sh 14 - Franchise &amp; GR Tax"/>
      <sheetName val="Sh 15 - NCSC"/>
      <sheetName val="Sh 16 - Benefits"/>
      <sheetName val="BSA Summary Sh 1 of 2 (BP)"/>
      <sheetName val="BSA Detail Sh 2 of 2 (BP)"/>
      <sheetName val="BSA Summary Sh 1 of 2 (FTP)"/>
      <sheetName val="BSA Detail Sh 2 of 2 (FTP)"/>
      <sheetName val="BSA Summary Sh 1 of 2 (2020)"/>
      <sheetName val="BSA Detail Sh 2 of 2 (2020)"/>
      <sheetName val="(WP) 3c bill lag DIS"/>
      <sheetName val="(WP) 3c bill lag GTS"/>
      <sheetName val="(WP) 3c bill lag GMB"/>
      <sheetName val="(WP) Sh 5 - payroll"/>
      <sheetName val="(WP) Sh 12-Interest"/>
      <sheetName val="(WP)Acct. Payable @12-31"/>
      <sheetName val="(WP) Instructions &amp; Input"/>
      <sheetName val="Module1"/>
      <sheetName val="Sched 27, Contents Sh 1"/>
      <sheetName val="Sched 27 cwc (Total Co) sh 2"/>
      <sheetName val="Sh 10 - Other Taxes"/>
      <sheetName val="Sh 12 - int.-custdep"/>
      <sheetName val="Sh 13 - int"/>
      <sheetName val="Sh 14 - Utility Tax"/>
      <sheetName val="Sh 15 - Consumption Tax"/>
      <sheetName val="Sh 16 - NCSC"/>
      <sheetName val="Sched 28(BS) Contents sh 1 of 2"/>
      <sheetName val="Sched 28(BS) Detail sh 2 of 2"/>
      <sheetName val="(WP) Sh 13-Interest"/>
      <sheetName val="(WP) Customer Utility Taxes"/>
      <sheetName val="(WP)Acct. Payable 107 @12-31-17"/>
      <sheetName val="(WP) Accr. Payroll CWI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2">
          <cell r="B2" t="str">
            <v>Columbia Gas of Kentucky, Inc.</v>
          </cell>
        </row>
      </sheetData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E"/>
      <sheetName val="B"/>
      <sheetName val="INDEX"/>
      <sheetName val="Sch M"/>
      <sheetName val="2000FASB"/>
      <sheetName val="1"/>
      <sheetName val="Limestone"/>
      <sheetName val="Legalexp"/>
      <sheetName val="2"/>
      <sheetName val="3"/>
      <sheetName val="Buildr"/>
      <sheetName val="4"/>
      <sheetName val="CIAC"/>
      <sheetName val="5"/>
      <sheetName val="CUST ADV"/>
      <sheetName val="6"/>
      <sheetName val="7"/>
      <sheetName val="GP opt"/>
      <sheetName val="8"/>
      <sheetName val="RIP"/>
      <sheetName val="9"/>
      <sheetName val="CNTRY CLB"/>
      <sheetName val="10"/>
      <sheetName val="Int Rec"/>
      <sheetName val="11"/>
      <sheetName val="RES STK"/>
      <sheetName val="12"/>
      <sheetName val="DIS"/>
      <sheetName val="13"/>
      <sheetName val="Leg Lia"/>
      <sheetName val="14"/>
      <sheetName val="191 (2)"/>
      <sheetName val="15"/>
      <sheetName val="191 (4)"/>
      <sheetName val="16"/>
      <sheetName val="Ret Agr"/>
      <sheetName val="17"/>
      <sheetName val="I&amp;D"/>
      <sheetName val="18"/>
      <sheetName val="CONT INT"/>
      <sheetName val="19"/>
      <sheetName val="Vac Acc"/>
      <sheetName val="Vac corr"/>
      <sheetName val="20"/>
      <sheetName val="Bk. Depr"/>
      <sheetName val="21&amp;22"/>
      <sheetName val="DEBT"/>
      <sheetName val="23"/>
      <sheetName val="Removal"/>
      <sheetName val="24&amp;37"/>
      <sheetName val="25"/>
      <sheetName val="bus meals"/>
      <sheetName val="26"/>
      <sheetName val="27"/>
      <sheetName val="27A"/>
      <sheetName val="28"/>
      <sheetName val="Fed Sum"/>
      <sheetName val="190"/>
      <sheetName val="282"/>
      <sheetName val="283"/>
      <sheetName val="254"/>
      <sheetName val="409"/>
      <sheetName val="29"/>
      <sheetName val="St Sum"/>
      <sheetName val="409 ST"/>
      <sheetName val="30"/>
      <sheetName val="30a"/>
      <sheetName val="31"/>
      <sheetName val="Cap Int"/>
      <sheetName val="Rate Calc"/>
      <sheetName val="32"/>
      <sheetName val="PAC"/>
      <sheetName val="33&amp;42"/>
      <sheetName val="Sch M Calc"/>
      <sheetName val="34"/>
      <sheetName val="2002"/>
      <sheetName val="35"/>
      <sheetName val="Off Sys"/>
      <sheetName val="36"/>
      <sheetName val="37"/>
      <sheetName val="LOSS RET"/>
      <sheetName val="38"/>
      <sheetName val="NON-Q"/>
      <sheetName val="39"/>
      <sheetName val="CAP"/>
      <sheetName val="40"/>
      <sheetName val="CMEPDAP"/>
      <sheetName val="41"/>
      <sheetName val="SPEC EMP PL"/>
      <sheetName val="43"/>
      <sheetName val="Char cont"/>
      <sheetName val="44"/>
      <sheetName val="45"/>
      <sheetName val="Sheet1"/>
      <sheetName val="46"/>
      <sheetName val="DEF COMP"/>
      <sheetName val="47"/>
      <sheetName val="Sheet2"/>
      <sheetName val="48"/>
      <sheetName val="RATE CASE EXP"/>
      <sheetName val="49"/>
      <sheetName val="OPEB"/>
      <sheetName val="OPEB (2)"/>
      <sheetName val="50"/>
      <sheetName val="DEF DIR"/>
      <sheetName val="51"/>
      <sheetName val="191"/>
      <sheetName val="52"/>
      <sheetName val="SFAS 133"/>
      <sheetName val="53"/>
      <sheetName val="Shell (43)"/>
      <sheetName val="Shell (44)"/>
      <sheetName val="Module1"/>
      <sheetName val="24&amp;56"/>
      <sheetName val="Sheet3"/>
      <sheetName val="Shell (45)"/>
      <sheetName val="Shell (46)"/>
      <sheetName val="Shell (47)"/>
      <sheetName val="Shell (2)"/>
      <sheetName val="Shell (36)"/>
      <sheetName val="Shell (24)"/>
      <sheetName val="Shell"/>
      <sheetName val="Entity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PG"/>
      <sheetName val="NGD"/>
      <sheetName val="NIPSCO"/>
      <sheetName val="Overall Slide"/>
      <sheetName val="Source"/>
      <sheetName val="KLO Category Index"/>
      <sheetName val="Dept Index"/>
      <sheetName val="Act and Proj Index"/>
      <sheetName val="Projects"/>
      <sheetName val="Cont Retain SW"/>
      <sheetName val="KLO"/>
      <sheetName val="NGD RoadMap"/>
      <sheetName val="NIPSCO RoadMap"/>
      <sheetName val="CPG RoadMap"/>
      <sheetName val="Check to Unallocated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C3" t="str">
            <v>0047200 Facilities - Civic Center</v>
          </cell>
          <cell r="D3" t="str">
            <v>Facilities and Real Estate</v>
          </cell>
          <cell r="E3" t="str">
            <v>Facilities and Real Estate</v>
          </cell>
        </row>
        <row r="4">
          <cell r="C4" t="str">
            <v>0047300 Facilities - COH CKY</v>
          </cell>
          <cell r="D4" t="str">
            <v>Facilities and Real Estate</v>
          </cell>
          <cell r="E4" t="str">
            <v>Facilities and Real Estate</v>
          </cell>
        </row>
        <row r="5">
          <cell r="C5" t="str">
            <v>0047400 Facilities - Indiana</v>
          </cell>
          <cell r="D5" t="str">
            <v>Facilities and Real Estate</v>
          </cell>
          <cell r="E5" t="str">
            <v>Facilities and Real Estate</v>
          </cell>
        </row>
        <row r="6">
          <cell r="C6" t="str">
            <v>0047500 Facilities - Marble Cliff</v>
          </cell>
          <cell r="D6" t="str">
            <v>Facilities and Real Estate</v>
          </cell>
          <cell r="E6" t="str">
            <v>Facilities and Real Estate</v>
          </cell>
        </row>
        <row r="7">
          <cell r="C7" t="str">
            <v>0047800 Arena District Building</v>
          </cell>
          <cell r="D7" t="str">
            <v>Facilities and Real Estate</v>
          </cell>
          <cell r="E7" t="str">
            <v>Facilities and Real Estate</v>
          </cell>
        </row>
        <row r="8">
          <cell r="C8" t="str">
            <v>0049000 Real Estate - Management</v>
          </cell>
          <cell r="D8" t="str">
            <v>Facilities and Real Estate</v>
          </cell>
          <cell r="E8" t="str">
            <v>Facilities and Real Estate</v>
          </cell>
        </row>
        <row r="9">
          <cell r="C9" t="str">
            <v>0070200 IT Planning &amp; Operations</v>
          </cell>
          <cell r="D9" t="str">
            <v>Information Technology</v>
          </cell>
          <cell r="E9" t="str">
            <v>Retained</v>
          </cell>
        </row>
        <row r="10">
          <cell r="C10" t="str">
            <v xml:space="preserve">0070300 IT Service Delivery NGD </v>
          </cell>
          <cell r="D10" t="str">
            <v>Information Technology</v>
          </cell>
          <cell r="E10" t="str">
            <v>NGD</v>
          </cell>
        </row>
        <row r="11">
          <cell r="C11" t="str">
            <v>0070400 IT Projects</v>
          </cell>
          <cell r="D11" t="str">
            <v>Information Technology</v>
          </cell>
          <cell r="E11" t="str">
            <v>KLO &amp; Proj</v>
          </cell>
        </row>
        <row r="12">
          <cell r="C12" t="str">
            <v>0070500 IT Real Time Systems</v>
          </cell>
          <cell r="D12" t="str">
            <v>Information Technology</v>
          </cell>
          <cell r="E12" t="str">
            <v>CPG</v>
          </cell>
        </row>
        <row r="13">
          <cell r="C13" t="str">
            <v>0070600 IT Navigates</v>
          </cell>
          <cell r="D13" t="str">
            <v>Information Technology</v>
          </cell>
          <cell r="E13" t="str">
            <v>CPG</v>
          </cell>
        </row>
        <row r="14">
          <cell r="C14" t="str">
            <v>0070700 IT Service Delivery - CPG</v>
          </cell>
          <cell r="D14" t="str">
            <v>Information Technology</v>
          </cell>
          <cell r="E14" t="str">
            <v>CPG</v>
          </cell>
        </row>
        <row r="15">
          <cell r="C15" t="str">
            <v>0092000 Administrative Services</v>
          </cell>
          <cell r="D15" t="str">
            <v>Information Technology</v>
          </cell>
          <cell r="E15" t="str">
            <v>Retained</v>
          </cell>
        </row>
        <row r="16">
          <cell r="C16" t="str">
            <v>0092300 IT Support Services</v>
          </cell>
          <cell r="D16" t="str">
            <v>Information Technology</v>
          </cell>
          <cell r="E16" t="str">
            <v>Retained</v>
          </cell>
        </row>
        <row r="17">
          <cell r="C17" t="str">
            <v>0092400 IT Service Delivery NIPSCO &amp; Corporate</v>
          </cell>
          <cell r="D17" t="str">
            <v>Information Technology</v>
          </cell>
          <cell r="E17" t="str">
            <v>Retained</v>
          </cell>
        </row>
        <row r="18">
          <cell r="C18" t="str">
            <v>0092500 IT Strategic Projects</v>
          </cell>
          <cell r="D18" t="str">
            <v>Information Technology</v>
          </cell>
          <cell r="E18" t="str">
            <v>Retained</v>
          </cell>
        </row>
        <row r="19">
          <cell r="C19" t="str">
            <v>0098300 F1</v>
          </cell>
          <cell r="D19" t="str">
            <v>Information Technology</v>
          </cell>
          <cell r="E19" t="str">
            <v>KLO &amp; Proj</v>
          </cell>
        </row>
        <row r="20">
          <cell r="C20" t="str">
            <v>0099300 IBM</v>
          </cell>
          <cell r="D20" t="str">
            <v>Information Technology</v>
          </cell>
          <cell r="E20" t="str">
            <v>KLO &amp; Proj</v>
          </cell>
        </row>
        <row r="21">
          <cell r="C21" t="str">
            <v>0099800 WMS</v>
          </cell>
          <cell r="D21" t="str">
            <v>Information Technology</v>
          </cell>
          <cell r="E21" t="str">
            <v>KLO &amp; Proj</v>
          </cell>
        </row>
        <row r="22">
          <cell r="C22" t="str">
            <v>0086100 Supply Chain - Administration</v>
          </cell>
          <cell r="D22" t="str">
            <v>Supply Chain</v>
          </cell>
          <cell r="E22" t="str">
            <v>Supply Chain</v>
          </cell>
        </row>
        <row r="23">
          <cell r="C23" t="str">
            <v>0086200 Supply Chain Services</v>
          </cell>
          <cell r="D23" t="str">
            <v>Supply Chain</v>
          </cell>
          <cell r="E23" t="str">
            <v>Supply Chain</v>
          </cell>
        </row>
        <row r="24">
          <cell r="C24" t="str">
            <v>0086300 Category Management</v>
          </cell>
          <cell r="D24" t="str">
            <v>Supply Chain</v>
          </cell>
          <cell r="E24" t="str">
            <v>Supply Chain</v>
          </cell>
        </row>
        <row r="25">
          <cell r="C25" t="str">
            <v>0086400 Procurement Ops - Distribution</v>
          </cell>
          <cell r="D25" t="str">
            <v>Supply Chain</v>
          </cell>
          <cell r="E25" t="str">
            <v>Supply Chain</v>
          </cell>
        </row>
        <row r="26">
          <cell r="C26" t="str">
            <v>0086450 Procurement Ops - Construction</v>
          </cell>
          <cell r="D26" t="str">
            <v>Supply Chain</v>
          </cell>
          <cell r="E26" t="str">
            <v>Supply Chain</v>
          </cell>
        </row>
        <row r="27">
          <cell r="C27" t="str">
            <v>0086500 Procurement Ops T&amp;D and Gas Distribution</v>
          </cell>
          <cell r="D27" t="str">
            <v>Supply Chain</v>
          </cell>
          <cell r="E27" t="str">
            <v>Supply Chain</v>
          </cell>
        </row>
        <row r="28">
          <cell r="C28" t="str">
            <v>0086600 Procurement Ops - Services</v>
          </cell>
          <cell r="D28" t="str">
            <v>Supply Chain</v>
          </cell>
          <cell r="E28" t="str">
            <v>Supply Chain</v>
          </cell>
        </row>
        <row r="29">
          <cell r="C29" t="str">
            <v>0086700 Procurement Ops - NGT&amp;S</v>
          </cell>
          <cell r="D29" t="str">
            <v>Supply Chain</v>
          </cell>
          <cell r="E29" t="str">
            <v>Supply Chain</v>
          </cell>
        </row>
        <row r="30">
          <cell r="C30" t="str">
            <v>0086800 Procurement Ops - Generation and Major Projects</v>
          </cell>
          <cell r="D30" t="str">
            <v>Supply Chain</v>
          </cell>
          <cell r="E30" t="str">
            <v>Supply Chain</v>
          </cell>
        </row>
        <row r="31">
          <cell r="C31" t="str">
            <v>0087400 Supply Chain - Warehouse Operations</v>
          </cell>
          <cell r="D31" t="str">
            <v>Supply Chain</v>
          </cell>
          <cell r="E31" t="str">
            <v>Supply Chain</v>
          </cell>
        </row>
        <row r="32">
          <cell r="C32" t="str">
            <v>0088000 Supply Chain - Fleet Management</v>
          </cell>
          <cell r="D32" t="str">
            <v>Supply Chain</v>
          </cell>
          <cell r="E32" t="str">
            <v>Supply Chain</v>
          </cell>
        </row>
      </sheetData>
      <sheetData sheetId="7">
        <row r="2">
          <cell r="C2" t="str">
            <v>Act Code</v>
          </cell>
          <cell r="D2" t="str">
            <v>New Cat</v>
          </cell>
          <cell r="E2" t="str">
            <v>Act Def</v>
          </cell>
        </row>
        <row r="3">
          <cell r="C3">
            <v>9382</v>
          </cell>
          <cell r="D3" t="str">
            <v>Application Support</v>
          </cell>
          <cell r="E3" t="str">
            <v>9382 Discretionary Application Development - Productive Hours offshore</v>
          </cell>
        </row>
        <row r="4">
          <cell r="C4" t="str">
            <v>ANABD23</v>
          </cell>
          <cell r="D4" t="str">
            <v>Non Activity</v>
          </cell>
          <cell r="E4" t="str">
            <v xml:space="preserve">ANABD23 </v>
          </cell>
        </row>
        <row r="5">
          <cell r="C5">
            <v>9394</v>
          </cell>
          <cell r="D5" t="str">
            <v>Application Support</v>
          </cell>
          <cell r="E5" t="str">
            <v>9394 Application Support (IBM Rate Card)</v>
          </cell>
        </row>
        <row r="6">
          <cell r="C6">
            <v>9392</v>
          </cell>
          <cell r="D6" t="str">
            <v>Application Support</v>
          </cell>
          <cell r="E6" t="str">
            <v>9392 Application Support (Information Integrators) Share Point</v>
          </cell>
        </row>
        <row r="7">
          <cell r="C7">
            <v>9380</v>
          </cell>
          <cell r="D7" t="str">
            <v>Application Support</v>
          </cell>
          <cell r="E7" t="str">
            <v>9380 Apps Maintenance - Productive Hours</v>
          </cell>
        </row>
        <row r="8">
          <cell r="C8">
            <v>9393</v>
          </cell>
          <cell r="D8" t="str">
            <v>Application Support</v>
          </cell>
          <cell r="E8" t="str">
            <v>9393 Application Support (Centric) Data Stage</v>
          </cell>
        </row>
        <row r="9">
          <cell r="C9">
            <v>9381</v>
          </cell>
          <cell r="D9" t="str">
            <v>Application Support</v>
          </cell>
          <cell r="E9" t="str">
            <v>9381 Discretionary Application Development - Productive Hours onshore</v>
          </cell>
        </row>
        <row r="10">
          <cell r="C10">
            <v>9399</v>
          </cell>
          <cell r="D10" t="str">
            <v>Application Support</v>
          </cell>
          <cell r="E10" t="str">
            <v>9399 Application Support Navigates</v>
          </cell>
        </row>
        <row r="11">
          <cell r="C11">
            <v>9397</v>
          </cell>
          <cell r="D11" t="str">
            <v>Application Support</v>
          </cell>
          <cell r="E11" t="str">
            <v>9397 Application Support F1</v>
          </cell>
        </row>
        <row r="12">
          <cell r="C12">
            <v>9398</v>
          </cell>
          <cell r="D12" t="str">
            <v>Application Support</v>
          </cell>
          <cell r="E12" t="str">
            <v>9398 Application Support RTS</v>
          </cell>
        </row>
        <row r="13">
          <cell r="C13">
            <v>9300</v>
          </cell>
          <cell r="D13" t="str">
            <v>Mainframe</v>
          </cell>
          <cell r="E13" t="str">
            <v>9300 MIPS - MVS (Peak Utilized)</v>
          </cell>
        </row>
        <row r="14">
          <cell r="C14">
            <v>9302</v>
          </cell>
          <cell r="D14" t="str">
            <v>Mainframe</v>
          </cell>
          <cell r="E14" t="str">
            <v>9302 DASD - Allocated Raw GB</v>
          </cell>
        </row>
        <row r="15">
          <cell r="C15">
            <v>9301</v>
          </cell>
          <cell r="D15" t="str">
            <v>Mainframe</v>
          </cell>
          <cell r="E15" t="str">
            <v>9301 MIPS - VM (Peak Utilized)</v>
          </cell>
        </row>
        <row r="16">
          <cell r="C16">
            <v>9341</v>
          </cell>
          <cell r="D16" t="str">
            <v>Network</v>
          </cell>
          <cell r="E16" t="str">
            <v>9341 Switches</v>
          </cell>
        </row>
        <row r="17">
          <cell r="C17" t="str">
            <v>TCB</v>
          </cell>
          <cell r="D17" t="str">
            <v>Network</v>
          </cell>
          <cell r="E17" t="str">
            <v>TCB Telecom Convenience Billing</v>
          </cell>
        </row>
        <row r="18">
          <cell r="C18">
            <v>9340</v>
          </cell>
          <cell r="D18" t="str">
            <v>Network</v>
          </cell>
          <cell r="E18" t="str">
            <v>9340 Routers</v>
          </cell>
        </row>
        <row r="19">
          <cell r="C19">
            <v>9389</v>
          </cell>
          <cell r="D19" t="str">
            <v>Network</v>
          </cell>
          <cell r="E19" t="str">
            <v>9389 TEMS</v>
          </cell>
        </row>
        <row r="20">
          <cell r="C20">
            <v>9373</v>
          </cell>
          <cell r="D20" t="str">
            <v>Network</v>
          </cell>
          <cell r="E20" t="str">
            <v>9373 Remote Terminal Units (RTUs)</v>
          </cell>
        </row>
        <row r="21">
          <cell r="C21">
            <v>9347</v>
          </cell>
          <cell r="D21" t="str">
            <v>Network</v>
          </cell>
          <cell r="E21" t="str">
            <v>9347 Videoconferencing systems</v>
          </cell>
        </row>
        <row r="22">
          <cell r="C22">
            <v>9348</v>
          </cell>
          <cell r="D22" t="str">
            <v>Network</v>
          </cell>
          <cell r="E22" t="str">
            <v>9348 Handheld wireless devices</v>
          </cell>
        </row>
        <row r="23">
          <cell r="C23">
            <v>9345</v>
          </cell>
          <cell r="D23" t="str">
            <v>Network</v>
          </cell>
          <cell r="E23" t="str">
            <v xml:space="preserve">9345 Voicemail boxes </v>
          </cell>
        </row>
        <row r="24">
          <cell r="C24">
            <v>9371</v>
          </cell>
          <cell r="D24" t="str">
            <v>Network</v>
          </cell>
          <cell r="E24" t="str">
            <v xml:space="preserve">9371 Radio Antenna </v>
          </cell>
        </row>
        <row r="25">
          <cell r="C25">
            <v>9343</v>
          </cell>
          <cell r="D25" t="str">
            <v>Network</v>
          </cell>
          <cell r="E25" t="str">
            <v>9343 PBX Ports (w/3rd Party Maint.)</v>
          </cell>
        </row>
        <row r="26">
          <cell r="C26">
            <v>9342</v>
          </cell>
          <cell r="D26" t="str">
            <v>Network</v>
          </cell>
          <cell r="E26" t="str">
            <v xml:space="preserve">9342 PBX Ports </v>
          </cell>
        </row>
        <row r="27">
          <cell r="C27">
            <v>9334</v>
          </cell>
          <cell r="D27" t="str">
            <v>Network</v>
          </cell>
          <cell r="E27" t="str">
            <v>9334 Data Circuits</v>
          </cell>
        </row>
        <row r="28">
          <cell r="C28">
            <v>9370</v>
          </cell>
          <cell r="D28" t="str">
            <v>Network</v>
          </cell>
          <cell r="E28" t="str">
            <v>9370 Microwave Systems</v>
          </cell>
        </row>
        <row r="29">
          <cell r="C29">
            <v>9346</v>
          </cell>
          <cell r="D29" t="str">
            <v>Network</v>
          </cell>
          <cell r="E29" t="str">
            <v>9346 Voicemail boxes (w/3rd Party Maint.)</v>
          </cell>
        </row>
        <row r="30">
          <cell r="C30">
            <v>9344</v>
          </cell>
          <cell r="D30" t="str">
            <v>Network</v>
          </cell>
          <cell r="E30" t="str">
            <v>9344 Key Systems Ports</v>
          </cell>
        </row>
        <row r="31">
          <cell r="C31">
            <v>9372</v>
          </cell>
          <cell r="D31" t="str">
            <v>Network</v>
          </cell>
          <cell r="E31" t="str">
            <v>9372 Radio Systems</v>
          </cell>
        </row>
        <row r="32">
          <cell r="C32">
            <v>15400</v>
          </cell>
          <cell r="D32" t="str">
            <v>Network</v>
          </cell>
          <cell r="E32" t="str">
            <v>15400 TEM Services</v>
          </cell>
        </row>
        <row r="33">
          <cell r="C33">
            <v>15406</v>
          </cell>
          <cell r="D33" t="str">
            <v>Network</v>
          </cell>
          <cell r="E33" t="str">
            <v>15406 Wireless Vendor Support</v>
          </cell>
        </row>
        <row r="34">
          <cell r="C34">
            <v>15407</v>
          </cell>
          <cell r="D34" t="str">
            <v>Network</v>
          </cell>
          <cell r="E34" t="str">
            <v xml:space="preserve">15407 DNM Inventory Line Items </v>
          </cell>
        </row>
        <row r="35">
          <cell r="C35">
            <v>15498</v>
          </cell>
          <cell r="D35" t="str">
            <v>Network</v>
          </cell>
          <cell r="E35" t="str">
            <v>15498 TEMS - Transformation Projects</v>
          </cell>
        </row>
        <row r="36">
          <cell r="C36">
            <v>15499</v>
          </cell>
          <cell r="D36" t="str">
            <v>Network</v>
          </cell>
          <cell r="E36" t="str">
            <v>15499 TEMS - Inflight Projects</v>
          </cell>
        </row>
        <row r="37">
          <cell r="C37">
            <v>15404</v>
          </cell>
          <cell r="D37" t="str">
            <v>Network</v>
          </cell>
          <cell r="E37" t="str">
            <v>15404 Service Orders (Complex)</v>
          </cell>
        </row>
        <row r="38">
          <cell r="C38">
            <v>15403</v>
          </cell>
          <cell r="D38" t="str">
            <v>Network</v>
          </cell>
          <cell r="E38" t="str">
            <v>15403 Service Orders (Simple)</v>
          </cell>
        </row>
        <row r="39">
          <cell r="C39">
            <v>15402</v>
          </cell>
          <cell r="D39" t="str">
            <v>Network</v>
          </cell>
          <cell r="E39" t="str">
            <v>15402 Inventory Line Items</v>
          </cell>
        </row>
        <row r="40">
          <cell r="C40">
            <v>15401</v>
          </cell>
          <cell r="D40" t="str">
            <v>Network</v>
          </cell>
          <cell r="E40" t="str">
            <v>15401 Vendor Account Numbers</v>
          </cell>
        </row>
        <row r="41">
          <cell r="C41">
            <v>15405</v>
          </cell>
          <cell r="D41" t="str">
            <v>Network</v>
          </cell>
          <cell r="E41" t="str">
            <v>15405 Wireless Devices</v>
          </cell>
        </row>
        <row r="42">
          <cell r="C42">
            <v>9323</v>
          </cell>
          <cell r="D42" t="str">
            <v>Servers &amp; Distributed Storage</v>
          </cell>
          <cell r="E42" t="str">
            <v>9323 Email Images - Small - Intel</v>
          </cell>
        </row>
        <row r="43">
          <cell r="C43">
            <v>9323</v>
          </cell>
          <cell r="D43" t="str">
            <v>Servers &amp; Distributed Storage</v>
          </cell>
          <cell r="E43" t="str">
            <v>9323 Email Images</v>
          </cell>
        </row>
        <row r="44">
          <cell r="C44">
            <v>9324</v>
          </cell>
          <cell r="D44" t="str">
            <v>Servers &amp; Distributed Storage</v>
          </cell>
          <cell r="E44" t="str">
            <v>9324 File &amp; Print Images</v>
          </cell>
        </row>
        <row r="45">
          <cell r="C45">
            <v>9323</v>
          </cell>
          <cell r="D45" t="str">
            <v>Servers &amp; Distributed Storage</v>
          </cell>
          <cell r="E45" t="str">
            <v>9323 Email Images - Small - UNIX - WMS &amp; Rational</v>
          </cell>
        </row>
        <row r="46">
          <cell r="C46">
            <v>9323</v>
          </cell>
          <cell r="D46" t="str">
            <v>Servers &amp; Distributed Storage</v>
          </cell>
          <cell r="E46" t="str">
            <v>9323 Email Images - Small - Intel - WMS &amp; Rational</v>
          </cell>
        </row>
        <row r="47">
          <cell r="C47">
            <v>9323</v>
          </cell>
          <cell r="D47" t="str">
            <v>Servers &amp; Distributed Storage</v>
          </cell>
          <cell r="E47" t="str">
            <v>9323 Email Images - Medium - UNIX - WMS &amp; Rational</v>
          </cell>
        </row>
        <row r="48">
          <cell r="C48">
            <v>9323</v>
          </cell>
          <cell r="D48" t="str">
            <v>Servers &amp; Distributed Storage</v>
          </cell>
          <cell r="E48" t="str">
            <v>9323 Email Images - Medium - UNIX</v>
          </cell>
        </row>
        <row r="49">
          <cell r="C49">
            <v>9323</v>
          </cell>
          <cell r="D49" t="str">
            <v>Servers &amp; Distributed Storage</v>
          </cell>
          <cell r="E49" t="str">
            <v>9323 Email Images - Medium - Intel - WMS &amp; Rational</v>
          </cell>
        </row>
        <row r="50">
          <cell r="C50">
            <v>9323</v>
          </cell>
          <cell r="D50" t="str">
            <v>Servers &amp; Distributed Storage</v>
          </cell>
          <cell r="E50" t="str">
            <v>9323 Email Images - Large - Intel</v>
          </cell>
        </row>
        <row r="51">
          <cell r="C51">
            <v>9323</v>
          </cell>
          <cell r="D51" t="str">
            <v>Servers &amp; Distributed Storage</v>
          </cell>
          <cell r="E51" t="str">
            <v>9323 Email Images - Large - Intel - WMS &amp; Rational</v>
          </cell>
        </row>
        <row r="52">
          <cell r="C52">
            <v>9323</v>
          </cell>
          <cell r="D52" t="str">
            <v>Servers &amp; Distributed Storage</v>
          </cell>
          <cell r="E52" t="str">
            <v>9323 Email Images - Medium - Intel</v>
          </cell>
        </row>
        <row r="53">
          <cell r="C53">
            <v>9323</v>
          </cell>
          <cell r="D53" t="str">
            <v>Servers &amp; Distributed Storage</v>
          </cell>
          <cell r="E53" t="str">
            <v>9323 Email Images - Large - UNIX - WMS &amp; Rational</v>
          </cell>
        </row>
        <row r="54">
          <cell r="C54">
            <v>9323</v>
          </cell>
          <cell r="D54" t="str">
            <v>Servers &amp; Distributed Storage</v>
          </cell>
          <cell r="E54" t="str">
            <v>9323 Email Images - Large - UNIX</v>
          </cell>
        </row>
        <row r="55">
          <cell r="C55">
            <v>9323</v>
          </cell>
          <cell r="D55" t="str">
            <v>Servers &amp; Distributed Storage</v>
          </cell>
          <cell r="E55" t="str">
            <v>9323 Email Images - Small - UNIX</v>
          </cell>
        </row>
        <row r="56">
          <cell r="C56">
            <v>9321</v>
          </cell>
          <cell r="D56" t="str">
            <v>Servers &amp; Distributed Storage</v>
          </cell>
          <cell r="E56" t="str">
            <v>9321 Data Base Images - Large - Intel - WMS &amp; Rational</v>
          </cell>
        </row>
        <row r="57">
          <cell r="C57">
            <v>9320</v>
          </cell>
          <cell r="D57" t="str">
            <v>Servers &amp; Distributed Storage</v>
          </cell>
          <cell r="E57" t="str">
            <v>9320 Application Images</v>
          </cell>
        </row>
        <row r="58">
          <cell r="C58">
            <v>9320</v>
          </cell>
          <cell r="D58" t="str">
            <v>Servers &amp; Distributed Storage</v>
          </cell>
          <cell r="E58" t="str">
            <v>9320 Application Images - Large</v>
          </cell>
        </row>
        <row r="59">
          <cell r="C59">
            <v>9320</v>
          </cell>
          <cell r="D59" t="str">
            <v>Servers &amp; Distributed Storage</v>
          </cell>
          <cell r="E59" t="str">
            <v>9320 Application Images - Large - WMS &amp; Rational</v>
          </cell>
        </row>
        <row r="60">
          <cell r="C60">
            <v>9320</v>
          </cell>
          <cell r="D60" t="str">
            <v>Servers &amp; Distributed Storage</v>
          </cell>
          <cell r="E60" t="str">
            <v>9320 Application Images - Medium</v>
          </cell>
        </row>
        <row r="61">
          <cell r="C61">
            <v>9320</v>
          </cell>
          <cell r="D61" t="str">
            <v>Servers &amp; Distributed Storage</v>
          </cell>
          <cell r="E61" t="str">
            <v>9320 Application Images - Medium  - WMS &amp; Rational</v>
          </cell>
        </row>
        <row r="62">
          <cell r="C62">
            <v>9320</v>
          </cell>
          <cell r="D62" t="str">
            <v>Servers &amp; Distributed Storage</v>
          </cell>
          <cell r="E62" t="str">
            <v>9320 Application Images - Small</v>
          </cell>
        </row>
        <row r="63">
          <cell r="C63">
            <v>9320</v>
          </cell>
          <cell r="D63" t="str">
            <v>Servers &amp; Distributed Storage</v>
          </cell>
          <cell r="E63" t="str">
            <v>9320 Application Images - Small -  WMS &amp; Rational</v>
          </cell>
        </row>
        <row r="64">
          <cell r="C64">
            <v>9387</v>
          </cell>
          <cell r="D64" t="str">
            <v>Servers &amp; Distributed Storage</v>
          </cell>
          <cell r="E64" t="str">
            <v>9387 DASD Tier 1 + Admin</v>
          </cell>
        </row>
        <row r="65">
          <cell r="C65">
            <v>9321</v>
          </cell>
          <cell r="D65" t="str">
            <v>Servers &amp; Distributed Storage</v>
          </cell>
          <cell r="E65" t="str">
            <v>9321 Data Base Images - Medium - UNIX</v>
          </cell>
        </row>
        <row r="66">
          <cell r="C66">
            <v>9321</v>
          </cell>
          <cell r="D66" t="str">
            <v>Servers &amp; Distributed Storage</v>
          </cell>
          <cell r="E66" t="str">
            <v>9321 Data Base Images - Large - Intel</v>
          </cell>
        </row>
        <row r="67">
          <cell r="C67">
            <v>9321</v>
          </cell>
          <cell r="D67" t="str">
            <v>Servers &amp; Distributed Storage</v>
          </cell>
          <cell r="E67" t="str">
            <v>9321 Data Base Images - Small - UNIX - WMS &amp; Rational</v>
          </cell>
        </row>
        <row r="68">
          <cell r="C68">
            <v>9321</v>
          </cell>
          <cell r="D68" t="str">
            <v>Servers &amp; Distributed Storage</v>
          </cell>
          <cell r="E68" t="str">
            <v>9321 Data Base Images - Large - UNIX</v>
          </cell>
        </row>
        <row r="69">
          <cell r="C69">
            <v>9321</v>
          </cell>
          <cell r="D69" t="str">
            <v>Servers &amp; Distributed Storage</v>
          </cell>
          <cell r="E69" t="str">
            <v>9321 Data Base Images - Large - UNIX - WMS &amp; Rational</v>
          </cell>
        </row>
        <row r="70">
          <cell r="C70">
            <v>9321</v>
          </cell>
          <cell r="D70" t="str">
            <v>Servers &amp; Distributed Storage</v>
          </cell>
          <cell r="E70" t="str">
            <v>9321 Data Base Images - Medium - Intel</v>
          </cell>
        </row>
        <row r="71">
          <cell r="C71">
            <v>9322</v>
          </cell>
          <cell r="D71" t="str">
            <v>Servers &amp; Distributed Storage</v>
          </cell>
          <cell r="E71" t="str">
            <v>9322 Infrastructure, File &amp; Print Images - Small - WMS &amp; Rational</v>
          </cell>
        </row>
        <row r="72">
          <cell r="C72">
            <v>9321</v>
          </cell>
          <cell r="D72" t="str">
            <v>Servers &amp; Distributed Storage</v>
          </cell>
          <cell r="E72" t="str">
            <v>9321 Data Base Images - Medium - Intel - WMS &amp; Rational</v>
          </cell>
        </row>
        <row r="73">
          <cell r="C73">
            <v>9321</v>
          </cell>
          <cell r="D73" t="str">
            <v>Servers &amp; Distributed Storage</v>
          </cell>
          <cell r="E73" t="str">
            <v>9321 Data Base Images - Medium - UNIX - WMS &amp; Rational</v>
          </cell>
        </row>
        <row r="74">
          <cell r="C74">
            <v>9321</v>
          </cell>
          <cell r="D74" t="str">
            <v>Servers &amp; Distributed Storage</v>
          </cell>
          <cell r="E74" t="str">
            <v>9321 Data Base Images - Small - Intel</v>
          </cell>
        </row>
        <row r="75">
          <cell r="C75">
            <v>9321</v>
          </cell>
          <cell r="D75" t="str">
            <v>Servers &amp; Distributed Storage</v>
          </cell>
          <cell r="E75" t="str">
            <v>9321 Data Base Images - Small - Intel - WMS &amp; Rational</v>
          </cell>
        </row>
        <row r="76">
          <cell r="C76">
            <v>9321</v>
          </cell>
          <cell r="D76" t="str">
            <v>Servers &amp; Distributed Storage</v>
          </cell>
          <cell r="E76" t="str">
            <v>9321 Data Base Images - Small - UNIX</v>
          </cell>
        </row>
        <row r="77">
          <cell r="C77">
            <v>9321</v>
          </cell>
          <cell r="D77" t="str">
            <v>Servers &amp; Distributed Storage</v>
          </cell>
          <cell r="E77" t="str">
            <v>9321 Data Base Images</v>
          </cell>
        </row>
        <row r="78">
          <cell r="C78">
            <v>9322</v>
          </cell>
          <cell r="D78" t="str">
            <v>Servers &amp; Distributed Storage</v>
          </cell>
          <cell r="E78" t="str">
            <v>9322 Infrastructure, File &amp; Print Images - Medium - WMS &amp; Rational</v>
          </cell>
        </row>
        <row r="79">
          <cell r="C79">
            <v>9388</v>
          </cell>
          <cell r="D79" t="str">
            <v>Servers &amp; Distributed Storage</v>
          </cell>
          <cell r="E79" t="str">
            <v>9388 Tier 1 Distributed Storage</v>
          </cell>
        </row>
        <row r="80">
          <cell r="C80">
            <v>9325</v>
          </cell>
          <cell r="D80" t="str">
            <v>Servers &amp; Distributed Storage</v>
          </cell>
          <cell r="E80" t="str">
            <v>9325 Web Server Images - Small - WMS &amp; Rational</v>
          </cell>
        </row>
        <row r="81">
          <cell r="C81">
            <v>9329</v>
          </cell>
          <cell r="D81" t="str">
            <v>Servers &amp; Distributed Storage</v>
          </cell>
          <cell r="E81" t="str">
            <v>9329 Optical Support</v>
          </cell>
        </row>
        <row r="82">
          <cell r="C82">
            <v>9325</v>
          </cell>
          <cell r="D82" t="str">
            <v>Servers &amp; Distributed Storage</v>
          </cell>
          <cell r="E82" t="str">
            <v>9325 Web Server Images - Small</v>
          </cell>
        </row>
        <row r="83">
          <cell r="C83">
            <v>9325</v>
          </cell>
          <cell r="D83" t="str">
            <v>Servers &amp; Distributed Storage</v>
          </cell>
          <cell r="E83" t="str">
            <v>9325 Web Server Images - Medium - WMS &amp; Rational</v>
          </cell>
        </row>
        <row r="84">
          <cell r="C84">
            <v>9325</v>
          </cell>
          <cell r="D84" t="str">
            <v>Servers &amp; Distributed Storage</v>
          </cell>
          <cell r="E84" t="str">
            <v>9325 Web Server Images - Medium</v>
          </cell>
        </row>
        <row r="85">
          <cell r="C85">
            <v>9310</v>
          </cell>
          <cell r="D85" t="str">
            <v>Servers &amp; Distributed Storage</v>
          </cell>
          <cell r="E85" t="str">
            <v>9310 Manual tape mounts</v>
          </cell>
        </row>
        <row r="86">
          <cell r="C86">
            <v>9325</v>
          </cell>
          <cell r="D86" t="str">
            <v>Servers &amp; Distributed Storage</v>
          </cell>
          <cell r="E86" t="str">
            <v>9325 Web Server Images - Large - WMS &amp; Rational</v>
          </cell>
        </row>
        <row r="87">
          <cell r="C87">
            <v>9325</v>
          </cell>
          <cell r="D87" t="str">
            <v>Servers &amp; Distributed Storage</v>
          </cell>
          <cell r="E87" t="str">
            <v>9325 Web Server Images</v>
          </cell>
        </row>
        <row r="88">
          <cell r="C88">
            <v>9390</v>
          </cell>
          <cell r="D88" t="str">
            <v>Servers &amp; Distributed Storage</v>
          </cell>
          <cell r="E88" t="str">
            <v>9390 Tier 2 Distributed Storage</v>
          </cell>
        </row>
        <row r="89">
          <cell r="C89">
            <v>9311</v>
          </cell>
          <cell r="D89" t="str">
            <v>Servers &amp; Distributed Storage</v>
          </cell>
          <cell r="E89" t="str">
            <v>9311 Tape Library On-site (TB)</v>
          </cell>
        </row>
        <row r="90">
          <cell r="C90">
            <v>9322</v>
          </cell>
          <cell r="D90" t="str">
            <v>Servers &amp; Distributed Storage</v>
          </cell>
          <cell r="E90" t="str">
            <v>9322 Infrastructure, File &amp; Print Images - Small</v>
          </cell>
        </row>
        <row r="91">
          <cell r="C91">
            <v>9312</v>
          </cell>
          <cell r="D91" t="str">
            <v>Servers &amp; Distributed Storage</v>
          </cell>
          <cell r="E91" t="str">
            <v>9312 Tape reels/cartridges at off-site storage</v>
          </cell>
        </row>
        <row r="92">
          <cell r="C92">
            <v>9322</v>
          </cell>
          <cell r="D92" t="str">
            <v>Servers &amp; Distributed Storage</v>
          </cell>
          <cell r="E92" t="str">
            <v>9322 Infrastructure, File &amp; Print Images - Medium</v>
          </cell>
        </row>
        <row r="93">
          <cell r="C93">
            <v>9322</v>
          </cell>
          <cell r="D93" t="str">
            <v>Servers &amp; Distributed Storage</v>
          </cell>
          <cell r="E93" t="str">
            <v>9322 Infrastructure, File &amp; Print Images - Large - WMS &amp; Rational</v>
          </cell>
        </row>
        <row r="94">
          <cell r="C94">
            <v>9322</v>
          </cell>
          <cell r="D94" t="str">
            <v>Servers &amp; Distributed Storage</v>
          </cell>
          <cell r="E94" t="str">
            <v>9322 Infrastructure, File &amp; Print Images - Large</v>
          </cell>
        </row>
        <row r="95">
          <cell r="C95">
            <v>9322</v>
          </cell>
          <cell r="D95" t="str">
            <v>Servers &amp; Distributed Storage</v>
          </cell>
          <cell r="E95" t="str">
            <v>9322 Infrastructure Images</v>
          </cell>
        </row>
        <row r="96">
          <cell r="C96">
            <v>9325</v>
          </cell>
          <cell r="D96" t="str">
            <v>Servers &amp; Distributed Storage</v>
          </cell>
          <cell r="E96" t="str">
            <v>9325 Web Server Images - Large</v>
          </cell>
        </row>
        <row r="97">
          <cell r="C97">
            <v>15060</v>
          </cell>
          <cell r="D97" t="str">
            <v>Servers &amp; Distributed Storage</v>
          </cell>
          <cell r="E97" t="str">
            <v>15060 203</v>
          </cell>
        </row>
        <row r="98">
          <cell r="C98">
            <v>15001</v>
          </cell>
          <cell r="D98" t="str">
            <v>Mainframe</v>
          </cell>
          <cell r="E98" t="str">
            <v>15001 MIPS - MVS  (Support)</v>
          </cell>
        </row>
        <row r="99">
          <cell r="C99">
            <v>15067</v>
          </cell>
          <cell r="D99" t="str">
            <v>Servers &amp; Distributed Storage</v>
          </cell>
          <cell r="E99" t="str">
            <v>15067 207</v>
          </cell>
        </row>
        <row r="100">
          <cell r="C100">
            <v>15066</v>
          </cell>
          <cell r="D100" t="str">
            <v>Servers &amp; Distributed Storage</v>
          </cell>
          <cell r="E100" t="str">
            <v>15066 206</v>
          </cell>
        </row>
        <row r="101">
          <cell r="C101">
            <v>15061</v>
          </cell>
          <cell r="D101" t="str">
            <v>Servers &amp; Distributed Storage</v>
          </cell>
          <cell r="E101" t="str">
            <v>15061 204</v>
          </cell>
        </row>
        <row r="102">
          <cell r="C102">
            <v>15005</v>
          </cell>
          <cell r="D102" t="str">
            <v>Mainframe</v>
          </cell>
          <cell r="E102" t="str">
            <v>15005 Mainframe DASD Tier 1 Storage</v>
          </cell>
        </row>
        <row r="103">
          <cell r="C103">
            <v>15018</v>
          </cell>
          <cell r="D103" t="str">
            <v>Servers &amp; Distributed Storage</v>
          </cell>
          <cell r="E103" t="str">
            <v>15018 202</v>
          </cell>
        </row>
        <row r="104">
          <cell r="C104">
            <v>15017</v>
          </cell>
          <cell r="D104" t="str">
            <v>Servers &amp; Distributed Storage</v>
          </cell>
          <cell r="E104" t="str">
            <v>15017 201</v>
          </cell>
        </row>
        <row r="105">
          <cell r="C105">
            <v>15016</v>
          </cell>
          <cell r="D105" t="str">
            <v>Servers &amp; Distributed Storage</v>
          </cell>
          <cell r="E105" t="str">
            <v>15016 200</v>
          </cell>
        </row>
        <row r="106">
          <cell r="C106">
            <v>15799</v>
          </cell>
          <cell r="D106" t="str">
            <v>Application Support</v>
          </cell>
          <cell r="E106" t="str">
            <v>15799 308</v>
          </cell>
        </row>
        <row r="107">
          <cell r="C107">
            <v>15798</v>
          </cell>
          <cell r="D107" t="str">
            <v>Application Support</v>
          </cell>
          <cell r="E107" t="str">
            <v>15798 307</v>
          </cell>
        </row>
        <row r="108">
          <cell r="C108">
            <v>15099</v>
          </cell>
          <cell r="D108" t="str">
            <v>Application Support</v>
          </cell>
          <cell r="E108" t="str">
            <v>15099 302</v>
          </cell>
        </row>
        <row r="109">
          <cell r="C109">
            <v>15098</v>
          </cell>
          <cell r="D109" t="str">
            <v>Application Support</v>
          </cell>
          <cell r="E109" t="str">
            <v>15098 301</v>
          </cell>
        </row>
        <row r="110">
          <cell r="C110">
            <v>15703</v>
          </cell>
          <cell r="D110" t="str">
            <v>Application Support</v>
          </cell>
          <cell r="E110" t="str">
            <v>15703 227</v>
          </cell>
        </row>
        <row r="111">
          <cell r="C111">
            <v>15700</v>
          </cell>
          <cell r="D111" t="str">
            <v>Application Support</v>
          </cell>
          <cell r="E111" t="str">
            <v>15700 Application Support - Non-Discretionary Services</v>
          </cell>
        </row>
        <row r="112">
          <cell r="C112">
            <v>15701</v>
          </cell>
          <cell r="D112" t="str">
            <v>Application Support</v>
          </cell>
          <cell r="E112" t="str">
            <v>15701 Application Support - Discretionary Services</v>
          </cell>
        </row>
        <row r="113">
          <cell r="C113">
            <v>15064</v>
          </cell>
          <cell r="D113" t="str">
            <v>Servers &amp; Distributed Storage</v>
          </cell>
          <cell r="E113" t="str">
            <v>15064 205</v>
          </cell>
        </row>
        <row r="114">
          <cell r="C114">
            <v>15097</v>
          </cell>
          <cell r="D114" t="str">
            <v>Application Support</v>
          </cell>
          <cell r="E114" t="str">
            <v>15097 NSRC Data Center</v>
          </cell>
        </row>
        <row r="115">
          <cell r="C115">
            <v>15704</v>
          </cell>
          <cell r="D115" t="str">
            <v>Application Support</v>
          </cell>
          <cell r="E115" t="str">
            <v>15704 Applications Maintenance &amp;  Support Navigates</v>
          </cell>
        </row>
        <row r="116">
          <cell r="C116">
            <v>15709</v>
          </cell>
          <cell r="D116" t="str">
            <v>Application Support</v>
          </cell>
          <cell r="E116" t="str">
            <v>15709 Capitalized Portion of AS - IBM</v>
          </cell>
        </row>
        <row r="117">
          <cell r="C117">
            <v>15081</v>
          </cell>
          <cell r="D117" t="str">
            <v>Miscellaneous</v>
          </cell>
          <cell r="E117" t="str">
            <v>15081 Technical</v>
          </cell>
        </row>
        <row r="118">
          <cell r="C118">
            <v>15080</v>
          </cell>
          <cell r="D118" t="str">
            <v>Miscellaneous</v>
          </cell>
          <cell r="E118" t="str">
            <v>15080 Basic</v>
          </cell>
        </row>
        <row r="119">
          <cell r="C119">
            <v>15069</v>
          </cell>
          <cell r="D119" t="str">
            <v>Servers &amp; Distributed Storage</v>
          </cell>
          <cell r="E119" t="str">
            <v>15069 Tapeless Backup Storage (TB)</v>
          </cell>
        </row>
        <row r="120">
          <cell r="C120">
            <v>15068</v>
          </cell>
          <cell r="D120" t="str">
            <v>Servers &amp; Distributed Storage</v>
          </cell>
          <cell r="E120" t="str">
            <v>15068 Tape Off-Site storage</v>
          </cell>
        </row>
        <row r="121">
          <cell r="C121">
            <v>15065</v>
          </cell>
          <cell r="D121" t="str">
            <v>Servers &amp; Distributed Storage</v>
          </cell>
          <cell r="E121" t="str">
            <v>15065 Replicated Storage</v>
          </cell>
        </row>
        <row r="122">
          <cell r="C122">
            <v>15063</v>
          </cell>
          <cell r="D122" t="str">
            <v>Servers &amp; Distributed Storage</v>
          </cell>
          <cell r="E122" t="str">
            <v>15063 Critical Storage</v>
          </cell>
        </row>
        <row r="123">
          <cell r="C123">
            <v>15083</v>
          </cell>
          <cell r="D123" t="str">
            <v>Miscellaneous</v>
          </cell>
          <cell r="E123" t="str">
            <v>15083 Additonal Experienced RU</v>
          </cell>
        </row>
        <row r="124">
          <cell r="C124">
            <v>15084</v>
          </cell>
          <cell r="D124" t="str">
            <v>Miscellaneous</v>
          </cell>
          <cell r="E124" t="str">
            <v>15084 Capitalized Portion of EIP</v>
          </cell>
        </row>
        <row r="125">
          <cell r="C125">
            <v>15003</v>
          </cell>
          <cell r="D125" t="str">
            <v>Mainframe</v>
          </cell>
          <cell r="E125" t="str">
            <v>15003 MIPS - VM (Support)</v>
          </cell>
        </row>
        <row r="126">
          <cell r="C126">
            <v>15053</v>
          </cell>
          <cell r="D126" t="str">
            <v>Servers &amp; Distributed Storage</v>
          </cell>
          <cell r="E126" t="str">
            <v>15053 Cloud - Unix</v>
          </cell>
        </row>
        <row r="127">
          <cell r="C127">
            <v>15002</v>
          </cell>
          <cell r="D127" t="str">
            <v>Mainframe</v>
          </cell>
          <cell r="E127" t="str">
            <v>15002 MIPS - MVS  (Hardware)</v>
          </cell>
        </row>
        <row r="128">
          <cell r="C128">
            <v>15052</v>
          </cell>
          <cell r="D128" t="str">
            <v>Servers &amp; Distributed Storage</v>
          </cell>
          <cell r="E128" t="str">
            <v>15052 Cloud - Intel</v>
          </cell>
        </row>
        <row r="129">
          <cell r="C129">
            <v>15051</v>
          </cell>
          <cell r="D129" t="str">
            <v>Servers &amp; Distributed Storage</v>
          </cell>
          <cell r="E129" t="str">
            <v>15051 Unix</v>
          </cell>
        </row>
        <row r="130">
          <cell r="C130">
            <v>15050</v>
          </cell>
          <cell r="D130" t="str">
            <v>Servers &amp; Distributed Storage</v>
          </cell>
          <cell r="E130" t="str">
            <v>15050 Intel</v>
          </cell>
        </row>
        <row r="131">
          <cell r="C131">
            <v>15013</v>
          </cell>
          <cell r="D131" t="str">
            <v>Servers &amp; Distributed Storage</v>
          </cell>
          <cell r="E131" t="str">
            <v xml:space="preserve">15013 Unix - small </v>
          </cell>
        </row>
        <row r="132">
          <cell r="C132">
            <v>15012</v>
          </cell>
          <cell r="D132" t="str">
            <v>Servers &amp; Distributed Storage</v>
          </cell>
          <cell r="E132" t="str">
            <v>15012 Intel - large</v>
          </cell>
        </row>
        <row r="133">
          <cell r="C133">
            <v>15011</v>
          </cell>
          <cell r="D133" t="str">
            <v>Servers &amp; Distributed Storage</v>
          </cell>
          <cell r="E133" t="str">
            <v>15011 Intel - medium</v>
          </cell>
        </row>
        <row r="134">
          <cell r="C134">
            <v>15010</v>
          </cell>
          <cell r="D134" t="str">
            <v>Servers &amp; Distributed Storage</v>
          </cell>
          <cell r="E134" t="str">
            <v xml:space="preserve">15010 Intel - small </v>
          </cell>
        </row>
        <row r="135">
          <cell r="C135">
            <v>15006</v>
          </cell>
          <cell r="D135" t="str">
            <v>Mainframe</v>
          </cell>
          <cell r="E135" t="str">
            <v>15006 DASD Admin</v>
          </cell>
        </row>
        <row r="136">
          <cell r="C136">
            <v>15082</v>
          </cell>
          <cell r="D136" t="str">
            <v>Miscellaneous</v>
          </cell>
          <cell r="E136" t="str">
            <v>15082 Experienced</v>
          </cell>
        </row>
        <row r="137">
          <cell r="C137">
            <v>15004</v>
          </cell>
          <cell r="D137" t="str">
            <v>Mainframe</v>
          </cell>
          <cell r="E137" t="str">
            <v>15004 MIPS - VM (Hardware)</v>
          </cell>
        </row>
        <row r="138">
          <cell r="C138">
            <v>15062</v>
          </cell>
          <cell r="D138" t="str">
            <v>Servers &amp; Distributed Storage</v>
          </cell>
          <cell r="E138" t="str">
            <v>15062 Tier 3 Distributed Storage - Support (TB)</v>
          </cell>
        </row>
        <row r="139">
          <cell r="C139">
            <v>15033</v>
          </cell>
          <cell r="D139" t="str">
            <v>Servers &amp; Distributed Storage</v>
          </cell>
          <cell r="E139" t="str">
            <v>15033 Intel - Database</v>
          </cell>
        </row>
        <row r="140">
          <cell r="C140">
            <v>15015</v>
          </cell>
          <cell r="D140" t="str">
            <v>Servers &amp; Distributed Storage</v>
          </cell>
          <cell r="E140" t="str">
            <v>15015 Unix - large</v>
          </cell>
        </row>
        <row r="141">
          <cell r="C141">
            <v>15797</v>
          </cell>
          <cell r="D141" t="str">
            <v>Application Support</v>
          </cell>
          <cell r="E141" t="str">
            <v>15797 NSRC AS</v>
          </cell>
        </row>
        <row r="142">
          <cell r="C142">
            <v>15710</v>
          </cell>
          <cell r="D142" t="str">
            <v>Application Support</v>
          </cell>
          <cell r="E142" t="str">
            <v>15710 Capitalized Portion of AS - F1</v>
          </cell>
        </row>
        <row r="143">
          <cell r="C143">
            <v>15708</v>
          </cell>
          <cell r="D143" t="str">
            <v>Application Support</v>
          </cell>
          <cell r="E143" t="str">
            <v>15708 Application Support Share Point</v>
          </cell>
        </row>
        <row r="144">
          <cell r="C144">
            <v>15019</v>
          </cell>
          <cell r="D144" t="str">
            <v>Servers &amp; Distributed Storage</v>
          </cell>
          <cell r="E144" t="str">
            <v>15019 WMS - Capitalized Portion</v>
          </cell>
        </row>
        <row r="145">
          <cell r="C145">
            <v>15020</v>
          </cell>
          <cell r="D145" t="str">
            <v>Servers &amp; Distributed Storage</v>
          </cell>
          <cell r="E145" t="str">
            <v>15020 Server Capital Leases - General</v>
          </cell>
        </row>
        <row r="146">
          <cell r="C146">
            <v>15030</v>
          </cell>
          <cell r="D146" t="str">
            <v>Servers &amp; Distributed Storage</v>
          </cell>
          <cell r="E146" t="str">
            <v>15030 Intel - Messaging</v>
          </cell>
        </row>
        <row r="147">
          <cell r="C147">
            <v>15032</v>
          </cell>
          <cell r="D147" t="str">
            <v>Servers &amp; Distributed Storage</v>
          </cell>
          <cell r="E147" t="str">
            <v>15032 Intel - File and Print/Infrastructure</v>
          </cell>
        </row>
        <row r="148">
          <cell r="C148">
            <v>15034</v>
          </cell>
          <cell r="D148" t="str">
            <v>Servers &amp; Distributed Storage</v>
          </cell>
          <cell r="E148" t="str">
            <v>15034 Unix - Messaging</v>
          </cell>
        </row>
        <row r="149">
          <cell r="C149">
            <v>15035</v>
          </cell>
          <cell r="D149" t="str">
            <v>Servers &amp; Distributed Storage</v>
          </cell>
          <cell r="E149" t="str">
            <v>15035 Unix - Web/Application</v>
          </cell>
        </row>
        <row r="150">
          <cell r="C150">
            <v>15036</v>
          </cell>
          <cell r="D150" t="str">
            <v>Servers &amp; Distributed Storage</v>
          </cell>
          <cell r="E150" t="str">
            <v>15036 Unix - File and Print/Infrastructure</v>
          </cell>
        </row>
        <row r="151">
          <cell r="C151">
            <v>15014</v>
          </cell>
          <cell r="D151" t="str">
            <v>Servers &amp; Distributed Storage</v>
          </cell>
          <cell r="E151" t="str">
            <v>15014 Unix - medium</v>
          </cell>
        </row>
        <row r="152">
          <cell r="C152">
            <v>15706</v>
          </cell>
          <cell r="D152" t="str">
            <v>Application Support</v>
          </cell>
          <cell r="E152" t="str">
            <v>15706 Application Support Rate Card</v>
          </cell>
        </row>
        <row r="153">
          <cell r="C153">
            <v>15031</v>
          </cell>
          <cell r="D153" t="str">
            <v>Servers &amp; Distributed Storage</v>
          </cell>
          <cell r="E153" t="str">
            <v>15031 Intel - Web/Application</v>
          </cell>
        </row>
        <row r="154">
          <cell r="C154">
            <v>15707</v>
          </cell>
          <cell r="D154" t="str">
            <v>Application Support</v>
          </cell>
          <cell r="E154" t="str">
            <v>15707 Application Support Data Stage</v>
          </cell>
        </row>
        <row r="155">
          <cell r="C155">
            <v>15038</v>
          </cell>
          <cell r="D155" t="str">
            <v>Servers &amp; Distributed Storage</v>
          </cell>
          <cell r="E155" t="str">
            <v xml:space="preserve">15038 Critical RTS Server Environement Support </v>
          </cell>
        </row>
        <row r="156">
          <cell r="C156">
            <v>15705</v>
          </cell>
          <cell r="D156" t="str">
            <v>Application Support</v>
          </cell>
          <cell r="E156" t="str">
            <v>15705 Applications Maintenance &amp; Support RTS</v>
          </cell>
        </row>
        <row r="157">
          <cell r="C157">
            <v>15037</v>
          </cell>
          <cell r="D157" t="str">
            <v>Servers &amp; Distributed Storage</v>
          </cell>
          <cell r="E157" t="str">
            <v>15037 Unix - Database</v>
          </cell>
        </row>
        <row r="158">
          <cell r="C158">
            <v>15203</v>
          </cell>
          <cell r="D158" t="str">
            <v>Network</v>
          </cell>
          <cell r="E158" t="str">
            <v>15203 Network Accelration Devices (NAD)</v>
          </cell>
        </row>
        <row r="159">
          <cell r="C159">
            <v>15215</v>
          </cell>
          <cell r="D159" t="str">
            <v>Network</v>
          </cell>
          <cell r="E159" t="str">
            <v>15215 Wireless Access Points (WAPs)</v>
          </cell>
        </row>
        <row r="160">
          <cell r="C160">
            <v>15214</v>
          </cell>
          <cell r="D160" t="str">
            <v>Network</v>
          </cell>
          <cell r="E160" t="str">
            <v>15214 Satellite Support Performance</v>
          </cell>
        </row>
        <row r="161">
          <cell r="C161">
            <v>15213</v>
          </cell>
          <cell r="D161" t="str">
            <v>Network</v>
          </cell>
          <cell r="E161" t="str">
            <v>15213 Satellite Support Broadband</v>
          </cell>
        </row>
        <row r="162">
          <cell r="C162">
            <v>15212</v>
          </cell>
          <cell r="D162" t="str">
            <v>Network</v>
          </cell>
          <cell r="E162" t="str">
            <v>15212 Basic Satellite Support</v>
          </cell>
        </row>
        <row r="163">
          <cell r="C163">
            <v>15210</v>
          </cell>
          <cell r="D163" t="str">
            <v>Network</v>
          </cell>
          <cell r="E163" t="str">
            <v>15210 Voicemail boxes (without 3rd Party Maint.)</v>
          </cell>
        </row>
        <row r="164">
          <cell r="C164">
            <v>15207</v>
          </cell>
          <cell r="D164" t="str">
            <v>Network</v>
          </cell>
          <cell r="E164" t="str">
            <v>15207 PBX Ports (witout 3rd Party Maint.)</v>
          </cell>
        </row>
        <row r="165">
          <cell r="C165">
            <v>15205</v>
          </cell>
          <cell r="D165" t="str">
            <v>Network</v>
          </cell>
          <cell r="E165" t="str">
            <v>15205 Switches (Third Party Warranty and Maintenance) - Customer Owned</v>
          </cell>
        </row>
        <row r="166">
          <cell r="C166">
            <v>15202</v>
          </cell>
          <cell r="D166" t="str">
            <v>Network</v>
          </cell>
          <cell r="E166" t="str">
            <v>15202 Routers (Hardware) - SP Owned</v>
          </cell>
        </row>
        <row r="167">
          <cell r="C167">
            <v>15201</v>
          </cell>
          <cell r="D167" t="str">
            <v>Network</v>
          </cell>
          <cell r="E167" t="str">
            <v>15201 Routers (Third Party Warranty and Maintenance) - Customer Owned</v>
          </cell>
        </row>
        <row r="168">
          <cell r="C168">
            <v>15204</v>
          </cell>
          <cell r="D168" t="str">
            <v>Network</v>
          </cell>
          <cell r="E168" t="str">
            <v>15204 Switches (Support)</v>
          </cell>
        </row>
        <row r="169">
          <cell r="C169">
            <v>15219</v>
          </cell>
          <cell r="D169" t="str">
            <v>Network</v>
          </cell>
          <cell r="E169" t="str">
            <v>15219 216</v>
          </cell>
        </row>
        <row r="170">
          <cell r="C170">
            <v>15200</v>
          </cell>
          <cell r="D170" t="str">
            <v>Network</v>
          </cell>
          <cell r="E170" t="str">
            <v>15200 Routers (Support)</v>
          </cell>
        </row>
        <row r="171">
          <cell r="C171">
            <v>15211</v>
          </cell>
          <cell r="D171" t="str">
            <v>Network</v>
          </cell>
          <cell r="E171" t="str">
            <v>15211 212</v>
          </cell>
        </row>
        <row r="172">
          <cell r="C172">
            <v>15240</v>
          </cell>
          <cell r="D172" t="str">
            <v>Network</v>
          </cell>
          <cell r="E172" t="str">
            <v>15240 Voice and Data Circuits</v>
          </cell>
        </row>
        <row r="173">
          <cell r="C173">
            <v>15206</v>
          </cell>
          <cell r="D173" t="str">
            <v>Network</v>
          </cell>
          <cell r="E173" t="str">
            <v>15206 Switches (Hardware) - SP Owned</v>
          </cell>
        </row>
        <row r="174">
          <cell r="C174">
            <v>15299</v>
          </cell>
          <cell r="D174" t="str">
            <v>Network</v>
          </cell>
          <cell r="E174" t="str">
            <v>15299 304</v>
          </cell>
        </row>
        <row r="175">
          <cell r="C175">
            <v>15220</v>
          </cell>
          <cell r="D175" t="str">
            <v>Network</v>
          </cell>
          <cell r="E175" t="str">
            <v>15220 217</v>
          </cell>
        </row>
        <row r="176">
          <cell r="C176">
            <v>15217</v>
          </cell>
          <cell r="D176" t="str">
            <v>Network</v>
          </cell>
          <cell r="E176" t="str">
            <v>15217 214</v>
          </cell>
        </row>
        <row r="177">
          <cell r="C177">
            <v>15298</v>
          </cell>
          <cell r="D177" t="str">
            <v>Network</v>
          </cell>
          <cell r="E177" t="str">
            <v>15298 303</v>
          </cell>
        </row>
        <row r="178">
          <cell r="C178">
            <v>15250</v>
          </cell>
          <cell r="D178" t="str">
            <v>Network</v>
          </cell>
          <cell r="E178" t="str">
            <v>15250 On-site IMACs</v>
          </cell>
        </row>
        <row r="179">
          <cell r="C179">
            <v>15208</v>
          </cell>
          <cell r="D179" t="str">
            <v>Network</v>
          </cell>
          <cell r="E179" t="str">
            <v>15208 210</v>
          </cell>
        </row>
        <row r="180">
          <cell r="C180">
            <v>15209</v>
          </cell>
          <cell r="D180" t="str">
            <v>Network</v>
          </cell>
          <cell r="E180" t="str">
            <v>15209 211</v>
          </cell>
        </row>
        <row r="181">
          <cell r="C181">
            <v>15216</v>
          </cell>
          <cell r="D181" t="str">
            <v>Network</v>
          </cell>
          <cell r="E181" t="str">
            <v>15216 213</v>
          </cell>
        </row>
        <row r="182">
          <cell r="C182">
            <v>15251</v>
          </cell>
          <cell r="D182" t="str">
            <v>Network</v>
          </cell>
          <cell r="E182" t="str">
            <v>15251 Remote IMACs</v>
          </cell>
        </row>
        <row r="183">
          <cell r="C183">
            <v>15218</v>
          </cell>
          <cell r="D183" t="str">
            <v>Network</v>
          </cell>
          <cell r="E183" t="str">
            <v>15218 215</v>
          </cell>
        </row>
        <row r="184">
          <cell r="C184">
            <v>15297</v>
          </cell>
          <cell r="D184" t="str">
            <v>Network</v>
          </cell>
          <cell r="E184" t="str">
            <v>15297 NSRC Network</v>
          </cell>
        </row>
        <row r="185">
          <cell r="C185">
            <v>15530</v>
          </cell>
          <cell r="D185" t="str">
            <v>End User Services</v>
          </cell>
          <cell r="E185" t="str">
            <v>15530 222</v>
          </cell>
        </row>
        <row r="186">
          <cell r="C186">
            <v>9360</v>
          </cell>
          <cell r="D186" t="str">
            <v>End User Services</v>
          </cell>
          <cell r="E186" t="str">
            <v>9360 On-site IMAC - Network IMAC</v>
          </cell>
        </row>
        <row r="187">
          <cell r="C187">
            <v>15510</v>
          </cell>
          <cell r="D187" t="str">
            <v>End User Services</v>
          </cell>
          <cell r="E187" t="str">
            <v>15510 220</v>
          </cell>
        </row>
        <row r="188">
          <cell r="C188">
            <v>9354</v>
          </cell>
          <cell r="D188" t="str">
            <v>End User Services</v>
          </cell>
          <cell r="E188" t="str">
            <v>9354 PDAs</v>
          </cell>
        </row>
        <row r="189">
          <cell r="C189">
            <v>9361</v>
          </cell>
          <cell r="D189" t="str">
            <v>End User Services</v>
          </cell>
          <cell r="E189" t="str">
            <v>9361 Remote IMAC - Network IMAC</v>
          </cell>
        </row>
        <row r="190">
          <cell r="C190">
            <v>15598</v>
          </cell>
          <cell r="D190" t="str">
            <v>End User Services</v>
          </cell>
          <cell r="E190" t="str">
            <v>15598 305</v>
          </cell>
        </row>
        <row r="191">
          <cell r="C191">
            <v>15511</v>
          </cell>
          <cell r="D191" t="str">
            <v>End User Services</v>
          </cell>
          <cell r="E191" t="str">
            <v>15511 221</v>
          </cell>
        </row>
        <row r="192">
          <cell r="C192">
            <v>9363</v>
          </cell>
          <cell r="D192" t="str">
            <v>End User Services</v>
          </cell>
          <cell r="E192" t="str">
            <v>9363 One Customer Employee or Authorized User</v>
          </cell>
        </row>
        <row r="193">
          <cell r="C193">
            <v>15531</v>
          </cell>
          <cell r="D193" t="str">
            <v>End User Services</v>
          </cell>
          <cell r="E193" t="str">
            <v>15531 223</v>
          </cell>
        </row>
        <row r="194">
          <cell r="C194">
            <v>9352</v>
          </cell>
          <cell r="D194" t="str">
            <v>End User Services</v>
          </cell>
          <cell r="E194" t="str">
            <v>9352 Mobile Data Terminals (MDTs)</v>
          </cell>
        </row>
        <row r="195">
          <cell r="C195">
            <v>15599</v>
          </cell>
          <cell r="D195" t="str">
            <v>End User Services</v>
          </cell>
          <cell r="E195" t="str">
            <v>15599 306</v>
          </cell>
        </row>
        <row r="196">
          <cell r="C196">
            <v>9361</v>
          </cell>
          <cell r="D196" t="str">
            <v>End User Services</v>
          </cell>
          <cell r="E196" t="str">
            <v>9361 Remote IMACs - End User Services IMAC</v>
          </cell>
        </row>
        <row r="197">
          <cell r="C197">
            <v>15517</v>
          </cell>
          <cell r="D197" t="str">
            <v>End User Services</v>
          </cell>
          <cell r="E197" t="str">
            <v>15517 Capitalized Portion of Laptops &amp; Desktop - SP Owned</v>
          </cell>
        </row>
        <row r="198">
          <cell r="C198">
            <v>15500</v>
          </cell>
          <cell r="D198" t="str">
            <v>End User Services</v>
          </cell>
          <cell r="E198" t="str">
            <v>15500 Desktops (Support)</v>
          </cell>
        </row>
        <row r="199">
          <cell r="C199">
            <v>15507</v>
          </cell>
          <cell r="D199" t="str">
            <v>End User Services</v>
          </cell>
          <cell r="E199" t="str">
            <v>15507 High End PC's Desktop (Hardware) - SP Owned</v>
          </cell>
        </row>
        <row r="200">
          <cell r="C200">
            <v>15501</v>
          </cell>
          <cell r="D200" t="str">
            <v>End User Services</v>
          </cell>
          <cell r="E200" t="str">
            <v>15501 Desktops (Third Party Maintenance) - Customer Owned</v>
          </cell>
        </row>
        <row r="201">
          <cell r="C201">
            <v>15502</v>
          </cell>
          <cell r="D201" t="str">
            <v>End User Services</v>
          </cell>
          <cell r="E201" t="str">
            <v>15502 Desktops (Hardware) - SP Owned</v>
          </cell>
        </row>
        <row r="202">
          <cell r="C202">
            <v>15503</v>
          </cell>
          <cell r="D202" t="str">
            <v>End User Services</v>
          </cell>
          <cell r="E202" t="str">
            <v>15503 Laptops (Support)</v>
          </cell>
        </row>
        <row r="203">
          <cell r="C203">
            <v>15504</v>
          </cell>
          <cell r="D203" t="str">
            <v>End User Services</v>
          </cell>
          <cell r="E203" t="str">
            <v>15504 Laptops (Third Party Maintenance) - Customer Owned</v>
          </cell>
        </row>
        <row r="204">
          <cell r="C204">
            <v>15505</v>
          </cell>
          <cell r="D204" t="str">
            <v>End User Services</v>
          </cell>
          <cell r="E204" t="str">
            <v>15505 Laptops (Hardware) - SP Owned</v>
          </cell>
        </row>
        <row r="205">
          <cell r="C205">
            <v>15506</v>
          </cell>
          <cell r="D205" t="str">
            <v>End User Services</v>
          </cell>
          <cell r="E205" t="str">
            <v>15506 High End PC's Desktop (Third Party Maintenance)  - Customer Owned</v>
          </cell>
        </row>
        <row r="206">
          <cell r="C206">
            <v>9353</v>
          </cell>
          <cell r="D206" t="str">
            <v>End User Services</v>
          </cell>
          <cell r="E206" t="str">
            <v>9353 Data Collectors</v>
          </cell>
        </row>
        <row r="207">
          <cell r="C207">
            <v>9351</v>
          </cell>
          <cell r="D207" t="str">
            <v>End User Services</v>
          </cell>
          <cell r="E207" t="str">
            <v>9351 Laptops</v>
          </cell>
        </row>
        <row r="208">
          <cell r="C208">
            <v>9362</v>
          </cell>
          <cell r="D208" t="str">
            <v>End User Services</v>
          </cell>
          <cell r="E208" t="str">
            <v>9362 Complex IMACs</v>
          </cell>
        </row>
        <row r="209">
          <cell r="C209">
            <v>9360</v>
          </cell>
          <cell r="D209" t="str">
            <v>End User Services</v>
          </cell>
          <cell r="E209" t="str">
            <v>9360 On-site IMACs - End User Services IMAC</v>
          </cell>
        </row>
        <row r="210">
          <cell r="C210">
            <v>15516</v>
          </cell>
          <cell r="D210" t="str">
            <v>End User Services</v>
          </cell>
          <cell r="E210" t="str">
            <v>15516 VIP</v>
          </cell>
        </row>
        <row r="211">
          <cell r="C211">
            <v>15515</v>
          </cell>
          <cell r="D211" t="str">
            <v>End User Services</v>
          </cell>
          <cell r="E211" t="str">
            <v xml:space="preserve">15515 TechSource Bar </v>
          </cell>
        </row>
        <row r="212">
          <cell r="C212">
            <v>15514</v>
          </cell>
          <cell r="D212" t="str">
            <v>End User Services</v>
          </cell>
          <cell r="E212" t="str">
            <v xml:space="preserve">15514 Special Deskside Support </v>
          </cell>
        </row>
        <row r="213">
          <cell r="C213">
            <v>15513</v>
          </cell>
          <cell r="D213" t="str">
            <v>End User Services</v>
          </cell>
          <cell r="E213" t="str">
            <v>15513 Smartphones/Tablets</v>
          </cell>
        </row>
        <row r="214">
          <cell r="C214">
            <v>15512</v>
          </cell>
          <cell r="D214" t="str">
            <v>End User Services</v>
          </cell>
          <cell r="E214" t="str">
            <v>15512 Virtual PC</v>
          </cell>
        </row>
        <row r="215">
          <cell r="C215">
            <v>15509</v>
          </cell>
          <cell r="D215" t="str">
            <v>End User Services</v>
          </cell>
          <cell r="E215" t="str">
            <v>15509 High End PC's Laptop (Hardware) - SP Owned</v>
          </cell>
        </row>
        <row r="216">
          <cell r="C216">
            <v>15508</v>
          </cell>
          <cell r="D216" t="str">
            <v>End User Services</v>
          </cell>
          <cell r="E216" t="str">
            <v>15508 High End PC's Laptop (Third Party Maintenance)  - Customer Owned</v>
          </cell>
        </row>
        <row r="217">
          <cell r="C217">
            <v>15597</v>
          </cell>
          <cell r="D217" t="str">
            <v>End User Services</v>
          </cell>
          <cell r="E217" t="str">
            <v>15597 NSRC End-User Services</v>
          </cell>
        </row>
        <row r="218">
          <cell r="C218" t="str">
            <v>09351C</v>
          </cell>
          <cell r="D218" t="str">
            <v>End User Services</v>
          </cell>
          <cell r="E218" t="str">
            <v>09351C LapTop Refresh</v>
          </cell>
        </row>
        <row r="219">
          <cell r="C219">
            <v>9356</v>
          </cell>
          <cell r="D219" t="str">
            <v>End User Services</v>
          </cell>
          <cell r="E219" t="str">
            <v>9356 Deskside Support - Physical Resolution Events</v>
          </cell>
        </row>
        <row r="220">
          <cell r="C220">
            <v>9355</v>
          </cell>
          <cell r="D220" t="str">
            <v>End User Services</v>
          </cell>
          <cell r="E220" t="str">
            <v>9355 Handhelds</v>
          </cell>
        </row>
        <row r="221">
          <cell r="C221">
            <v>9350</v>
          </cell>
          <cell r="D221" t="str">
            <v>End User Services</v>
          </cell>
          <cell r="E221" t="str">
            <v>9350 Desktops</v>
          </cell>
        </row>
        <row r="222">
          <cell r="C222" t="str">
            <v>09350C</v>
          </cell>
          <cell r="D222" t="str">
            <v>End User Services</v>
          </cell>
          <cell r="E222" t="str">
            <v>09350C DeskTop Refresh</v>
          </cell>
        </row>
        <row r="223">
          <cell r="C223">
            <v>9356</v>
          </cell>
          <cell r="D223" t="str">
            <v>End User Services</v>
          </cell>
          <cell r="E223" t="str">
            <v>9356 Deskside Support - Remote Resolution Events</v>
          </cell>
        </row>
        <row r="224">
          <cell r="C224">
            <v>15600</v>
          </cell>
          <cell r="D224" t="str">
            <v>End User Services</v>
          </cell>
          <cell r="E224" t="str">
            <v>15600 226</v>
          </cell>
        </row>
        <row r="225">
          <cell r="C225">
            <v>15601</v>
          </cell>
          <cell r="D225" t="str">
            <v>End User Services</v>
          </cell>
          <cell r="E225" t="str">
            <v>15601 Service Desk Services - Transformation Projects</v>
          </cell>
        </row>
        <row r="226">
          <cell r="C226">
            <v>15602</v>
          </cell>
          <cell r="D226" t="str">
            <v>End User Services</v>
          </cell>
          <cell r="E226" t="str">
            <v>15602 Service Desk Services - Inflight Projects</v>
          </cell>
        </row>
        <row r="227">
          <cell r="C227">
            <v>9384</v>
          </cell>
          <cell r="D227" t="str">
            <v>Miscellaneous</v>
          </cell>
          <cell r="E227" t="str">
            <v>9384 NGT&amp;S SCADA - Capitalized Portion</v>
          </cell>
        </row>
        <row r="228">
          <cell r="C228">
            <v>9383</v>
          </cell>
          <cell r="D228" t="str">
            <v>Miscellaneous</v>
          </cell>
          <cell r="E228" t="str">
            <v>9383 NIE/NGD SCADA - Capitalized Portion</v>
          </cell>
        </row>
        <row r="229">
          <cell r="C229">
            <v>9333</v>
          </cell>
          <cell r="D229" t="str">
            <v>Miscellaneous</v>
          </cell>
          <cell r="E229" t="str">
            <v>9333 Productive Hours - IT Training</v>
          </cell>
        </row>
        <row r="230">
          <cell r="C230">
            <v>9990</v>
          </cell>
          <cell r="D230" t="str">
            <v>Miscellaneous</v>
          </cell>
          <cell r="E230" t="str">
            <v>9990 IT - Tier 2 Distributed Storage</v>
          </cell>
        </row>
        <row r="231">
          <cell r="C231">
            <v>9385</v>
          </cell>
          <cell r="D231" t="str">
            <v>Miscellaneous</v>
          </cell>
          <cell r="E231" t="str">
            <v>9385 Navigates Server Refresh - Capitalized Portion</v>
          </cell>
        </row>
        <row r="232">
          <cell r="C232">
            <v>9991</v>
          </cell>
          <cell r="D232" t="str">
            <v>Miscellaneous</v>
          </cell>
          <cell r="E232" t="str">
            <v>9991 IT - Internal Storage</v>
          </cell>
        </row>
        <row r="233">
          <cell r="C233">
            <v>9993</v>
          </cell>
          <cell r="D233" t="str">
            <v>Miscellaneous</v>
          </cell>
          <cell r="E233" t="str">
            <v>9993 Descope</v>
          </cell>
        </row>
        <row r="234">
          <cell r="C234">
            <v>9328</v>
          </cell>
          <cell r="D234" t="str">
            <v>Miscellaneous</v>
          </cell>
          <cell r="E234" t="str">
            <v>9328  IT-IVR/Web Maintenance</v>
          </cell>
        </row>
        <row r="235">
          <cell r="C235">
            <v>9391</v>
          </cell>
          <cell r="D235" t="str">
            <v>Miscellaneous</v>
          </cell>
          <cell r="E235" t="str">
            <v>9391 Internal Storage</v>
          </cell>
        </row>
        <row r="236">
          <cell r="C236">
            <v>9332</v>
          </cell>
          <cell r="D236" t="str">
            <v>Miscellaneous</v>
          </cell>
          <cell r="E236" t="str">
            <v>9332 EIP Discretionary Productive Hours</v>
          </cell>
        </row>
        <row r="237">
          <cell r="C237">
            <v>9330</v>
          </cell>
          <cell r="D237" t="str">
            <v>Software Maintenance &amp; Other</v>
          </cell>
          <cell r="E237" t="str">
            <v>9330 Distributed Storage (GB)</v>
          </cell>
        </row>
        <row r="238">
          <cell r="C238">
            <v>9331</v>
          </cell>
          <cell r="D238" t="str">
            <v>Miscellaneous</v>
          </cell>
          <cell r="E238" t="str">
            <v>9331 Disaster Recovery</v>
          </cell>
        </row>
        <row r="239">
          <cell r="C239">
            <v>9386</v>
          </cell>
          <cell r="D239" t="str">
            <v>Miscellaneous</v>
          </cell>
          <cell r="E239" t="str">
            <v>9386 Packet Switch - Capitalized Portion</v>
          </cell>
        </row>
        <row r="240">
          <cell r="C240" t="str">
            <v>Fee</v>
          </cell>
          <cell r="D240" t="e">
            <v>#N/A</v>
          </cell>
          <cell r="E240" t="str">
            <v>Fee Outsourcing - RU Escalation Costs</v>
          </cell>
        </row>
        <row r="241">
          <cell r="C241">
            <v>16401</v>
          </cell>
          <cell r="D241" t="e">
            <v>#N/A</v>
          </cell>
          <cell r="E241" t="str">
            <v>16401 236</v>
          </cell>
        </row>
        <row r="242">
          <cell r="C242">
            <v>9396</v>
          </cell>
          <cell r="D242" t="e">
            <v>#N/A</v>
          </cell>
          <cell r="E242" t="str">
            <v>9396 Project External Labor</v>
          </cell>
        </row>
        <row r="243">
          <cell r="C243">
            <v>16300</v>
          </cell>
          <cell r="D243" t="str">
            <v>Credits</v>
          </cell>
          <cell r="E243" t="str">
            <v>16300 NSR Credits</v>
          </cell>
        </row>
        <row r="244">
          <cell r="C244">
            <v>16403</v>
          </cell>
          <cell r="D244" t="e">
            <v>#N/A</v>
          </cell>
          <cell r="E244" t="str">
            <v>16403 Miscellaneous Reimbursements</v>
          </cell>
        </row>
        <row r="245">
          <cell r="C245">
            <v>16402</v>
          </cell>
          <cell r="D245" t="e">
            <v>#N/A</v>
          </cell>
          <cell r="E245" t="str">
            <v>16402 Sales Tax</v>
          </cell>
        </row>
        <row r="246">
          <cell r="C246">
            <v>16202</v>
          </cell>
          <cell r="D246" t="str">
            <v>Miscellaneous</v>
          </cell>
          <cell r="E246" t="str">
            <v>16202 New Business Annual Pool - All Others</v>
          </cell>
        </row>
        <row r="247">
          <cell r="C247">
            <v>16201</v>
          </cell>
          <cell r="D247" t="str">
            <v>Miscellaneous</v>
          </cell>
          <cell r="E247" t="str">
            <v>16201 New Business Annual Pool - AS</v>
          </cell>
        </row>
        <row r="248">
          <cell r="C248">
            <v>16200</v>
          </cell>
          <cell r="D248" t="str">
            <v>Miscellaneous</v>
          </cell>
          <cell r="E248" t="str">
            <v>16200 Other - 3rd party contract (CO #  )</v>
          </cell>
        </row>
        <row r="249">
          <cell r="C249">
            <v>16404</v>
          </cell>
          <cell r="D249" t="str">
            <v>Miscellaneous</v>
          </cell>
          <cell r="E249" t="str">
            <v>16404 Request for Services (RFS)</v>
          </cell>
        </row>
        <row r="250">
          <cell r="C250">
            <v>16000</v>
          </cell>
          <cell r="D250" t="str">
            <v>Miscellaneous</v>
          </cell>
          <cell r="E250" t="str">
            <v>16000 Disaster Recovery under CO #69 (and PCRs)</v>
          </cell>
        </row>
        <row r="251">
          <cell r="C251">
            <v>16001</v>
          </cell>
          <cell r="D251" t="str">
            <v>Miscellaneous</v>
          </cell>
          <cell r="E251" t="str">
            <v>16001 BCRS - Rapid Recovery</v>
          </cell>
        </row>
        <row r="252">
          <cell r="C252">
            <v>16099</v>
          </cell>
          <cell r="D252" t="str">
            <v>Miscellaneous</v>
          </cell>
          <cell r="E252" t="str">
            <v>16099 314</v>
          </cell>
        </row>
        <row r="253">
          <cell r="C253">
            <v>16098</v>
          </cell>
          <cell r="D253" t="str">
            <v>Miscellaneous</v>
          </cell>
          <cell r="E253" t="str">
            <v>16098 313</v>
          </cell>
        </row>
        <row r="254">
          <cell r="C254">
            <v>16002</v>
          </cell>
          <cell r="D254" t="str">
            <v>Miscellaneous</v>
          </cell>
          <cell r="E254" t="str">
            <v>16002 BCRS - Virtual Server Recovery Smart Cloud</v>
          </cell>
        </row>
        <row r="255">
          <cell r="C255">
            <v>15901</v>
          </cell>
          <cell r="D255" t="str">
            <v>IBM Administrative Services</v>
          </cell>
          <cell r="E255" t="str">
            <v>15901 NSRC-SIS</v>
          </cell>
        </row>
        <row r="256">
          <cell r="C256">
            <v>15900</v>
          </cell>
          <cell r="D256" t="str">
            <v>IBM Administrative Services</v>
          </cell>
          <cell r="E256" t="str">
            <v>15900 Service Integration</v>
          </cell>
        </row>
        <row r="257">
          <cell r="C257">
            <v>15998</v>
          </cell>
          <cell r="D257" t="str">
            <v>IBM Administrative Services</v>
          </cell>
          <cell r="E257" t="str">
            <v>15998 311</v>
          </cell>
        </row>
        <row r="258">
          <cell r="C258">
            <v>15999</v>
          </cell>
          <cell r="D258" t="str">
            <v>IBM Administrative Services</v>
          </cell>
          <cell r="E258" t="str">
            <v>15999 312</v>
          </cell>
        </row>
        <row r="259">
          <cell r="C259">
            <v>15801</v>
          </cell>
          <cell r="D259" t="str">
            <v>IBM Administrative Services</v>
          </cell>
          <cell r="E259" t="str">
            <v>15801 NSRC-Security</v>
          </cell>
        </row>
        <row r="260">
          <cell r="C260">
            <v>15800</v>
          </cell>
          <cell r="D260" t="str">
            <v>IBM Administrative Services</v>
          </cell>
          <cell r="E260" t="str">
            <v>15800 Security Services</v>
          </cell>
        </row>
        <row r="261">
          <cell r="C261">
            <v>15898</v>
          </cell>
          <cell r="D261" t="str">
            <v>IBM Administrative Services</v>
          </cell>
          <cell r="E261" t="str">
            <v>15898 309</v>
          </cell>
        </row>
        <row r="262">
          <cell r="C262">
            <v>15899</v>
          </cell>
          <cell r="D262" t="str">
            <v>IBM Administrative Services</v>
          </cell>
          <cell r="E262" t="str">
            <v>15899 310</v>
          </cell>
        </row>
        <row r="263">
          <cell r="C263">
            <v>16100</v>
          </cell>
          <cell r="D263" t="str">
            <v>IBM Administrative Services</v>
          </cell>
          <cell r="E263" t="str">
            <v>16100 Enterprise Business Office</v>
          </cell>
        </row>
        <row r="264">
          <cell r="C264">
            <v>9395</v>
          </cell>
          <cell r="D264" t="str">
            <v>Software Maintenance &amp; Other</v>
          </cell>
          <cell r="E264" t="str">
            <v>9395 Project Software</v>
          </cell>
        </row>
        <row r="265">
          <cell r="C265">
            <v>16400</v>
          </cell>
          <cell r="D265" t="str">
            <v>NiSource IT</v>
          </cell>
          <cell r="E265" t="str">
            <v>16400 Consulting/Outside Services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 Corp Tech Combined"/>
      <sheetName val="Retained Recon"/>
      <sheetName val="2014"/>
      <sheetName val="KLO"/>
      <sheetName val="Other Charges"/>
      <sheetName val="Source_KLO012A"/>
      <sheetName val="Retained"/>
      <sheetName val="Contingency"/>
      <sheetName val="Projects"/>
      <sheetName val="Recon 66 pres vs. Roadmap"/>
      <sheetName val="Original Pivot"/>
      <sheetName val="Original Pivot (3)"/>
      <sheetName val="Source"/>
      <sheetName val="Index"/>
      <sheetName val="Project Look Up"/>
      <sheetName val="Year Look Up"/>
      <sheetName val="Source (2)"/>
    </sheetNames>
    <sheetDataSet>
      <sheetData sheetId="0"/>
      <sheetData sheetId="1"/>
      <sheetData sheetId="2"/>
      <sheetData sheetId="3">
        <row r="21">
          <cell r="B21" t="str">
            <v>Data Center Services</v>
          </cell>
        </row>
      </sheetData>
      <sheetData sheetId="4"/>
      <sheetData sheetId="5">
        <row r="7">
          <cell r="L7" t="str">
            <v>Data Center Services</v>
          </cell>
          <cell r="M7">
            <v>19.600000000000001</v>
          </cell>
        </row>
        <row r="8">
          <cell r="L8" t="str">
            <v>Application Support</v>
          </cell>
          <cell r="M8">
            <v>14.2</v>
          </cell>
        </row>
        <row r="9">
          <cell r="L9" t="str">
            <v>Network</v>
          </cell>
          <cell r="M9">
            <v>11.8</v>
          </cell>
        </row>
        <row r="10">
          <cell r="L10" t="str">
            <v>End User Services</v>
          </cell>
          <cell r="M10">
            <v>5.7</v>
          </cell>
        </row>
        <row r="11">
          <cell r="L11" t="str">
            <v>Other IBM Services</v>
          </cell>
          <cell r="M11">
            <v>4.5999999999999996</v>
          </cell>
        </row>
        <row r="12">
          <cell r="L12" t="str">
            <v>Software Maintenance</v>
          </cell>
          <cell r="M12">
            <v>5.4</v>
          </cell>
        </row>
        <row r="13">
          <cell r="L13" t="str">
            <v>TEM Services</v>
          </cell>
          <cell r="M13">
            <v>0.4</v>
          </cell>
        </row>
        <row r="14">
          <cell r="L14" t="str">
            <v>Other IBM Services and Charges/Capitalization</v>
          </cell>
          <cell r="M14">
            <v>-0.1</v>
          </cell>
        </row>
      </sheetData>
      <sheetData sheetId="6">
        <row r="17">
          <cell r="B17" t="str">
            <v>Retained</v>
          </cell>
        </row>
      </sheetData>
      <sheetData sheetId="7">
        <row r="17">
          <cell r="B17" t="str">
            <v>Contingency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E-1.1"/>
      <sheetName val="E-2"/>
      <sheetName val="E-1_1"/>
    </sheetNames>
    <sheetDataSet>
      <sheetData sheetId="0"/>
      <sheetData sheetId="1"/>
      <sheetData sheetId="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ortfall"/>
      <sheetName val="Revenue Calculation"/>
      <sheetName val="Payment Calculation"/>
      <sheetName val="Inputs"/>
    </sheetNames>
    <sheetDataSet>
      <sheetData sheetId="0"/>
      <sheetData sheetId="1"/>
      <sheetData sheetId="2">
        <row r="24">
          <cell r="C24">
            <v>15704800</v>
          </cell>
        </row>
        <row r="25">
          <cell r="C25">
            <v>120640</v>
          </cell>
        </row>
      </sheetData>
      <sheetData sheetId="3">
        <row r="4">
          <cell r="B4">
            <v>19768</v>
          </cell>
        </row>
        <row r="5">
          <cell r="B5">
            <v>24451.25</v>
          </cell>
        </row>
        <row r="7">
          <cell r="B7">
            <v>45</v>
          </cell>
        </row>
        <row r="8">
          <cell r="B8">
            <v>2022000</v>
          </cell>
        </row>
        <row r="12">
          <cell r="B12">
            <v>117.58544989650554</v>
          </cell>
        </row>
        <row r="17">
          <cell r="B17">
            <v>187.83333333333212</v>
          </cell>
        </row>
        <row r="32">
          <cell r="B32">
            <v>0</v>
          </cell>
        </row>
        <row r="34">
          <cell r="B34">
            <v>0</v>
          </cell>
        </row>
        <row r="50">
          <cell r="B50">
            <v>272400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BASE"/>
      <sheetName val="Reconcil"/>
      <sheetName val="SCH C"/>
      <sheetName val="01-04"/>
      <sheetName val="UB ACC"/>
      <sheetName val="UB 481(a)"/>
      <sheetName val="01-06"/>
      <sheetName val="01-11"/>
      <sheetName val="04-01"/>
      <sheetName val="05-01"/>
      <sheetName val="06-01"/>
      <sheetName val="09-01"/>
      <sheetName val="09-02"/>
      <sheetName val="09-05"/>
      <sheetName val="09-06"/>
      <sheetName val="09-07"/>
      <sheetName val="09-09"/>
      <sheetName val="10-02"/>
      <sheetName val="10-03"/>
      <sheetName val="10-04"/>
      <sheetName val="13-02"/>
      <sheetName val="MGR SEV"/>
      <sheetName val="NONMGR SEV"/>
      <sheetName val="13-03"/>
      <sheetName val="ST OPT RECAP"/>
      <sheetName val="13-04"/>
      <sheetName val="13-07"/>
      <sheetName val="VAC ACC"/>
      <sheetName val="13-08"/>
      <sheetName val="17-05"/>
      <sheetName val="FUEL CR"/>
      <sheetName val="18-02"/>
      <sheetName val="18-06"/>
      <sheetName val="18-07"/>
      <sheetName val="19-01"/>
      <sheetName val="CHAR CONT-BLMT"/>
      <sheetName val="19-02"/>
      <sheetName val="20-01"/>
      <sheetName val="20-03"/>
      <sheetName val="RAR - 87_88"/>
      <sheetName val="20-07"/>
      <sheetName val="25-03"/>
      <sheetName val="FAS106"/>
      <sheetName val="25-07"/>
      <sheetName val="26-02"/>
      <sheetName val="LCM"/>
      <sheetName val="26-04"/>
      <sheetName val="26-05"/>
      <sheetName val="LOBBY GROSS-UP"/>
      <sheetName val="26-06"/>
      <sheetName val="26-08"/>
      <sheetName val="26-11"/>
      <sheetName val="26-13"/>
      <sheetName val="LIC AMORT"/>
      <sheetName val="26-14 | 05-04"/>
      <sheetName val="PRIVATE FUEL "/>
      <sheetName val="26-17"/>
      <sheetName val="START-UP AMORT"/>
      <sheetName val="SEREN"/>
      <sheetName val="26-20"/>
      <sheetName val="26-22"/>
      <sheetName val="26-26"/>
      <sheetName val="CIP notes"/>
      <sheetName val="26-31 | 05-06 | 18-11"/>
      <sheetName val="ELEC CIP"/>
      <sheetName val="CIP REC"/>
      <sheetName val="CIP INC STMT"/>
      <sheetName val="CIP BAL SHT"/>
      <sheetName val="26-32 | 05-07 | 18-12"/>
      <sheetName val="GAS CIP"/>
      <sheetName val="26-33"/>
      <sheetName val="26-37"/>
      <sheetName val="26-38"/>
      <sheetName val="26-39"/>
      <sheetName val="TEMP"/>
      <sheetName val="Module1"/>
      <sheetName val="YE DEFN"/>
      <sheetName val="REPORT"/>
      <sheetName val="WORKPAPER1"/>
      <sheetName val="Macro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/>
      <sheetData sheetId="77"/>
      <sheetData sheetId="78"/>
      <sheetData sheetId="79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Tapes1st"/>
      <sheetName val="Tapes2nd"/>
      <sheetName val="Pstg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te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2"/>
      <sheetName val="Page2a"/>
      <sheetName val="Page3"/>
      <sheetName val="FedPage4"/>
      <sheetName val="STPage4"/>
      <sheetName val="A"/>
      <sheetName val="Check Expense"/>
      <sheetName val="SFAS 109 Check"/>
      <sheetName val="CMDBud"/>
      <sheetName val="Dec Check"/>
      <sheetName val="Parse"/>
      <sheetName val="Print Macros"/>
      <sheetName val="Macro2"/>
      <sheetName val="Check_Expense"/>
      <sheetName val="SFAS_109_Check"/>
      <sheetName val="Dec_Check"/>
      <sheetName val="Print_Macros"/>
    </sheetNames>
    <sheetDataSet>
      <sheetData sheetId="0" refreshError="1"/>
      <sheetData sheetId="1" refreshError="1"/>
      <sheetData sheetId="2" refreshError="1">
        <row r="38">
          <cell r="D38">
            <v>-24675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"/>
      <sheetName val="A.1"/>
      <sheetName val="A.1.1"/>
      <sheetName val="A.2 PTP"/>
      <sheetName val="B.1"/>
      <sheetName val="B.1.1"/>
      <sheetName val="B.2 NITS "/>
      <sheetName val="B.3.1 "/>
      <sheetName val="B.3.2  "/>
      <sheetName val="C. Input"/>
      <sheetName val="D.1 Cost of Capital"/>
      <sheetName val="D.12.1 TREV"/>
      <sheetName val="D.15 Demands"/>
      <sheetName val="D.16.1 Table B SUM"/>
      <sheetName val="D.16.1.1 Table B 2003"/>
      <sheetName val="D.16.1.2 Table B 2004"/>
      <sheetName val="D.16.1.3 Table B 2005"/>
      <sheetName val="D.16.1.4 Table B 2006"/>
      <sheetName val="D.16.1.5 Table B 2007"/>
      <sheetName val="D.16.1.6 Table B 2008"/>
      <sheetName val="D.16.1.7 Table B 2009"/>
      <sheetName val="D.16.1.8 Table B 2010"/>
      <sheetName val="D.16.1.9 Table B 2011"/>
      <sheetName val="D.16.1.10 Table B 2012"/>
      <sheetName val="D.16.2.1"/>
      <sheetName val="D.16.2.2"/>
      <sheetName val="D.16.2.3"/>
      <sheetName val="D.16.2.4"/>
      <sheetName val="D.16.3.1"/>
      <sheetName val="D.16.3.2"/>
      <sheetName val="D.16.3.3"/>
      <sheetName val="D.16.3.4"/>
      <sheetName val="D.16.3.5"/>
      <sheetName val="D.16.3.6"/>
      <sheetName val="D.16.3.7"/>
      <sheetName val="D.16.3.8"/>
      <sheetName val="D.16.3.9"/>
      <sheetName val="D.16.3.10"/>
      <sheetName val="D.16.3.11"/>
      <sheetName val="D.16.3.12"/>
      <sheetName val="D.17.1"/>
      <sheetName val="D.17.2"/>
      <sheetName val="D.17.3"/>
      <sheetName val="PrintModule"/>
    </sheetNames>
    <sheetDataSet>
      <sheetData sheetId="0" refreshError="1"/>
      <sheetData sheetId="1" refreshError="1"/>
      <sheetData sheetId="2" refreshError="1"/>
      <sheetData sheetId="3">
        <row r="31">
          <cell r="P31">
            <v>0.62</v>
          </cell>
        </row>
        <row r="33">
          <cell r="P33">
            <v>0.11559999999999999</v>
          </cell>
        </row>
        <row r="55">
          <cell r="P55">
            <v>4594652900</v>
          </cell>
        </row>
        <row r="75">
          <cell r="P75">
            <v>0.17199999999999999</v>
          </cell>
        </row>
        <row r="91">
          <cell r="P91">
            <v>8.9499999999999996E-2</v>
          </cell>
        </row>
        <row r="111">
          <cell r="P111">
            <v>618198437</v>
          </cell>
        </row>
        <row r="129">
          <cell r="P129">
            <v>7.3000000000000001E-3</v>
          </cell>
        </row>
        <row r="165">
          <cell r="P165">
            <v>2534608822</v>
          </cell>
        </row>
        <row r="212">
          <cell r="P212">
            <v>310773442</v>
          </cell>
        </row>
        <row r="230">
          <cell r="P230">
            <v>1.642979</v>
          </cell>
        </row>
        <row r="276">
          <cell r="P276">
            <v>1.7050134952130698</v>
          </cell>
        </row>
        <row r="282">
          <cell r="P282">
            <v>0.39346465274147763</v>
          </cell>
        </row>
        <row r="288">
          <cell r="P288">
            <v>7.8692930548295528E-2</v>
          </cell>
        </row>
        <row r="294">
          <cell r="P294">
            <v>5.6055238198785856E-2</v>
          </cell>
        </row>
        <row r="332">
          <cell r="P332">
            <v>4.9183081592684705E-3</v>
          </cell>
        </row>
        <row r="333">
          <cell r="P333">
            <v>2.3356349249494105E-3</v>
          </cell>
        </row>
      </sheetData>
      <sheetData sheetId="4" refreshError="1"/>
      <sheetData sheetId="5" refreshError="1"/>
      <sheetData sheetId="6">
        <row r="220">
          <cell r="P220">
            <v>607090822.76530898</v>
          </cell>
        </row>
      </sheetData>
      <sheetData sheetId="7" refreshError="1"/>
      <sheetData sheetId="8" refreshError="1"/>
      <sheetData sheetId="9">
        <row r="23">
          <cell r="F23">
            <v>0.49540000000000001</v>
          </cell>
        </row>
        <row r="25">
          <cell r="F25">
            <v>1.7399999999999999E-2</v>
          </cell>
        </row>
        <row r="27">
          <cell r="F27">
            <v>0.48719999999999997</v>
          </cell>
        </row>
        <row r="33">
          <cell r="I33">
            <v>4.9599999999999998E-2</v>
          </cell>
          <cell r="L33">
            <v>5.74E-2</v>
          </cell>
          <cell r="R33">
            <v>5.3600000000000002E-2</v>
          </cell>
          <cell r="X33">
            <v>6.7100000000000007E-2</v>
          </cell>
        </row>
        <row r="35">
          <cell r="F35">
            <v>6.3899999999999998E-2</v>
          </cell>
          <cell r="I35">
            <v>5.9900000000000002E-2</v>
          </cell>
          <cell r="L35">
            <v>8.7099999999999997E-2</v>
          </cell>
          <cell r="O35">
            <v>7.4899999999999994E-2</v>
          </cell>
          <cell r="R35">
            <v>5.6899999999999999E-2</v>
          </cell>
          <cell r="X35">
            <v>0</v>
          </cell>
        </row>
        <row r="37">
          <cell r="I37">
            <v>0.11</v>
          </cell>
          <cell r="L37">
            <v>0.11</v>
          </cell>
          <cell r="O37">
            <v>0.11</v>
          </cell>
          <cell r="R37">
            <v>0.11</v>
          </cell>
          <cell r="X37">
            <v>0.11</v>
          </cell>
        </row>
        <row r="144">
          <cell r="F144">
            <v>4594652900</v>
          </cell>
        </row>
        <row r="146">
          <cell r="F146">
            <v>0</v>
          </cell>
        </row>
        <row r="152">
          <cell r="F152">
            <v>14660147037</v>
          </cell>
        </row>
        <row r="161">
          <cell r="F161">
            <v>5119727758</v>
          </cell>
        </row>
        <row r="164">
          <cell r="F164">
            <v>5021648755</v>
          </cell>
        </row>
        <row r="166">
          <cell r="F166">
            <v>9181026660</v>
          </cell>
        </row>
        <row r="168">
          <cell r="F168">
            <v>802043191</v>
          </cell>
        </row>
        <row r="178">
          <cell r="F178">
            <v>43270862</v>
          </cell>
        </row>
        <row r="185">
          <cell r="F185">
            <v>483240817</v>
          </cell>
        </row>
        <row r="201">
          <cell r="F201">
            <v>634673266</v>
          </cell>
        </row>
        <row r="203">
          <cell r="F203">
            <v>442905</v>
          </cell>
        </row>
        <row r="205">
          <cell r="F205">
            <v>1451423</v>
          </cell>
        </row>
        <row r="207">
          <cell r="F207">
            <v>14580501</v>
          </cell>
        </row>
        <row r="215">
          <cell r="F215">
            <v>400332158</v>
          </cell>
        </row>
        <row r="220">
          <cell r="F220">
            <v>41406988</v>
          </cell>
        </row>
        <row r="222">
          <cell r="F222">
            <v>143057846</v>
          </cell>
        </row>
        <row r="234">
          <cell r="F234">
            <v>1870733615</v>
          </cell>
        </row>
        <row r="237">
          <cell r="F237">
            <v>161697644</v>
          </cell>
        </row>
        <row r="244">
          <cell r="F244">
            <v>34364287</v>
          </cell>
        </row>
        <row r="270">
          <cell r="F270">
            <v>108721514</v>
          </cell>
        </row>
        <row r="277">
          <cell r="F277">
            <v>18874886</v>
          </cell>
        </row>
        <row r="287">
          <cell r="F287">
            <v>23369818</v>
          </cell>
        </row>
        <row r="295">
          <cell r="F295">
            <v>0</v>
          </cell>
        </row>
        <row r="304">
          <cell r="F304">
            <v>115061400</v>
          </cell>
        </row>
        <row r="309">
          <cell r="F309">
            <v>60611928</v>
          </cell>
        </row>
        <row r="325">
          <cell r="F325">
            <v>8869408</v>
          </cell>
        </row>
        <row r="330">
          <cell r="F330">
            <v>30792170</v>
          </cell>
        </row>
        <row r="337">
          <cell r="F337">
            <v>19365303</v>
          </cell>
        </row>
        <row r="343">
          <cell r="F343">
            <v>4031948</v>
          </cell>
        </row>
        <row r="349">
          <cell r="F349">
            <v>20369012</v>
          </cell>
        </row>
        <row r="353">
          <cell r="F353">
            <v>11719743</v>
          </cell>
        </row>
        <row r="357">
          <cell r="F357">
            <v>2516885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24">
          <cell r="A24">
            <v>37986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M24">
            <v>0</v>
          </cell>
          <cell r="N24">
            <v>0</v>
          </cell>
          <cell r="P24">
            <v>0</v>
          </cell>
          <cell r="Q24">
            <v>0</v>
          </cell>
          <cell r="S24">
            <v>0</v>
          </cell>
          <cell r="T24">
            <v>0</v>
          </cell>
        </row>
        <row r="25">
          <cell r="A25">
            <v>38352</v>
          </cell>
          <cell r="C25">
            <v>118568.8</v>
          </cell>
          <cell r="D25">
            <v>0</v>
          </cell>
          <cell r="E25">
            <v>0</v>
          </cell>
          <cell r="F25">
            <v>19420.7</v>
          </cell>
          <cell r="G25">
            <v>0</v>
          </cell>
          <cell r="H25">
            <v>0</v>
          </cell>
          <cell r="I25">
            <v>64529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25885.3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8733.7999999999993</v>
          </cell>
        </row>
        <row r="26">
          <cell r="A26">
            <v>38717</v>
          </cell>
          <cell r="C26">
            <v>118568.8</v>
          </cell>
          <cell r="D26">
            <v>0</v>
          </cell>
          <cell r="E26">
            <v>0</v>
          </cell>
          <cell r="F26">
            <v>19420.7</v>
          </cell>
          <cell r="G26">
            <v>0</v>
          </cell>
          <cell r="H26">
            <v>0</v>
          </cell>
          <cell r="I26">
            <v>64529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25885.3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8733.7999999999993</v>
          </cell>
        </row>
        <row r="27">
          <cell r="A27">
            <v>39082</v>
          </cell>
          <cell r="C27">
            <v>118568.8</v>
          </cell>
          <cell r="D27">
            <v>0</v>
          </cell>
          <cell r="E27">
            <v>0</v>
          </cell>
          <cell r="F27">
            <v>19420.7</v>
          </cell>
          <cell r="G27">
            <v>0</v>
          </cell>
          <cell r="H27">
            <v>0</v>
          </cell>
          <cell r="I27">
            <v>64529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25885.3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8733.7999999999993</v>
          </cell>
        </row>
        <row r="28">
          <cell r="A28">
            <v>39447</v>
          </cell>
          <cell r="C28">
            <v>118568.8</v>
          </cell>
          <cell r="D28">
            <v>0</v>
          </cell>
          <cell r="E28">
            <v>0</v>
          </cell>
          <cell r="F28">
            <v>19420.7</v>
          </cell>
          <cell r="G28">
            <v>0</v>
          </cell>
          <cell r="H28">
            <v>0</v>
          </cell>
          <cell r="I28">
            <v>64529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25885.3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8733.7999999999993</v>
          </cell>
        </row>
        <row r="29">
          <cell r="A29">
            <v>39813</v>
          </cell>
          <cell r="C29">
            <v>118568.8</v>
          </cell>
          <cell r="D29">
            <v>0</v>
          </cell>
          <cell r="E29">
            <v>0</v>
          </cell>
          <cell r="F29">
            <v>19420.7</v>
          </cell>
          <cell r="G29">
            <v>0</v>
          </cell>
          <cell r="H29">
            <v>0</v>
          </cell>
          <cell r="I29">
            <v>64529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25885.3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8733.7999999999993</v>
          </cell>
        </row>
        <row r="30">
          <cell r="A30">
            <v>40178</v>
          </cell>
          <cell r="C30">
            <v>118568.8</v>
          </cell>
          <cell r="D30">
            <v>0</v>
          </cell>
          <cell r="E30">
            <v>0</v>
          </cell>
          <cell r="F30">
            <v>19420.7</v>
          </cell>
          <cell r="G30">
            <v>0</v>
          </cell>
          <cell r="H30">
            <v>0</v>
          </cell>
          <cell r="I30">
            <v>64529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25885.3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8733.7999999999993</v>
          </cell>
        </row>
        <row r="31">
          <cell r="A31">
            <v>40543</v>
          </cell>
          <cell r="C31">
            <v>118568.8</v>
          </cell>
          <cell r="D31">
            <v>0</v>
          </cell>
          <cell r="E31">
            <v>0</v>
          </cell>
          <cell r="F31">
            <v>19420.7</v>
          </cell>
          <cell r="G31">
            <v>0</v>
          </cell>
          <cell r="H31">
            <v>0</v>
          </cell>
          <cell r="I31">
            <v>64529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25885.3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8733.7999999999993</v>
          </cell>
        </row>
        <row r="32">
          <cell r="A32">
            <v>40908</v>
          </cell>
          <cell r="C32">
            <v>118568.8</v>
          </cell>
          <cell r="D32">
            <v>0</v>
          </cell>
          <cell r="E32">
            <v>0</v>
          </cell>
          <cell r="F32">
            <v>19420.7</v>
          </cell>
          <cell r="G32">
            <v>0</v>
          </cell>
          <cell r="H32">
            <v>0</v>
          </cell>
          <cell r="I32">
            <v>64529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25885.3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8733.7999999999993</v>
          </cell>
        </row>
        <row r="33">
          <cell r="A33">
            <v>41274</v>
          </cell>
          <cell r="C33">
            <v>118568.8</v>
          </cell>
          <cell r="D33">
            <v>0</v>
          </cell>
          <cell r="E33">
            <v>0</v>
          </cell>
          <cell r="F33">
            <v>19420.7</v>
          </cell>
          <cell r="G33">
            <v>0</v>
          </cell>
          <cell r="H33">
            <v>0</v>
          </cell>
          <cell r="I33">
            <v>64529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25885.3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8733.7999999999993</v>
          </cell>
        </row>
        <row r="34">
          <cell r="A34">
            <v>41639</v>
          </cell>
          <cell r="C34">
            <v>118568.8</v>
          </cell>
          <cell r="D34">
            <v>0</v>
          </cell>
          <cell r="E34">
            <v>0</v>
          </cell>
          <cell r="F34">
            <v>19420.7</v>
          </cell>
          <cell r="G34">
            <v>0</v>
          </cell>
          <cell r="H34">
            <v>0</v>
          </cell>
          <cell r="I34">
            <v>64529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25885.3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8733.7999999999993</v>
          </cell>
        </row>
        <row r="35">
          <cell r="A35">
            <v>42004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9">
          <cell r="A39">
            <v>37986</v>
          </cell>
          <cell r="C39">
            <v>0</v>
          </cell>
        </row>
        <row r="40">
          <cell r="A40">
            <v>38352</v>
          </cell>
          <cell r="C40">
            <v>1126403.6000000001</v>
          </cell>
          <cell r="F40">
            <v>184496.65</v>
          </cell>
          <cell r="I40">
            <v>613025.5</v>
          </cell>
          <cell r="L40">
            <v>0</v>
          </cell>
          <cell r="O40">
            <v>245910.35</v>
          </cell>
          <cell r="R40">
            <v>0</v>
          </cell>
          <cell r="U40">
            <v>82971.100000000006</v>
          </cell>
        </row>
        <row r="41">
          <cell r="A41">
            <v>38717</v>
          </cell>
          <cell r="C41">
            <v>1007834.8</v>
          </cell>
          <cell r="F41">
            <v>165075.94999999998</v>
          </cell>
          <cell r="I41">
            <v>548496.5</v>
          </cell>
          <cell r="L41">
            <v>0</v>
          </cell>
          <cell r="O41">
            <v>220025.05000000002</v>
          </cell>
          <cell r="R41">
            <v>0</v>
          </cell>
          <cell r="U41">
            <v>74237.3</v>
          </cell>
        </row>
        <row r="42">
          <cell r="A42">
            <v>39082</v>
          </cell>
          <cell r="C42">
            <v>889266</v>
          </cell>
          <cell r="F42">
            <v>145655.24999999997</v>
          </cell>
          <cell r="I42">
            <v>483967.5</v>
          </cell>
          <cell r="L42">
            <v>0</v>
          </cell>
          <cell r="O42">
            <v>194139.75000000003</v>
          </cell>
          <cell r="R42">
            <v>0</v>
          </cell>
          <cell r="U42">
            <v>65503.5</v>
          </cell>
        </row>
        <row r="43">
          <cell r="A43">
            <v>39447</v>
          </cell>
          <cell r="C43">
            <v>770697.2</v>
          </cell>
          <cell r="F43">
            <v>126234.54999999997</v>
          </cell>
          <cell r="I43">
            <v>419438.5</v>
          </cell>
          <cell r="L43">
            <v>0</v>
          </cell>
          <cell r="O43">
            <v>168254.45000000004</v>
          </cell>
          <cell r="R43">
            <v>0</v>
          </cell>
          <cell r="U43">
            <v>56769.7</v>
          </cell>
        </row>
        <row r="44">
          <cell r="A44">
            <v>39813</v>
          </cell>
          <cell r="C44">
            <v>652128.4</v>
          </cell>
          <cell r="F44">
            <v>106813.84999999998</v>
          </cell>
          <cell r="I44">
            <v>354909.5</v>
          </cell>
          <cell r="L44">
            <v>0</v>
          </cell>
          <cell r="O44">
            <v>142369.15000000005</v>
          </cell>
          <cell r="R44">
            <v>0</v>
          </cell>
          <cell r="U44">
            <v>48035.899999999994</v>
          </cell>
        </row>
        <row r="45">
          <cell r="A45">
            <v>40178</v>
          </cell>
          <cell r="C45">
            <v>533559.6</v>
          </cell>
          <cell r="F45">
            <v>87393.14999999998</v>
          </cell>
          <cell r="I45">
            <v>290380.5</v>
          </cell>
          <cell r="L45">
            <v>0</v>
          </cell>
          <cell r="O45">
            <v>116483.85000000005</v>
          </cell>
          <cell r="R45">
            <v>0</v>
          </cell>
          <cell r="U45">
            <v>39302.099999999991</v>
          </cell>
        </row>
        <row r="46">
          <cell r="A46">
            <v>40543</v>
          </cell>
          <cell r="C46">
            <v>414990.8</v>
          </cell>
          <cell r="F46">
            <v>67972.449999999983</v>
          </cell>
          <cell r="I46">
            <v>225851.5</v>
          </cell>
          <cell r="L46">
            <v>0</v>
          </cell>
          <cell r="O46">
            <v>90598.550000000047</v>
          </cell>
          <cell r="R46">
            <v>0</v>
          </cell>
          <cell r="U46">
            <v>30568.299999999992</v>
          </cell>
        </row>
        <row r="47">
          <cell r="A47">
            <v>40908</v>
          </cell>
          <cell r="C47">
            <v>296422.00000000006</v>
          </cell>
          <cell r="F47">
            <v>48551.749999999985</v>
          </cell>
          <cell r="I47">
            <v>161322.5</v>
          </cell>
          <cell r="L47">
            <v>0</v>
          </cell>
          <cell r="O47">
            <v>64713.250000000044</v>
          </cell>
          <cell r="R47">
            <v>0</v>
          </cell>
          <cell r="U47">
            <v>21834.499999999993</v>
          </cell>
        </row>
        <row r="48">
          <cell r="A48">
            <v>41274</v>
          </cell>
          <cell r="C48">
            <v>177853.2</v>
          </cell>
          <cell r="F48">
            <v>29131.049999999985</v>
          </cell>
          <cell r="I48">
            <v>96793.5</v>
          </cell>
          <cell r="L48">
            <v>0</v>
          </cell>
          <cell r="O48">
            <v>38827.950000000041</v>
          </cell>
          <cell r="R48">
            <v>0</v>
          </cell>
          <cell r="U48">
            <v>13100.699999999993</v>
          </cell>
        </row>
        <row r="49">
          <cell r="A49">
            <v>41639</v>
          </cell>
          <cell r="C49">
            <v>59284.400000000023</v>
          </cell>
          <cell r="F49">
            <v>9710.349999999984</v>
          </cell>
          <cell r="I49">
            <v>32264.5</v>
          </cell>
          <cell r="L49">
            <v>0</v>
          </cell>
          <cell r="O49">
            <v>12942.650000000041</v>
          </cell>
          <cell r="R49">
            <v>0</v>
          </cell>
          <cell r="U49">
            <v>4366.8999999999942</v>
          </cell>
        </row>
        <row r="50">
          <cell r="A50">
            <v>42004</v>
          </cell>
          <cell r="C50">
            <v>0</v>
          </cell>
          <cell r="F50">
            <v>0</v>
          </cell>
          <cell r="I50">
            <v>0</v>
          </cell>
          <cell r="L50">
            <v>0</v>
          </cell>
          <cell r="O50">
            <v>0</v>
          </cell>
          <cell r="R50">
            <v>0</v>
          </cell>
          <cell r="U50">
            <v>0</v>
          </cell>
        </row>
      </sheetData>
      <sheetData sheetId="16">
        <row r="24">
          <cell r="A24">
            <v>37986</v>
          </cell>
          <cell r="B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M24">
            <v>0</v>
          </cell>
          <cell r="N24">
            <v>0</v>
          </cell>
          <cell r="P24">
            <v>0</v>
          </cell>
          <cell r="Q24">
            <v>0</v>
          </cell>
          <cell r="S24">
            <v>0</v>
          </cell>
          <cell r="T24">
            <v>0</v>
          </cell>
        </row>
        <row r="25">
          <cell r="A25">
            <v>38352</v>
          </cell>
          <cell r="B25">
            <v>0</v>
          </cell>
        </row>
        <row r="26">
          <cell r="A26">
            <v>38717</v>
          </cell>
          <cell r="B26">
            <v>0</v>
          </cell>
          <cell r="C26">
            <v>493058</v>
          </cell>
          <cell r="D26">
            <v>0</v>
          </cell>
          <cell r="E26">
            <v>0</v>
          </cell>
          <cell r="F26">
            <v>105651</v>
          </cell>
          <cell r="G26">
            <v>0</v>
          </cell>
          <cell r="H26">
            <v>0</v>
          </cell>
          <cell r="I26">
            <v>132275.9</v>
          </cell>
          <cell r="J26">
            <v>0</v>
          </cell>
          <cell r="K26">
            <v>0</v>
          </cell>
          <cell r="L26">
            <v>172663.2</v>
          </cell>
          <cell r="M26">
            <v>0</v>
          </cell>
          <cell r="N26">
            <v>0</v>
          </cell>
          <cell r="O26">
            <v>18353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64114.9</v>
          </cell>
        </row>
        <row r="27">
          <cell r="A27">
            <v>39082</v>
          </cell>
          <cell r="B27">
            <v>0</v>
          </cell>
          <cell r="C27">
            <v>493058</v>
          </cell>
          <cell r="D27">
            <v>0</v>
          </cell>
          <cell r="E27">
            <v>0</v>
          </cell>
          <cell r="F27">
            <v>105651</v>
          </cell>
          <cell r="G27">
            <v>0</v>
          </cell>
          <cell r="H27">
            <v>0</v>
          </cell>
          <cell r="I27">
            <v>132275.9</v>
          </cell>
          <cell r="J27">
            <v>0</v>
          </cell>
          <cell r="K27">
            <v>0</v>
          </cell>
          <cell r="L27">
            <v>172663.2</v>
          </cell>
          <cell r="M27">
            <v>0</v>
          </cell>
          <cell r="N27">
            <v>0</v>
          </cell>
          <cell r="O27">
            <v>18353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64114.9</v>
          </cell>
        </row>
        <row r="28">
          <cell r="A28">
            <v>39447</v>
          </cell>
          <cell r="B28">
            <v>0</v>
          </cell>
          <cell r="C28">
            <v>493058</v>
          </cell>
          <cell r="D28">
            <v>0</v>
          </cell>
          <cell r="E28">
            <v>0</v>
          </cell>
          <cell r="F28">
            <v>105651</v>
          </cell>
          <cell r="G28">
            <v>0</v>
          </cell>
          <cell r="H28">
            <v>0</v>
          </cell>
          <cell r="I28">
            <v>132275.9</v>
          </cell>
          <cell r="J28">
            <v>0</v>
          </cell>
          <cell r="K28">
            <v>0</v>
          </cell>
          <cell r="L28">
            <v>172663.2</v>
          </cell>
          <cell r="M28">
            <v>0</v>
          </cell>
          <cell r="N28">
            <v>0</v>
          </cell>
          <cell r="O28">
            <v>18353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64114.9</v>
          </cell>
        </row>
        <row r="29">
          <cell r="A29">
            <v>39813</v>
          </cell>
          <cell r="B29">
            <v>0</v>
          </cell>
          <cell r="C29">
            <v>493058</v>
          </cell>
          <cell r="D29">
            <v>0</v>
          </cell>
          <cell r="E29">
            <v>0</v>
          </cell>
          <cell r="F29">
            <v>105651</v>
          </cell>
          <cell r="G29">
            <v>0</v>
          </cell>
          <cell r="H29">
            <v>0</v>
          </cell>
          <cell r="I29">
            <v>132275.9</v>
          </cell>
          <cell r="J29">
            <v>0</v>
          </cell>
          <cell r="K29">
            <v>0</v>
          </cell>
          <cell r="L29">
            <v>172663.2</v>
          </cell>
          <cell r="M29">
            <v>0</v>
          </cell>
          <cell r="N29">
            <v>0</v>
          </cell>
          <cell r="O29">
            <v>18353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64114.9</v>
          </cell>
        </row>
        <row r="30">
          <cell r="A30">
            <v>40178</v>
          </cell>
          <cell r="B30">
            <v>0</v>
          </cell>
          <cell r="C30">
            <v>493058</v>
          </cell>
          <cell r="D30">
            <v>0</v>
          </cell>
          <cell r="E30">
            <v>0</v>
          </cell>
          <cell r="F30">
            <v>105651</v>
          </cell>
          <cell r="G30">
            <v>0</v>
          </cell>
          <cell r="H30">
            <v>0</v>
          </cell>
          <cell r="I30">
            <v>132275.9</v>
          </cell>
          <cell r="J30">
            <v>0</v>
          </cell>
          <cell r="K30">
            <v>0</v>
          </cell>
          <cell r="L30">
            <v>172663.2</v>
          </cell>
          <cell r="M30">
            <v>0</v>
          </cell>
          <cell r="N30">
            <v>0</v>
          </cell>
          <cell r="O30">
            <v>18353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64114.9</v>
          </cell>
        </row>
        <row r="31">
          <cell r="A31">
            <v>40543</v>
          </cell>
          <cell r="B31">
            <v>0</v>
          </cell>
          <cell r="C31">
            <v>493058</v>
          </cell>
          <cell r="D31">
            <v>0</v>
          </cell>
          <cell r="E31">
            <v>0</v>
          </cell>
          <cell r="F31">
            <v>105651</v>
          </cell>
          <cell r="G31">
            <v>0</v>
          </cell>
          <cell r="H31">
            <v>0</v>
          </cell>
          <cell r="I31">
            <v>132275.9</v>
          </cell>
          <cell r="J31">
            <v>0</v>
          </cell>
          <cell r="K31">
            <v>0</v>
          </cell>
          <cell r="L31">
            <v>172663.2</v>
          </cell>
          <cell r="M31">
            <v>0</v>
          </cell>
          <cell r="N31">
            <v>0</v>
          </cell>
          <cell r="O31">
            <v>18353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64114.9</v>
          </cell>
        </row>
        <row r="32">
          <cell r="A32">
            <v>40908</v>
          </cell>
          <cell r="B32">
            <v>0</v>
          </cell>
          <cell r="C32">
            <v>493058</v>
          </cell>
          <cell r="D32">
            <v>0</v>
          </cell>
          <cell r="E32">
            <v>0</v>
          </cell>
          <cell r="F32">
            <v>105651</v>
          </cell>
          <cell r="G32">
            <v>0</v>
          </cell>
          <cell r="H32">
            <v>0</v>
          </cell>
          <cell r="I32">
            <v>132275.9</v>
          </cell>
          <cell r="J32">
            <v>0</v>
          </cell>
          <cell r="K32">
            <v>0</v>
          </cell>
          <cell r="L32">
            <v>172663.2</v>
          </cell>
          <cell r="M32">
            <v>0</v>
          </cell>
          <cell r="N32">
            <v>0</v>
          </cell>
          <cell r="O32">
            <v>18353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64114.9</v>
          </cell>
        </row>
        <row r="33">
          <cell r="A33">
            <v>41274</v>
          </cell>
          <cell r="B33">
            <v>0</v>
          </cell>
          <cell r="C33">
            <v>493058</v>
          </cell>
          <cell r="D33">
            <v>0</v>
          </cell>
          <cell r="E33">
            <v>0</v>
          </cell>
          <cell r="F33">
            <v>105651</v>
          </cell>
          <cell r="G33">
            <v>0</v>
          </cell>
          <cell r="H33">
            <v>0</v>
          </cell>
          <cell r="I33">
            <v>132275.9</v>
          </cell>
          <cell r="J33">
            <v>0</v>
          </cell>
          <cell r="K33">
            <v>0</v>
          </cell>
          <cell r="L33">
            <v>172663.2</v>
          </cell>
          <cell r="M33">
            <v>0</v>
          </cell>
          <cell r="N33">
            <v>0</v>
          </cell>
          <cell r="O33">
            <v>18353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64114.9</v>
          </cell>
        </row>
        <row r="34">
          <cell r="A34">
            <v>41639</v>
          </cell>
          <cell r="B34">
            <v>0</v>
          </cell>
          <cell r="C34">
            <v>493058</v>
          </cell>
          <cell r="D34">
            <v>0</v>
          </cell>
          <cell r="E34">
            <v>0</v>
          </cell>
          <cell r="F34">
            <v>105651</v>
          </cell>
          <cell r="G34">
            <v>0</v>
          </cell>
          <cell r="H34">
            <v>0</v>
          </cell>
          <cell r="I34">
            <v>132275.9</v>
          </cell>
          <cell r="J34">
            <v>0</v>
          </cell>
          <cell r="K34">
            <v>0</v>
          </cell>
          <cell r="L34">
            <v>172663.2</v>
          </cell>
          <cell r="M34">
            <v>0</v>
          </cell>
          <cell r="N34">
            <v>0</v>
          </cell>
          <cell r="O34">
            <v>18353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64114.9</v>
          </cell>
        </row>
        <row r="35">
          <cell r="A35">
            <v>42004</v>
          </cell>
          <cell r="B35">
            <v>0</v>
          </cell>
          <cell r="C35">
            <v>493058</v>
          </cell>
          <cell r="D35">
            <v>0</v>
          </cell>
          <cell r="E35">
            <v>0</v>
          </cell>
          <cell r="F35">
            <v>105651</v>
          </cell>
          <cell r="G35">
            <v>0</v>
          </cell>
          <cell r="H35">
            <v>0</v>
          </cell>
          <cell r="I35">
            <v>132275.9</v>
          </cell>
          <cell r="J35">
            <v>0</v>
          </cell>
          <cell r="K35">
            <v>0</v>
          </cell>
          <cell r="L35">
            <v>172663.2</v>
          </cell>
          <cell r="M35">
            <v>0</v>
          </cell>
          <cell r="N35">
            <v>0</v>
          </cell>
          <cell r="O35">
            <v>18353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64114.9</v>
          </cell>
        </row>
        <row r="36">
          <cell r="A36">
            <v>42369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40">
          <cell r="A40">
            <v>37986</v>
          </cell>
          <cell r="B40">
            <v>0</v>
          </cell>
          <cell r="C40">
            <v>0</v>
          </cell>
        </row>
        <row r="41">
          <cell r="A41">
            <v>38352</v>
          </cell>
          <cell r="B41">
            <v>0</v>
          </cell>
          <cell r="C41">
            <v>0</v>
          </cell>
        </row>
        <row r="42">
          <cell r="A42">
            <v>38717</v>
          </cell>
          <cell r="B42">
            <v>0</v>
          </cell>
          <cell r="C42">
            <v>4684051</v>
          </cell>
          <cell r="F42">
            <v>1003684.5</v>
          </cell>
          <cell r="I42">
            <v>1256621.05</v>
          </cell>
          <cell r="L42">
            <v>1640300.4</v>
          </cell>
          <cell r="O42">
            <v>174353.5</v>
          </cell>
          <cell r="R42">
            <v>0</v>
          </cell>
          <cell r="U42">
            <v>609091.55000000005</v>
          </cell>
        </row>
        <row r="43">
          <cell r="A43">
            <v>39082</v>
          </cell>
          <cell r="B43">
            <v>0</v>
          </cell>
          <cell r="C43">
            <v>4190993</v>
          </cell>
          <cell r="F43">
            <v>898033.5</v>
          </cell>
          <cell r="I43">
            <v>1124345.1500000001</v>
          </cell>
          <cell r="L43">
            <v>1467637.2</v>
          </cell>
          <cell r="O43">
            <v>156000.5</v>
          </cell>
          <cell r="R43">
            <v>0</v>
          </cell>
          <cell r="U43">
            <v>544976.65</v>
          </cell>
        </row>
        <row r="44">
          <cell r="A44">
            <v>39447</v>
          </cell>
          <cell r="B44">
            <v>0</v>
          </cell>
          <cell r="C44">
            <v>3697935</v>
          </cell>
          <cell r="F44">
            <v>792382.5</v>
          </cell>
          <cell r="I44">
            <v>992069.25000000012</v>
          </cell>
          <cell r="L44">
            <v>1294974</v>
          </cell>
          <cell r="O44">
            <v>137647.5</v>
          </cell>
          <cell r="R44">
            <v>0</v>
          </cell>
          <cell r="U44">
            <v>480861.75</v>
          </cell>
        </row>
        <row r="45">
          <cell r="A45">
            <v>39813</v>
          </cell>
          <cell r="B45">
            <v>0</v>
          </cell>
          <cell r="C45">
            <v>3204877.0000000005</v>
          </cell>
          <cell r="F45">
            <v>686731.5</v>
          </cell>
          <cell r="I45">
            <v>859793.35000000009</v>
          </cell>
          <cell r="L45">
            <v>1122310.8</v>
          </cell>
          <cell r="O45">
            <v>119294.5</v>
          </cell>
          <cell r="R45">
            <v>0</v>
          </cell>
          <cell r="U45">
            <v>416746.85</v>
          </cell>
        </row>
        <row r="46">
          <cell r="A46">
            <v>40178</v>
          </cell>
          <cell r="B46">
            <v>0</v>
          </cell>
          <cell r="C46">
            <v>2711819</v>
          </cell>
          <cell r="F46">
            <v>581080.5</v>
          </cell>
          <cell r="I46">
            <v>727517.45000000007</v>
          </cell>
          <cell r="L46">
            <v>949647.60000000009</v>
          </cell>
          <cell r="O46">
            <v>100941.5</v>
          </cell>
          <cell r="R46">
            <v>0</v>
          </cell>
          <cell r="U46">
            <v>352631.94999999995</v>
          </cell>
        </row>
        <row r="47">
          <cell r="A47">
            <v>40543</v>
          </cell>
          <cell r="B47">
            <v>0</v>
          </cell>
          <cell r="C47">
            <v>2218761</v>
          </cell>
          <cell r="F47">
            <v>475429.5</v>
          </cell>
          <cell r="I47">
            <v>595241.55000000005</v>
          </cell>
          <cell r="L47">
            <v>776984.40000000014</v>
          </cell>
          <cell r="O47">
            <v>82588.5</v>
          </cell>
          <cell r="R47">
            <v>0</v>
          </cell>
          <cell r="U47">
            <v>288517.04999999993</v>
          </cell>
        </row>
        <row r="48">
          <cell r="A48">
            <v>40908</v>
          </cell>
          <cell r="B48">
            <v>0</v>
          </cell>
          <cell r="C48">
            <v>1725703</v>
          </cell>
          <cell r="F48">
            <v>369778.5</v>
          </cell>
          <cell r="I48">
            <v>462965.65</v>
          </cell>
          <cell r="L48">
            <v>604321.20000000019</v>
          </cell>
          <cell r="O48">
            <v>64235.5</v>
          </cell>
          <cell r="R48">
            <v>0</v>
          </cell>
          <cell r="U48">
            <v>224402.14999999994</v>
          </cell>
        </row>
        <row r="49">
          <cell r="A49">
            <v>41274</v>
          </cell>
          <cell r="B49">
            <v>0</v>
          </cell>
          <cell r="C49">
            <v>1232645.0000000002</v>
          </cell>
          <cell r="F49">
            <v>264127.5</v>
          </cell>
          <cell r="I49">
            <v>330689.75</v>
          </cell>
          <cell r="L49">
            <v>431658.00000000017</v>
          </cell>
          <cell r="O49">
            <v>45882.5</v>
          </cell>
          <cell r="R49">
            <v>0</v>
          </cell>
          <cell r="U49">
            <v>160287.24999999994</v>
          </cell>
        </row>
        <row r="50">
          <cell r="A50">
            <v>41639</v>
          </cell>
          <cell r="B50">
            <v>0</v>
          </cell>
          <cell r="C50">
            <v>739587.00000000012</v>
          </cell>
          <cell r="F50">
            <v>158476.5</v>
          </cell>
          <cell r="I50">
            <v>198413.85</v>
          </cell>
          <cell r="L50">
            <v>258994.80000000016</v>
          </cell>
          <cell r="O50">
            <v>27529.5</v>
          </cell>
          <cell r="R50">
            <v>0</v>
          </cell>
          <cell r="U50">
            <v>96172.349999999948</v>
          </cell>
        </row>
        <row r="51">
          <cell r="A51">
            <v>42004</v>
          </cell>
          <cell r="B51">
            <v>0</v>
          </cell>
          <cell r="C51">
            <v>246529.00000000012</v>
          </cell>
          <cell r="F51">
            <v>52825.5</v>
          </cell>
          <cell r="I51">
            <v>66137.950000000012</v>
          </cell>
          <cell r="L51">
            <v>86331.600000000151</v>
          </cell>
          <cell r="O51">
            <v>9176.5</v>
          </cell>
          <cell r="R51">
            <v>0</v>
          </cell>
          <cell r="U51">
            <v>32057.449999999946</v>
          </cell>
        </row>
        <row r="52">
          <cell r="A52">
            <v>42369</v>
          </cell>
          <cell r="B52">
            <v>0</v>
          </cell>
          <cell r="C52">
            <v>0</v>
          </cell>
          <cell r="F52">
            <v>0</v>
          </cell>
          <cell r="I52">
            <v>0</v>
          </cell>
          <cell r="L52">
            <v>0</v>
          </cell>
          <cell r="O52">
            <v>0</v>
          </cell>
          <cell r="R52">
            <v>0</v>
          </cell>
          <cell r="U52">
            <v>0</v>
          </cell>
        </row>
      </sheetData>
      <sheetData sheetId="17">
        <row r="24">
          <cell r="A24">
            <v>37986</v>
          </cell>
          <cell r="B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M24">
            <v>0</v>
          </cell>
          <cell r="N24">
            <v>0</v>
          </cell>
          <cell r="P24">
            <v>0</v>
          </cell>
          <cell r="Q24">
            <v>0</v>
          </cell>
          <cell r="S24">
            <v>0</v>
          </cell>
          <cell r="T24">
            <v>0</v>
          </cell>
        </row>
        <row r="25">
          <cell r="A25">
            <v>38352</v>
          </cell>
          <cell r="B25">
            <v>0</v>
          </cell>
        </row>
        <row r="26">
          <cell r="A26">
            <v>38717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A27">
            <v>39082</v>
          </cell>
          <cell r="B27">
            <v>0</v>
          </cell>
          <cell r="C27">
            <v>606608.69999999995</v>
          </cell>
          <cell r="D27">
            <v>0</v>
          </cell>
          <cell r="E27">
            <v>0</v>
          </cell>
          <cell r="F27">
            <v>160173.1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175672.9</v>
          </cell>
          <cell r="M27">
            <v>0</v>
          </cell>
          <cell r="N27">
            <v>0</v>
          </cell>
          <cell r="O27">
            <v>60241.1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210521.60000000001</v>
          </cell>
        </row>
        <row r="28">
          <cell r="A28">
            <v>39447</v>
          </cell>
          <cell r="B28">
            <v>0</v>
          </cell>
          <cell r="C28">
            <v>606608.69999999995</v>
          </cell>
          <cell r="D28">
            <v>0</v>
          </cell>
          <cell r="E28">
            <v>0</v>
          </cell>
          <cell r="F28">
            <v>160173.1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175672.9</v>
          </cell>
          <cell r="M28">
            <v>0</v>
          </cell>
          <cell r="N28">
            <v>0</v>
          </cell>
          <cell r="O28">
            <v>60241.1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210521.60000000001</v>
          </cell>
        </row>
        <row r="29">
          <cell r="A29">
            <v>39813</v>
          </cell>
          <cell r="B29">
            <v>0</v>
          </cell>
          <cell r="C29">
            <v>606608.69999999995</v>
          </cell>
          <cell r="D29">
            <v>0</v>
          </cell>
          <cell r="E29">
            <v>0</v>
          </cell>
          <cell r="F29">
            <v>160173.1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175672.9</v>
          </cell>
          <cell r="M29">
            <v>0</v>
          </cell>
          <cell r="N29">
            <v>0</v>
          </cell>
          <cell r="O29">
            <v>60241.1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210521.60000000001</v>
          </cell>
        </row>
        <row r="30">
          <cell r="A30">
            <v>40178</v>
          </cell>
          <cell r="B30">
            <v>0</v>
          </cell>
          <cell r="C30">
            <v>606608.69999999995</v>
          </cell>
          <cell r="D30">
            <v>0</v>
          </cell>
          <cell r="E30">
            <v>0</v>
          </cell>
          <cell r="F30">
            <v>160173.1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175672.9</v>
          </cell>
          <cell r="M30">
            <v>0</v>
          </cell>
          <cell r="N30">
            <v>0</v>
          </cell>
          <cell r="O30">
            <v>60241.1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210521.60000000001</v>
          </cell>
        </row>
        <row r="31">
          <cell r="A31">
            <v>40543</v>
          </cell>
          <cell r="B31">
            <v>0</v>
          </cell>
          <cell r="C31">
            <v>606608.69999999995</v>
          </cell>
          <cell r="D31">
            <v>0</v>
          </cell>
          <cell r="E31">
            <v>0</v>
          </cell>
          <cell r="F31">
            <v>160173.1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175672.9</v>
          </cell>
          <cell r="M31">
            <v>0</v>
          </cell>
          <cell r="N31">
            <v>0</v>
          </cell>
          <cell r="O31">
            <v>60241.1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210521.60000000001</v>
          </cell>
        </row>
        <row r="32">
          <cell r="A32">
            <v>40908</v>
          </cell>
          <cell r="B32">
            <v>0</v>
          </cell>
          <cell r="C32">
            <v>606608.69999999995</v>
          </cell>
          <cell r="D32">
            <v>0</v>
          </cell>
          <cell r="E32">
            <v>0</v>
          </cell>
          <cell r="F32">
            <v>160173.1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175672.9</v>
          </cell>
          <cell r="M32">
            <v>0</v>
          </cell>
          <cell r="N32">
            <v>0</v>
          </cell>
          <cell r="O32">
            <v>60241.1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210521.60000000001</v>
          </cell>
        </row>
        <row r="33">
          <cell r="A33">
            <v>41274</v>
          </cell>
          <cell r="B33">
            <v>0</v>
          </cell>
          <cell r="C33">
            <v>606608.69999999995</v>
          </cell>
          <cell r="D33">
            <v>0</v>
          </cell>
          <cell r="E33">
            <v>0</v>
          </cell>
          <cell r="F33">
            <v>160173.1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175672.9</v>
          </cell>
          <cell r="M33">
            <v>0</v>
          </cell>
          <cell r="N33">
            <v>0</v>
          </cell>
          <cell r="O33">
            <v>60241.1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210521.60000000001</v>
          </cell>
        </row>
        <row r="34">
          <cell r="A34">
            <v>41639</v>
          </cell>
          <cell r="B34">
            <v>0</v>
          </cell>
          <cell r="C34">
            <v>606608.69999999995</v>
          </cell>
          <cell r="D34">
            <v>0</v>
          </cell>
          <cell r="E34">
            <v>0</v>
          </cell>
          <cell r="F34">
            <v>160173.1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175672.9</v>
          </cell>
          <cell r="M34">
            <v>0</v>
          </cell>
          <cell r="N34">
            <v>0</v>
          </cell>
          <cell r="O34">
            <v>60241.1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210521.60000000001</v>
          </cell>
        </row>
        <row r="35">
          <cell r="A35">
            <v>42004</v>
          </cell>
          <cell r="B35">
            <v>0</v>
          </cell>
          <cell r="C35">
            <v>606608.69999999995</v>
          </cell>
          <cell r="D35">
            <v>0</v>
          </cell>
          <cell r="E35">
            <v>0</v>
          </cell>
          <cell r="F35">
            <v>160173.1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175672.9</v>
          </cell>
          <cell r="M35">
            <v>0</v>
          </cell>
          <cell r="N35">
            <v>0</v>
          </cell>
          <cell r="O35">
            <v>60241.1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210521.60000000001</v>
          </cell>
        </row>
        <row r="36">
          <cell r="A36">
            <v>42369</v>
          </cell>
          <cell r="B36">
            <v>0</v>
          </cell>
          <cell r="C36">
            <v>606608.69999999995</v>
          </cell>
          <cell r="D36">
            <v>0</v>
          </cell>
          <cell r="E36">
            <v>0</v>
          </cell>
          <cell r="F36">
            <v>160173.1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175672.9</v>
          </cell>
          <cell r="M36">
            <v>0</v>
          </cell>
          <cell r="N36">
            <v>0</v>
          </cell>
          <cell r="O36">
            <v>60241.1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210521.60000000001</v>
          </cell>
        </row>
        <row r="37">
          <cell r="A37">
            <v>42735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41">
          <cell r="A41">
            <v>37986</v>
          </cell>
          <cell r="B41">
            <v>0</v>
          </cell>
          <cell r="C41">
            <v>0</v>
          </cell>
        </row>
        <row r="42">
          <cell r="A42">
            <v>38352</v>
          </cell>
          <cell r="B42">
            <v>0</v>
          </cell>
          <cell r="C42">
            <v>0</v>
          </cell>
          <cell r="F42">
            <v>0</v>
          </cell>
        </row>
        <row r="43">
          <cell r="A43">
            <v>38717</v>
          </cell>
          <cell r="B43">
            <v>0</v>
          </cell>
          <cell r="C43">
            <v>0</v>
          </cell>
          <cell r="F43">
            <v>0</v>
          </cell>
          <cell r="I43">
            <v>0</v>
          </cell>
          <cell r="L43">
            <v>0</v>
          </cell>
          <cell r="O43">
            <v>0</v>
          </cell>
          <cell r="R43">
            <v>0</v>
          </cell>
          <cell r="U43">
            <v>0</v>
          </cell>
        </row>
        <row r="44">
          <cell r="A44">
            <v>39082</v>
          </cell>
          <cell r="B44">
            <v>0</v>
          </cell>
          <cell r="C44">
            <v>5762782.6500000004</v>
          </cell>
          <cell r="D44">
            <v>0</v>
          </cell>
          <cell r="E44">
            <v>0</v>
          </cell>
          <cell r="F44">
            <v>1521644.45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1668892.55</v>
          </cell>
          <cell r="M44">
            <v>0</v>
          </cell>
          <cell r="N44">
            <v>0</v>
          </cell>
          <cell r="O44">
            <v>572290.44999999995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1999955.2</v>
          </cell>
        </row>
        <row r="45">
          <cell r="A45">
            <v>39447</v>
          </cell>
          <cell r="B45">
            <v>0</v>
          </cell>
          <cell r="C45">
            <v>5156173.95</v>
          </cell>
          <cell r="D45">
            <v>0</v>
          </cell>
          <cell r="E45">
            <v>0</v>
          </cell>
          <cell r="F45">
            <v>1361471.3499999999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1493219.6500000001</v>
          </cell>
          <cell r="M45">
            <v>0</v>
          </cell>
          <cell r="N45">
            <v>0</v>
          </cell>
          <cell r="O45">
            <v>512049.35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1789433.5999999999</v>
          </cell>
        </row>
        <row r="46">
          <cell r="A46">
            <v>39813</v>
          </cell>
          <cell r="B46">
            <v>0</v>
          </cell>
          <cell r="C46">
            <v>4549565.25</v>
          </cell>
          <cell r="D46">
            <v>0</v>
          </cell>
          <cell r="E46">
            <v>0</v>
          </cell>
          <cell r="F46">
            <v>1201298.2499999998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1317546.7500000002</v>
          </cell>
          <cell r="M46">
            <v>0</v>
          </cell>
          <cell r="N46">
            <v>0</v>
          </cell>
          <cell r="O46">
            <v>451808.25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1578911.9999999998</v>
          </cell>
        </row>
        <row r="47">
          <cell r="A47">
            <v>40178</v>
          </cell>
          <cell r="B47">
            <v>0</v>
          </cell>
          <cell r="C47">
            <v>3942956.55</v>
          </cell>
          <cell r="D47">
            <v>0</v>
          </cell>
          <cell r="E47">
            <v>0</v>
          </cell>
          <cell r="F47">
            <v>1041125.1499999998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1141873.8500000003</v>
          </cell>
          <cell r="M47">
            <v>0</v>
          </cell>
          <cell r="N47">
            <v>0</v>
          </cell>
          <cell r="O47">
            <v>391567.15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1368390.3999999997</v>
          </cell>
        </row>
        <row r="48">
          <cell r="A48">
            <v>40543</v>
          </cell>
          <cell r="B48">
            <v>0</v>
          </cell>
          <cell r="C48">
            <v>3336347.8499999996</v>
          </cell>
          <cell r="D48">
            <v>0</v>
          </cell>
          <cell r="E48">
            <v>0</v>
          </cell>
          <cell r="F48">
            <v>880952.04999999981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966200.9500000003</v>
          </cell>
          <cell r="M48">
            <v>0</v>
          </cell>
          <cell r="N48">
            <v>0</v>
          </cell>
          <cell r="O48">
            <v>331326.05000000005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1157868.7999999996</v>
          </cell>
        </row>
        <row r="49">
          <cell r="A49">
            <v>40908</v>
          </cell>
          <cell r="B49">
            <v>0</v>
          </cell>
          <cell r="C49">
            <v>2729739.15</v>
          </cell>
          <cell r="D49">
            <v>0</v>
          </cell>
          <cell r="E49">
            <v>0</v>
          </cell>
          <cell r="F49">
            <v>720778.94999999984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790528.05000000028</v>
          </cell>
          <cell r="M49">
            <v>0</v>
          </cell>
          <cell r="N49">
            <v>0</v>
          </cell>
          <cell r="O49">
            <v>271084.95000000007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947347.1999999996</v>
          </cell>
        </row>
        <row r="50">
          <cell r="A50">
            <v>41274</v>
          </cell>
          <cell r="B50">
            <v>0</v>
          </cell>
          <cell r="C50">
            <v>2123130.4499999997</v>
          </cell>
          <cell r="D50">
            <v>0</v>
          </cell>
          <cell r="E50">
            <v>0</v>
          </cell>
          <cell r="F50">
            <v>560605.84999999986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614855.15000000026</v>
          </cell>
          <cell r="M50">
            <v>0</v>
          </cell>
          <cell r="N50">
            <v>0</v>
          </cell>
          <cell r="O50">
            <v>210843.85000000006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736825.59999999963</v>
          </cell>
        </row>
        <row r="51">
          <cell r="A51">
            <v>41639</v>
          </cell>
          <cell r="B51">
            <v>0</v>
          </cell>
          <cell r="C51">
            <v>1516521.75</v>
          </cell>
          <cell r="D51">
            <v>0</v>
          </cell>
          <cell r="E51">
            <v>0</v>
          </cell>
          <cell r="F51">
            <v>400432.74999999988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439182.25000000023</v>
          </cell>
          <cell r="M51">
            <v>0</v>
          </cell>
          <cell r="N51">
            <v>0</v>
          </cell>
          <cell r="O51">
            <v>150602.75000000006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526303.99999999965</v>
          </cell>
        </row>
        <row r="52">
          <cell r="A52">
            <v>42004</v>
          </cell>
          <cell r="B52">
            <v>0</v>
          </cell>
          <cell r="C52">
            <v>909913.04999999981</v>
          </cell>
          <cell r="D52">
            <v>0</v>
          </cell>
          <cell r="E52">
            <v>0</v>
          </cell>
          <cell r="F52">
            <v>240259.64999999988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263509.35000000021</v>
          </cell>
          <cell r="M52">
            <v>0</v>
          </cell>
          <cell r="N52">
            <v>0</v>
          </cell>
          <cell r="O52">
            <v>90361.650000000052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315782.39999999967</v>
          </cell>
        </row>
        <row r="53">
          <cell r="A53">
            <v>42369</v>
          </cell>
          <cell r="B53">
            <v>0</v>
          </cell>
          <cell r="C53">
            <v>303304.3499999998</v>
          </cell>
          <cell r="D53">
            <v>0</v>
          </cell>
          <cell r="E53">
            <v>0</v>
          </cell>
          <cell r="F53">
            <v>80086.549999999872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87836.450000000215</v>
          </cell>
          <cell r="M53">
            <v>0</v>
          </cell>
          <cell r="N53">
            <v>0</v>
          </cell>
          <cell r="O53">
            <v>30120.550000000054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105260.79999999967</v>
          </cell>
        </row>
        <row r="54">
          <cell r="A54">
            <v>42735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</sheetData>
      <sheetData sheetId="18">
        <row r="24">
          <cell r="A24">
            <v>37986</v>
          </cell>
          <cell r="B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M24">
            <v>0</v>
          </cell>
          <cell r="N24">
            <v>0</v>
          </cell>
          <cell r="P24">
            <v>0</v>
          </cell>
          <cell r="Q24">
            <v>0</v>
          </cell>
          <cell r="S24">
            <v>0</v>
          </cell>
          <cell r="T24">
            <v>0</v>
          </cell>
        </row>
        <row r="25">
          <cell r="A25">
            <v>38352</v>
          </cell>
          <cell r="B25">
            <v>0</v>
          </cell>
        </row>
        <row r="26">
          <cell r="A26">
            <v>38717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A27">
            <v>39082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39447</v>
          </cell>
          <cell r="B28">
            <v>0</v>
          </cell>
          <cell r="C28">
            <v>1078545.8999999999</v>
          </cell>
          <cell r="D28">
            <v>0</v>
          </cell>
          <cell r="E28">
            <v>0</v>
          </cell>
          <cell r="F28">
            <v>372155.8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41299.9</v>
          </cell>
          <cell r="M28">
            <v>0</v>
          </cell>
          <cell r="N28">
            <v>0</v>
          </cell>
          <cell r="O28">
            <v>14941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650149.19999999995</v>
          </cell>
        </row>
        <row r="29">
          <cell r="A29">
            <v>39813</v>
          </cell>
          <cell r="B29">
            <v>0</v>
          </cell>
          <cell r="C29">
            <v>1078545.8999999999</v>
          </cell>
          <cell r="D29">
            <v>0</v>
          </cell>
          <cell r="E29">
            <v>0</v>
          </cell>
          <cell r="F29">
            <v>372155.8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41299.9</v>
          </cell>
          <cell r="M29">
            <v>0</v>
          </cell>
          <cell r="N29">
            <v>0</v>
          </cell>
          <cell r="O29">
            <v>14941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650149.19999999995</v>
          </cell>
        </row>
        <row r="30">
          <cell r="A30">
            <v>40178</v>
          </cell>
          <cell r="B30">
            <v>0</v>
          </cell>
          <cell r="C30">
            <v>1078545.8999999999</v>
          </cell>
          <cell r="D30">
            <v>0</v>
          </cell>
          <cell r="E30">
            <v>0</v>
          </cell>
          <cell r="F30">
            <v>372155.8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41299.9</v>
          </cell>
          <cell r="M30">
            <v>0</v>
          </cell>
          <cell r="N30">
            <v>0</v>
          </cell>
          <cell r="O30">
            <v>14941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650149.19999999995</v>
          </cell>
        </row>
        <row r="31">
          <cell r="A31">
            <v>40543</v>
          </cell>
          <cell r="B31">
            <v>0</v>
          </cell>
          <cell r="C31">
            <v>1078545.8999999999</v>
          </cell>
          <cell r="D31">
            <v>0</v>
          </cell>
          <cell r="E31">
            <v>0</v>
          </cell>
          <cell r="F31">
            <v>372155.8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41299.9</v>
          </cell>
          <cell r="M31">
            <v>0</v>
          </cell>
          <cell r="N31">
            <v>0</v>
          </cell>
          <cell r="O31">
            <v>14941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650149.19999999995</v>
          </cell>
        </row>
        <row r="32">
          <cell r="A32">
            <v>40908</v>
          </cell>
          <cell r="B32">
            <v>0</v>
          </cell>
          <cell r="C32">
            <v>1078545.8999999999</v>
          </cell>
          <cell r="D32">
            <v>0</v>
          </cell>
          <cell r="E32">
            <v>0</v>
          </cell>
          <cell r="F32">
            <v>372155.8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41299.9</v>
          </cell>
          <cell r="M32">
            <v>0</v>
          </cell>
          <cell r="N32">
            <v>0</v>
          </cell>
          <cell r="O32">
            <v>14941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650149.19999999995</v>
          </cell>
        </row>
        <row r="33">
          <cell r="A33">
            <v>41274</v>
          </cell>
          <cell r="B33">
            <v>0</v>
          </cell>
          <cell r="C33">
            <v>1078545.8999999999</v>
          </cell>
          <cell r="D33">
            <v>0</v>
          </cell>
          <cell r="E33">
            <v>0</v>
          </cell>
          <cell r="F33">
            <v>372155.8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41299.9</v>
          </cell>
          <cell r="M33">
            <v>0</v>
          </cell>
          <cell r="N33">
            <v>0</v>
          </cell>
          <cell r="O33">
            <v>14941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650149.19999999995</v>
          </cell>
        </row>
        <row r="34">
          <cell r="A34">
            <v>41639</v>
          </cell>
          <cell r="B34">
            <v>0</v>
          </cell>
          <cell r="C34">
            <v>1078545.8999999999</v>
          </cell>
          <cell r="D34">
            <v>0</v>
          </cell>
          <cell r="E34">
            <v>0</v>
          </cell>
          <cell r="F34">
            <v>372155.8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41299.9</v>
          </cell>
          <cell r="M34">
            <v>0</v>
          </cell>
          <cell r="N34">
            <v>0</v>
          </cell>
          <cell r="O34">
            <v>14941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650149.19999999995</v>
          </cell>
        </row>
        <row r="35">
          <cell r="A35">
            <v>42004</v>
          </cell>
          <cell r="B35">
            <v>0</v>
          </cell>
          <cell r="C35">
            <v>1078545.8999999999</v>
          </cell>
          <cell r="D35">
            <v>0</v>
          </cell>
          <cell r="E35">
            <v>0</v>
          </cell>
          <cell r="F35">
            <v>372155.8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41299.9</v>
          </cell>
          <cell r="M35">
            <v>0</v>
          </cell>
          <cell r="N35">
            <v>0</v>
          </cell>
          <cell r="O35">
            <v>14941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650149.19999999995</v>
          </cell>
        </row>
        <row r="36">
          <cell r="A36">
            <v>42369</v>
          </cell>
          <cell r="B36">
            <v>0</v>
          </cell>
          <cell r="C36">
            <v>1078545.8999999999</v>
          </cell>
          <cell r="D36">
            <v>0</v>
          </cell>
          <cell r="E36">
            <v>0</v>
          </cell>
          <cell r="F36">
            <v>372155.8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41299.9</v>
          </cell>
          <cell r="M36">
            <v>0</v>
          </cell>
          <cell r="N36">
            <v>0</v>
          </cell>
          <cell r="O36">
            <v>14941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650149.19999999995</v>
          </cell>
        </row>
        <row r="37">
          <cell r="A37">
            <v>42735</v>
          </cell>
          <cell r="B37">
            <v>0</v>
          </cell>
          <cell r="C37">
            <v>1078545.8999999999</v>
          </cell>
          <cell r="D37">
            <v>0</v>
          </cell>
          <cell r="E37">
            <v>0</v>
          </cell>
          <cell r="F37">
            <v>372155.8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41299.9</v>
          </cell>
          <cell r="M37">
            <v>0</v>
          </cell>
          <cell r="N37">
            <v>0</v>
          </cell>
          <cell r="O37">
            <v>14941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650149.19999999995</v>
          </cell>
        </row>
        <row r="38">
          <cell r="A38">
            <v>43100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42">
          <cell r="A42">
            <v>37986</v>
          </cell>
          <cell r="B42">
            <v>0</v>
          </cell>
          <cell r="C42">
            <v>0</v>
          </cell>
        </row>
        <row r="43">
          <cell r="A43">
            <v>38352</v>
          </cell>
          <cell r="B43">
            <v>0</v>
          </cell>
          <cell r="C43">
            <v>0</v>
          </cell>
          <cell r="F43">
            <v>0</v>
          </cell>
        </row>
        <row r="44">
          <cell r="A44">
            <v>38717</v>
          </cell>
          <cell r="B44">
            <v>0</v>
          </cell>
          <cell r="C44">
            <v>0</v>
          </cell>
          <cell r="F44">
            <v>0</v>
          </cell>
          <cell r="I44">
            <v>0</v>
          </cell>
          <cell r="L44">
            <v>0</v>
          </cell>
          <cell r="O44">
            <v>0</v>
          </cell>
          <cell r="R44">
            <v>0</v>
          </cell>
          <cell r="U44">
            <v>0</v>
          </cell>
        </row>
        <row r="45">
          <cell r="A45">
            <v>39082</v>
          </cell>
          <cell r="B45">
            <v>0</v>
          </cell>
          <cell r="C45">
            <v>0</v>
          </cell>
          <cell r="F45">
            <v>0</v>
          </cell>
          <cell r="I45">
            <v>0</v>
          </cell>
          <cell r="L45">
            <v>0</v>
          </cell>
          <cell r="O45">
            <v>0</v>
          </cell>
          <cell r="R45">
            <v>0</v>
          </cell>
          <cell r="U45">
            <v>0</v>
          </cell>
        </row>
        <row r="46">
          <cell r="A46">
            <v>39447</v>
          </cell>
          <cell r="B46">
            <v>0</v>
          </cell>
          <cell r="C46">
            <v>10246186.050000001</v>
          </cell>
          <cell r="F46">
            <v>3535480.1</v>
          </cell>
          <cell r="I46">
            <v>0</v>
          </cell>
          <cell r="L46">
            <v>392349.05</v>
          </cell>
          <cell r="O46">
            <v>141939.5</v>
          </cell>
          <cell r="R46">
            <v>0</v>
          </cell>
          <cell r="U46">
            <v>6176417.4000000004</v>
          </cell>
        </row>
        <row r="47">
          <cell r="A47">
            <v>39813</v>
          </cell>
          <cell r="B47">
            <v>0</v>
          </cell>
          <cell r="C47">
            <v>9167640.1500000004</v>
          </cell>
          <cell r="F47">
            <v>3163324.3000000003</v>
          </cell>
          <cell r="I47">
            <v>0</v>
          </cell>
          <cell r="L47">
            <v>351049.14999999997</v>
          </cell>
          <cell r="O47">
            <v>126998.5</v>
          </cell>
          <cell r="R47">
            <v>0</v>
          </cell>
          <cell r="U47">
            <v>5526268.2000000002</v>
          </cell>
        </row>
        <row r="48">
          <cell r="A48">
            <v>40178</v>
          </cell>
          <cell r="B48">
            <v>0</v>
          </cell>
          <cell r="C48">
            <v>8089094.25</v>
          </cell>
          <cell r="F48">
            <v>2791168.5000000005</v>
          </cell>
          <cell r="I48">
            <v>0</v>
          </cell>
          <cell r="L48">
            <v>309749.24999999994</v>
          </cell>
          <cell r="O48">
            <v>112057.5</v>
          </cell>
          <cell r="R48">
            <v>0</v>
          </cell>
          <cell r="U48">
            <v>4876119</v>
          </cell>
        </row>
        <row r="49">
          <cell r="A49">
            <v>40543</v>
          </cell>
          <cell r="B49">
            <v>0</v>
          </cell>
          <cell r="C49">
            <v>7010548.3500000006</v>
          </cell>
          <cell r="F49">
            <v>2419012.7000000007</v>
          </cell>
          <cell r="I49">
            <v>0</v>
          </cell>
          <cell r="L49">
            <v>268449.34999999992</v>
          </cell>
          <cell r="O49">
            <v>97116.5</v>
          </cell>
          <cell r="R49">
            <v>0</v>
          </cell>
          <cell r="U49">
            <v>4225969.8</v>
          </cell>
        </row>
        <row r="50">
          <cell r="A50">
            <v>40908</v>
          </cell>
          <cell r="B50">
            <v>0</v>
          </cell>
          <cell r="C50">
            <v>5932002.4500000002</v>
          </cell>
          <cell r="F50">
            <v>2046856.9000000006</v>
          </cell>
          <cell r="I50">
            <v>0</v>
          </cell>
          <cell r="L50">
            <v>227149.44999999992</v>
          </cell>
          <cell r="O50">
            <v>82175.5</v>
          </cell>
          <cell r="R50">
            <v>0</v>
          </cell>
          <cell r="U50">
            <v>3575820.5999999996</v>
          </cell>
        </row>
        <row r="51">
          <cell r="A51">
            <v>41274</v>
          </cell>
          <cell r="B51">
            <v>0</v>
          </cell>
          <cell r="C51">
            <v>4853456.55</v>
          </cell>
          <cell r="F51">
            <v>1674701.1000000006</v>
          </cell>
          <cell r="I51">
            <v>0</v>
          </cell>
          <cell r="L51">
            <v>185849.54999999993</v>
          </cell>
          <cell r="O51">
            <v>67234.5</v>
          </cell>
          <cell r="R51">
            <v>0</v>
          </cell>
          <cell r="U51">
            <v>2925671.3999999994</v>
          </cell>
        </row>
        <row r="52">
          <cell r="A52">
            <v>41639</v>
          </cell>
          <cell r="B52">
            <v>0</v>
          </cell>
          <cell r="C52">
            <v>3774910.6499999994</v>
          </cell>
          <cell r="F52">
            <v>1302545.3000000005</v>
          </cell>
          <cell r="I52">
            <v>0</v>
          </cell>
          <cell r="L52">
            <v>144549.64999999994</v>
          </cell>
          <cell r="O52">
            <v>52293.5</v>
          </cell>
          <cell r="R52">
            <v>0</v>
          </cell>
          <cell r="U52">
            <v>2275522.1999999993</v>
          </cell>
        </row>
        <row r="53">
          <cell r="A53">
            <v>42004</v>
          </cell>
          <cell r="B53">
            <v>0</v>
          </cell>
          <cell r="C53">
            <v>2696364.75</v>
          </cell>
          <cell r="F53">
            <v>930389.50000000047</v>
          </cell>
          <cell r="I53">
            <v>0</v>
          </cell>
          <cell r="L53">
            <v>103249.74999999994</v>
          </cell>
          <cell r="O53">
            <v>37352.5</v>
          </cell>
          <cell r="R53">
            <v>0</v>
          </cell>
          <cell r="U53">
            <v>1625372.9999999993</v>
          </cell>
        </row>
        <row r="54">
          <cell r="A54">
            <v>42369</v>
          </cell>
          <cell r="B54">
            <v>0</v>
          </cell>
          <cell r="C54">
            <v>1617818.8499999996</v>
          </cell>
          <cell r="F54">
            <v>558233.70000000042</v>
          </cell>
          <cell r="I54">
            <v>0</v>
          </cell>
          <cell r="L54">
            <v>61949.84999999994</v>
          </cell>
          <cell r="O54">
            <v>22411.5</v>
          </cell>
          <cell r="R54">
            <v>0</v>
          </cell>
          <cell r="U54">
            <v>975223.79999999935</v>
          </cell>
        </row>
        <row r="55">
          <cell r="A55">
            <v>42735</v>
          </cell>
          <cell r="B55">
            <v>0</v>
          </cell>
          <cell r="C55">
            <v>539272.94999999972</v>
          </cell>
          <cell r="F55">
            <v>186077.90000000043</v>
          </cell>
          <cell r="I55">
            <v>0</v>
          </cell>
          <cell r="L55">
            <v>20649.949999999939</v>
          </cell>
          <cell r="O55">
            <v>7470.5</v>
          </cell>
          <cell r="R55">
            <v>0</v>
          </cell>
          <cell r="U55">
            <v>325074.59999999939</v>
          </cell>
        </row>
        <row r="56">
          <cell r="A56">
            <v>43100</v>
          </cell>
          <cell r="B56">
            <v>0</v>
          </cell>
          <cell r="C56">
            <v>0</v>
          </cell>
          <cell r="F56">
            <v>0</v>
          </cell>
          <cell r="I56">
            <v>0</v>
          </cell>
          <cell r="L56">
            <v>0</v>
          </cell>
          <cell r="O56">
            <v>0</v>
          </cell>
          <cell r="R56">
            <v>0</v>
          </cell>
          <cell r="U56">
            <v>0</v>
          </cell>
        </row>
      </sheetData>
      <sheetData sheetId="19">
        <row r="24">
          <cell r="A24">
            <v>37986</v>
          </cell>
          <cell r="B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M24">
            <v>0</v>
          </cell>
          <cell r="N24">
            <v>0</v>
          </cell>
          <cell r="P24">
            <v>0</v>
          </cell>
          <cell r="Q24">
            <v>0</v>
          </cell>
          <cell r="S24">
            <v>0</v>
          </cell>
          <cell r="T24">
            <v>0</v>
          </cell>
        </row>
        <row r="25">
          <cell r="A25">
            <v>38352</v>
          </cell>
          <cell r="B25">
            <v>0</v>
          </cell>
        </row>
        <row r="26">
          <cell r="A26">
            <v>38717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A27">
            <v>39082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39447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>
            <v>39813</v>
          </cell>
          <cell r="B29">
            <v>0</v>
          </cell>
          <cell r="C29">
            <v>913727.2</v>
          </cell>
          <cell r="D29">
            <v>0</v>
          </cell>
          <cell r="E29">
            <v>0</v>
          </cell>
          <cell r="F29">
            <v>304540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73606.8</v>
          </cell>
          <cell r="M29">
            <v>0</v>
          </cell>
          <cell r="N29">
            <v>0</v>
          </cell>
          <cell r="O29">
            <v>27164.6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508415.8</v>
          </cell>
        </row>
        <row r="30">
          <cell r="A30">
            <v>40178</v>
          </cell>
          <cell r="B30">
            <v>0</v>
          </cell>
          <cell r="C30">
            <v>913727.2</v>
          </cell>
          <cell r="D30">
            <v>0</v>
          </cell>
          <cell r="E30">
            <v>0</v>
          </cell>
          <cell r="F30">
            <v>304540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73606.8</v>
          </cell>
          <cell r="M30">
            <v>0</v>
          </cell>
          <cell r="N30">
            <v>0</v>
          </cell>
          <cell r="O30">
            <v>27164.6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508415.8</v>
          </cell>
        </row>
        <row r="31">
          <cell r="A31">
            <v>40543</v>
          </cell>
          <cell r="B31">
            <v>0</v>
          </cell>
          <cell r="C31">
            <v>913727.2</v>
          </cell>
          <cell r="D31">
            <v>0</v>
          </cell>
          <cell r="E31">
            <v>0</v>
          </cell>
          <cell r="F31">
            <v>304540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73606.8</v>
          </cell>
          <cell r="M31">
            <v>0</v>
          </cell>
          <cell r="N31">
            <v>0</v>
          </cell>
          <cell r="O31">
            <v>27164.6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508415.8</v>
          </cell>
        </row>
        <row r="32">
          <cell r="A32">
            <v>40908</v>
          </cell>
          <cell r="B32">
            <v>0</v>
          </cell>
          <cell r="C32">
            <v>913727.2</v>
          </cell>
          <cell r="D32">
            <v>0</v>
          </cell>
          <cell r="E32">
            <v>0</v>
          </cell>
          <cell r="F32">
            <v>304540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73606.8</v>
          </cell>
          <cell r="M32">
            <v>0</v>
          </cell>
          <cell r="N32">
            <v>0</v>
          </cell>
          <cell r="O32">
            <v>27164.6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508415.8</v>
          </cell>
        </row>
        <row r="33">
          <cell r="A33">
            <v>41274</v>
          </cell>
          <cell r="B33">
            <v>0</v>
          </cell>
          <cell r="C33">
            <v>913727.2</v>
          </cell>
          <cell r="D33">
            <v>0</v>
          </cell>
          <cell r="E33">
            <v>0</v>
          </cell>
          <cell r="F33">
            <v>304540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73606.8</v>
          </cell>
          <cell r="M33">
            <v>0</v>
          </cell>
          <cell r="N33">
            <v>0</v>
          </cell>
          <cell r="O33">
            <v>27164.6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508415.8</v>
          </cell>
        </row>
        <row r="34">
          <cell r="A34">
            <v>41639</v>
          </cell>
          <cell r="B34">
            <v>0</v>
          </cell>
          <cell r="C34">
            <v>913727.2</v>
          </cell>
          <cell r="D34">
            <v>0</v>
          </cell>
          <cell r="E34">
            <v>0</v>
          </cell>
          <cell r="F34">
            <v>304540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73606.8</v>
          </cell>
          <cell r="M34">
            <v>0</v>
          </cell>
          <cell r="N34">
            <v>0</v>
          </cell>
          <cell r="O34">
            <v>27164.6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508415.8</v>
          </cell>
        </row>
        <row r="35">
          <cell r="A35">
            <v>42004</v>
          </cell>
          <cell r="B35">
            <v>0</v>
          </cell>
          <cell r="C35">
            <v>913727.2</v>
          </cell>
          <cell r="D35">
            <v>0</v>
          </cell>
          <cell r="E35">
            <v>0</v>
          </cell>
          <cell r="F35">
            <v>304540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73606.8</v>
          </cell>
          <cell r="M35">
            <v>0</v>
          </cell>
          <cell r="N35">
            <v>0</v>
          </cell>
          <cell r="O35">
            <v>27164.6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508415.8</v>
          </cell>
        </row>
        <row r="36">
          <cell r="A36">
            <v>42369</v>
          </cell>
          <cell r="B36">
            <v>0</v>
          </cell>
          <cell r="C36">
            <v>913727.2</v>
          </cell>
          <cell r="D36">
            <v>0</v>
          </cell>
          <cell r="E36">
            <v>0</v>
          </cell>
          <cell r="F36">
            <v>304540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73606.8</v>
          </cell>
          <cell r="M36">
            <v>0</v>
          </cell>
          <cell r="N36">
            <v>0</v>
          </cell>
          <cell r="O36">
            <v>27164.6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508415.8</v>
          </cell>
        </row>
        <row r="37">
          <cell r="A37">
            <v>42735</v>
          </cell>
          <cell r="B37">
            <v>0</v>
          </cell>
          <cell r="C37">
            <v>913727.2</v>
          </cell>
          <cell r="D37">
            <v>0</v>
          </cell>
          <cell r="E37">
            <v>0</v>
          </cell>
          <cell r="F37">
            <v>304540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73606.8</v>
          </cell>
          <cell r="M37">
            <v>0</v>
          </cell>
          <cell r="N37">
            <v>0</v>
          </cell>
          <cell r="O37">
            <v>27164.6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508415.8</v>
          </cell>
        </row>
        <row r="38">
          <cell r="A38">
            <v>43100</v>
          </cell>
          <cell r="B38">
            <v>0</v>
          </cell>
          <cell r="C38">
            <v>913727.2</v>
          </cell>
          <cell r="D38">
            <v>0</v>
          </cell>
          <cell r="E38">
            <v>0</v>
          </cell>
          <cell r="F38">
            <v>304540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73606.8</v>
          </cell>
          <cell r="M38">
            <v>0</v>
          </cell>
          <cell r="N38">
            <v>0</v>
          </cell>
          <cell r="O38">
            <v>27164.6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508415.8</v>
          </cell>
        </row>
        <row r="39">
          <cell r="A39">
            <v>43465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3">
          <cell r="A43">
            <v>37986</v>
          </cell>
          <cell r="B43">
            <v>0</v>
          </cell>
          <cell r="C43">
            <v>0</v>
          </cell>
        </row>
        <row r="44">
          <cell r="A44">
            <v>38352</v>
          </cell>
          <cell r="B44">
            <v>0</v>
          </cell>
          <cell r="C44">
            <v>0</v>
          </cell>
        </row>
        <row r="45">
          <cell r="A45">
            <v>38717</v>
          </cell>
          <cell r="B45">
            <v>0</v>
          </cell>
          <cell r="C45">
            <v>0</v>
          </cell>
          <cell r="F45">
            <v>0</v>
          </cell>
        </row>
        <row r="46">
          <cell r="A46">
            <v>39082</v>
          </cell>
          <cell r="B46">
            <v>0</v>
          </cell>
          <cell r="C46">
            <v>0</v>
          </cell>
          <cell r="F46">
            <v>0</v>
          </cell>
          <cell r="I46">
            <v>0</v>
          </cell>
          <cell r="L46">
            <v>0</v>
          </cell>
          <cell r="O46">
            <v>0</v>
          </cell>
          <cell r="R46">
            <v>0</v>
          </cell>
          <cell r="U46">
            <v>0</v>
          </cell>
        </row>
        <row r="47">
          <cell r="A47">
            <v>39447</v>
          </cell>
          <cell r="B47">
            <v>0</v>
          </cell>
          <cell r="C47">
            <v>0</v>
          </cell>
          <cell r="F47">
            <v>0</v>
          </cell>
          <cell r="I47">
            <v>0</v>
          </cell>
          <cell r="L47">
            <v>0</v>
          </cell>
          <cell r="O47">
            <v>0</v>
          </cell>
          <cell r="R47">
            <v>0</v>
          </cell>
          <cell r="U47">
            <v>0</v>
          </cell>
        </row>
        <row r="48">
          <cell r="A48">
            <v>39813</v>
          </cell>
          <cell r="B48">
            <v>0</v>
          </cell>
          <cell r="C48">
            <v>8680408.4000000004</v>
          </cell>
          <cell r="F48">
            <v>2893130</v>
          </cell>
          <cell r="I48">
            <v>0</v>
          </cell>
          <cell r="L48">
            <v>699264.6</v>
          </cell>
          <cell r="O48">
            <v>258063.7</v>
          </cell>
          <cell r="R48">
            <v>0</v>
          </cell>
          <cell r="U48">
            <v>4829950.0999999996</v>
          </cell>
        </row>
        <row r="49">
          <cell r="A49">
            <v>40178</v>
          </cell>
          <cell r="B49">
            <v>0</v>
          </cell>
          <cell r="C49">
            <v>7766681.1999999993</v>
          </cell>
          <cell r="F49">
            <v>2588590</v>
          </cell>
          <cell r="I49">
            <v>0</v>
          </cell>
          <cell r="L49">
            <v>625657.79999999993</v>
          </cell>
          <cell r="O49">
            <v>230899.1</v>
          </cell>
          <cell r="R49">
            <v>0</v>
          </cell>
          <cell r="U49">
            <v>4321534.3</v>
          </cell>
        </row>
        <row r="50">
          <cell r="A50">
            <v>40543</v>
          </cell>
          <cell r="B50">
            <v>0</v>
          </cell>
          <cell r="C50">
            <v>6852954</v>
          </cell>
          <cell r="F50">
            <v>2284050</v>
          </cell>
          <cell r="I50">
            <v>0</v>
          </cell>
          <cell r="L50">
            <v>552050.99999999988</v>
          </cell>
          <cell r="O50">
            <v>203734.5</v>
          </cell>
          <cell r="R50">
            <v>0</v>
          </cell>
          <cell r="U50">
            <v>3813118.5</v>
          </cell>
        </row>
        <row r="51">
          <cell r="A51">
            <v>40908</v>
          </cell>
          <cell r="B51">
            <v>0</v>
          </cell>
          <cell r="C51">
            <v>5939226.7999999998</v>
          </cell>
          <cell r="F51">
            <v>1979510</v>
          </cell>
          <cell r="I51">
            <v>0</v>
          </cell>
          <cell r="L51">
            <v>478444.1999999999</v>
          </cell>
          <cell r="O51">
            <v>176569.9</v>
          </cell>
          <cell r="R51">
            <v>0</v>
          </cell>
          <cell r="U51">
            <v>3304702.7</v>
          </cell>
        </row>
        <row r="52">
          <cell r="A52">
            <v>41274</v>
          </cell>
          <cell r="B52">
            <v>0</v>
          </cell>
          <cell r="C52">
            <v>5025499.5999999996</v>
          </cell>
          <cell r="F52">
            <v>1674970</v>
          </cell>
          <cell r="I52">
            <v>0</v>
          </cell>
          <cell r="L52">
            <v>404837.39999999991</v>
          </cell>
          <cell r="O52">
            <v>149405.29999999999</v>
          </cell>
          <cell r="R52">
            <v>0</v>
          </cell>
          <cell r="U52">
            <v>2796286.9000000004</v>
          </cell>
        </row>
        <row r="53">
          <cell r="A53">
            <v>41639</v>
          </cell>
          <cell r="B53">
            <v>0</v>
          </cell>
          <cell r="C53">
            <v>4111772.4000000004</v>
          </cell>
          <cell r="F53">
            <v>1370430</v>
          </cell>
          <cell r="I53">
            <v>0</v>
          </cell>
          <cell r="L53">
            <v>331230.59999999992</v>
          </cell>
          <cell r="O53">
            <v>122240.69999999998</v>
          </cell>
          <cell r="R53">
            <v>0</v>
          </cell>
          <cell r="U53">
            <v>2287871.1000000006</v>
          </cell>
        </row>
        <row r="54">
          <cell r="A54">
            <v>42004</v>
          </cell>
          <cell r="B54">
            <v>0</v>
          </cell>
          <cell r="C54">
            <v>3198045.2</v>
          </cell>
          <cell r="F54">
            <v>1065890</v>
          </cell>
          <cell r="I54">
            <v>0</v>
          </cell>
          <cell r="L54">
            <v>257623.79999999993</v>
          </cell>
          <cell r="O54">
            <v>95076.099999999977</v>
          </cell>
          <cell r="R54">
            <v>0</v>
          </cell>
          <cell r="U54">
            <v>1779455.3000000005</v>
          </cell>
        </row>
        <row r="55">
          <cell r="A55">
            <v>42369</v>
          </cell>
          <cell r="B55">
            <v>0</v>
          </cell>
          <cell r="C55">
            <v>2284318.0000000005</v>
          </cell>
          <cell r="F55">
            <v>761350</v>
          </cell>
          <cell r="I55">
            <v>0</v>
          </cell>
          <cell r="L55">
            <v>184016.99999999994</v>
          </cell>
          <cell r="O55">
            <v>67911.499999999971</v>
          </cell>
          <cell r="R55">
            <v>0</v>
          </cell>
          <cell r="U55">
            <v>1271039.5000000005</v>
          </cell>
        </row>
        <row r="56">
          <cell r="A56">
            <v>42735</v>
          </cell>
          <cell r="B56">
            <v>0</v>
          </cell>
          <cell r="C56">
            <v>1370590.8000000003</v>
          </cell>
          <cell r="F56">
            <v>456810</v>
          </cell>
          <cell r="I56">
            <v>0</v>
          </cell>
          <cell r="L56">
            <v>110410.19999999994</v>
          </cell>
          <cell r="O56">
            <v>40746.899999999972</v>
          </cell>
          <cell r="R56">
            <v>0</v>
          </cell>
          <cell r="U56">
            <v>762623.70000000042</v>
          </cell>
        </row>
        <row r="57">
          <cell r="A57">
            <v>43100</v>
          </cell>
          <cell r="B57">
            <v>0</v>
          </cell>
          <cell r="C57">
            <v>456863.60000000033</v>
          </cell>
          <cell r="F57">
            <v>152270</v>
          </cell>
          <cell r="I57">
            <v>0</v>
          </cell>
          <cell r="L57">
            <v>36803.399999999936</v>
          </cell>
          <cell r="O57">
            <v>13582.299999999974</v>
          </cell>
          <cell r="R57">
            <v>0</v>
          </cell>
          <cell r="U57">
            <v>254207.90000000043</v>
          </cell>
        </row>
        <row r="58">
          <cell r="A58">
            <v>43465</v>
          </cell>
          <cell r="B58">
            <v>0</v>
          </cell>
          <cell r="C58">
            <v>0</v>
          </cell>
          <cell r="F58">
            <v>0</v>
          </cell>
          <cell r="I58">
            <v>0</v>
          </cell>
          <cell r="L58">
            <v>0</v>
          </cell>
          <cell r="O58">
            <v>0</v>
          </cell>
          <cell r="R58">
            <v>0</v>
          </cell>
          <cell r="U58">
            <v>0</v>
          </cell>
        </row>
      </sheetData>
      <sheetData sheetId="20">
        <row r="24">
          <cell r="A24">
            <v>37986</v>
          </cell>
          <cell r="B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M24">
            <v>0</v>
          </cell>
          <cell r="N24">
            <v>0</v>
          </cell>
          <cell r="P24">
            <v>0</v>
          </cell>
          <cell r="Q24">
            <v>0</v>
          </cell>
          <cell r="S24">
            <v>0</v>
          </cell>
          <cell r="T24">
            <v>0</v>
          </cell>
        </row>
        <row r="25">
          <cell r="A25">
            <v>38352</v>
          </cell>
          <cell r="B25">
            <v>0</v>
          </cell>
        </row>
        <row r="26">
          <cell r="A26">
            <v>38717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A27">
            <v>39082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39813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>
            <v>40178</v>
          </cell>
          <cell r="B29">
            <v>0</v>
          </cell>
          <cell r="C29">
            <v>292197</v>
          </cell>
          <cell r="D29">
            <v>0</v>
          </cell>
          <cell r="E29">
            <v>0</v>
          </cell>
          <cell r="F29">
            <v>279959.8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12237.2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A30">
            <v>40543</v>
          </cell>
          <cell r="B30">
            <v>0</v>
          </cell>
          <cell r="C30">
            <v>292197</v>
          </cell>
          <cell r="D30">
            <v>0</v>
          </cell>
          <cell r="E30">
            <v>0</v>
          </cell>
          <cell r="F30">
            <v>279959.8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12237.2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A31">
            <v>40908</v>
          </cell>
          <cell r="B31">
            <v>0</v>
          </cell>
          <cell r="C31">
            <v>292197</v>
          </cell>
          <cell r="D31">
            <v>0</v>
          </cell>
          <cell r="E31">
            <v>0</v>
          </cell>
          <cell r="F31">
            <v>279959.8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12237.2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A32">
            <v>41274</v>
          </cell>
          <cell r="B32">
            <v>0</v>
          </cell>
          <cell r="C32">
            <v>292197</v>
          </cell>
          <cell r="D32">
            <v>0</v>
          </cell>
          <cell r="E32">
            <v>0</v>
          </cell>
          <cell r="F32">
            <v>279959.8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12237.2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41639</v>
          </cell>
          <cell r="B33">
            <v>0</v>
          </cell>
          <cell r="C33">
            <v>292197</v>
          </cell>
          <cell r="D33">
            <v>0</v>
          </cell>
          <cell r="E33">
            <v>0</v>
          </cell>
          <cell r="F33">
            <v>279959.8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12237.2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A34">
            <v>42004</v>
          </cell>
          <cell r="B34">
            <v>0</v>
          </cell>
          <cell r="C34">
            <v>292197</v>
          </cell>
          <cell r="D34">
            <v>0</v>
          </cell>
          <cell r="E34">
            <v>0</v>
          </cell>
          <cell r="F34">
            <v>279959.8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12237.2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A35">
            <v>42369</v>
          </cell>
          <cell r="B35">
            <v>0</v>
          </cell>
          <cell r="C35">
            <v>292197</v>
          </cell>
          <cell r="D35">
            <v>0</v>
          </cell>
          <cell r="E35">
            <v>0</v>
          </cell>
          <cell r="F35">
            <v>279959.8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12237.2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>
            <v>42735</v>
          </cell>
          <cell r="B36">
            <v>0</v>
          </cell>
          <cell r="C36">
            <v>292197</v>
          </cell>
          <cell r="D36">
            <v>0</v>
          </cell>
          <cell r="E36">
            <v>0</v>
          </cell>
          <cell r="F36">
            <v>279959.8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12237.2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A37">
            <v>43100</v>
          </cell>
          <cell r="B37">
            <v>0</v>
          </cell>
          <cell r="C37">
            <v>292197</v>
          </cell>
          <cell r="D37">
            <v>0</v>
          </cell>
          <cell r="E37">
            <v>0</v>
          </cell>
          <cell r="F37">
            <v>279959.8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12237.2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A38">
            <v>43465</v>
          </cell>
          <cell r="B38">
            <v>0</v>
          </cell>
          <cell r="C38">
            <v>292197</v>
          </cell>
          <cell r="D38">
            <v>0</v>
          </cell>
          <cell r="E38">
            <v>0</v>
          </cell>
          <cell r="F38">
            <v>279959.8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12237.2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A39">
            <v>43830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3">
          <cell r="A43">
            <v>37986</v>
          </cell>
          <cell r="B43">
            <v>0</v>
          </cell>
          <cell r="C43">
            <v>0</v>
          </cell>
        </row>
        <row r="44">
          <cell r="A44">
            <v>38352</v>
          </cell>
          <cell r="B44">
            <v>0</v>
          </cell>
          <cell r="C44">
            <v>0</v>
          </cell>
        </row>
        <row r="45">
          <cell r="A45">
            <v>38717</v>
          </cell>
          <cell r="B45">
            <v>0</v>
          </cell>
          <cell r="C45">
            <v>0</v>
          </cell>
          <cell r="F45">
            <v>0</v>
          </cell>
        </row>
        <row r="46">
          <cell r="A46">
            <v>39082</v>
          </cell>
          <cell r="B46">
            <v>0</v>
          </cell>
          <cell r="C46">
            <v>0</v>
          </cell>
          <cell r="F46">
            <v>0</v>
          </cell>
          <cell r="I46">
            <v>0</v>
          </cell>
          <cell r="L46">
            <v>0</v>
          </cell>
          <cell r="O46">
            <v>0</v>
          </cell>
          <cell r="R46">
            <v>0</v>
          </cell>
          <cell r="U46">
            <v>0</v>
          </cell>
        </row>
        <row r="47">
          <cell r="A47">
            <v>39813</v>
          </cell>
          <cell r="B47">
            <v>0</v>
          </cell>
          <cell r="C47">
            <v>0</v>
          </cell>
          <cell r="F47">
            <v>0</v>
          </cell>
          <cell r="I47">
            <v>0</v>
          </cell>
          <cell r="L47">
            <v>0</v>
          </cell>
          <cell r="O47">
            <v>0</v>
          </cell>
          <cell r="R47">
            <v>0</v>
          </cell>
          <cell r="U47">
            <v>0</v>
          </cell>
        </row>
        <row r="48">
          <cell r="A48">
            <v>40178</v>
          </cell>
          <cell r="B48">
            <v>0</v>
          </cell>
          <cell r="C48">
            <v>2775871.5</v>
          </cell>
          <cell r="F48">
            <v>2659618.1</v>
          </cell>
          <cell r="I48">
            <v>0</v>
          </cell>
          <cell r="L48">
            <v>0</v>
          </cell>
          <cell r="O48">
            <v>116253.4</v>
          </cell>
          <cell r="R48">
            <v>0</v>
          </cell>
          <cell r="U48">
            <v>0</v>
          </cell>
        </row>
        <row r="49">
          <cell r="A49">
            <v>40543</v>
          </cell>
          <cell r="B49">
            <v>0</v>
          </cell>
          <cell r="C49">
            <v>2483674.5000000005</v>
          </cell>
          <cell r="F49">
            <v>2379658.3000000003</v>
          </cell>
          <cell r="I49">
            <v>0</v>
          </cell>
          <cell r="L49">
            <v>0</v>
          </cell>
          <cell r="O49">
            <v>104016.2</v>
          </cell>
          <cell r="R49">
            <v>0</v>
          </cell>
          <cell r="U49">
            <v>0</v>
          </cell>
        </row>
        <row r="50">
          <cell r="A50">
            <v>40908</v>
          </cell>
          <cell r="B50">
            <v>0</v>
          </cell>
          <cell r="C50">
            <v>2191477.5000000005</v>
          </cell>
          <cell r="F50">
            <v>2099698.5000000005</v>
          </cell>
          <cell r="I50">
            <v>0</v>
          </cell>
          <cell r="L50">
            <v>0</v>
          </cell>
          <cell r="O50">
            <v>91779</v>
          </cell>
          <cell r="R50">
            <v>0</v>
          </cell>
          <cell r="U50">
            <v>0</v>
          </cell>
        </row>
        <row r="51">
          <cell r="A51">
            <v>41274</v>
          </cell>
          <cell r="B51">
            <v>0</v>
          </cell>
          <cell r="C51">
            <v>1899280.5000000005</v>
          </cell>
          <cell r="F51">
            <v>1819738.7000000004</v>
          </cell>
          <cell r="I51">
            <v>0</v>
          </cell>
          <cell r="L51">
            <v>0</v>
          </cell>
          <cell r="O51">
            <v>79541.8</v>
          </cell>
          <cell r="R51">
            <v>0</v>
          </cell>
          <cell r="U51">
            <v>0</v>
          </cell>
        </row>
        <row r="52">
          <cell r="A52">
            <v>41639</v>
          </cell>
          <cell r="B52">
            <v>0</v>
          </cell>
          <cell r="C52">
            <v>1607083.5000000005</v>
          </cell>
          <cell r="F52">
            <v>1539778.9000000004</v>
          </cell>
          <cell r="I52">
            <v>0</v>
          </cell>
          <cell r="L52">
            <v>0</v>
          </cell>
          <cell r="O52">
            <v>67304.600000000006</v>
          </cell>
          <cell r="R52">
            <v>0</v>
          </cell>
          <cell r="U52">
            <v>0</v>
          </cell>
        </row>
        <row r="53">
          <cell r="A53">
            <v>42004</v>
          </cell>
          <cell r="B53">
            <v>0</v>
          </cell>
          <cell r="C53">
            <v>1314886.5000000002</v>
          </cell>
          <cell r="F53">
            <v>1259819.1000000003</v>
          </cell>
          <cell r="I53">
            <v>0</v>
          </cell>
          <cell r="L53">
            <v>0</v>
          </cell>
          <cell r="O53">
            <v>55067.400000000009</v>
          </cell>
          <cell r="R53">
            <v>0</v>
          </cell>
          <cell r="U53">
            <v>0</v>
          </cell>
        </row>
        <row r="54">
          <cell r="A54">
            <v>42369</v>
          </cell>
          <cell r="B54">
            <v>0</v>
          </cell>
          <cell r="C54">
            <v>1022689.5000000002</v>
          </cell>
          <cell r="F54">
            <v>979859.30000000028</v>
          </cell>
          <cell r="I54">
            <v>0</v>
          </cell>
          <cell r="L54">
            <v>0</v>
          </cell>
          <cell r="O54">
            <v>42830.200000000012</v>
          </cell>
          <cell r="R54">
            <v>0</v>
          </cell>
          <cell r="U54">
            <v>0</v>
          </cell>
        </row>
        <row r="55">
          <cell r="A55">
            <v>42735</v>
          </cell>
          <cell r="B55">
            <v>0</v>
          </cell>
          <cell r="C55">
            <v>730492.50000000023</v>
          </cell>
          <cell r="F55">
            <v>699899.50000000023</v>
          </cell>
          <cell r="I55">
            <v>0</v>
          </cell>
          <cell r="L55">
            <v>0</v>
          </cell>
          <cell r="O55">
            <v>30593.000000000011</v>
          </cell>
          <cell r="R55">
            <v>0</v>
          </cell>
          <cell r="U55">
            <v>0</v>
          </cell>
        </row>
        <row r="56">
          <cell r="A56">
            <v>43100</v>
          </cell>
          <cell r="B56">
            <v>0</v>
          </cell>
          <cell r="C56">
            <v>438295.50000000023</v>
          </cell>
          <cell r="F56">
            <v>419939.70000000024</v>
          </cell>
          <cell r="I56">
            <v>0</v>
          </cell>
          <cell r="L56">
            <v>0</v>
          </cell>
          <cell r="O56">
            <v>18355.80000000001</v>
          </cell>
          <cell r="R56">
            <v>0</v>
          </cell>
          <cell r="U56">
            <v>0</v>
          </cell>
        </row>
        <row r="57">
          <cell r="A57">
            <v>43465</v>
          </cell>
          <cell r="B57">
            <v>0</v>
          </cell>
          <cell r="C57">
            <v>146098.50000000026</v>
          </cell>
          <cell r="F57">
            <v>139979.90000000026</v>
          </cell>
          <cell r="I57">
            <v>0</v>
          </cell>
          <cell r="L57">
            <v>0</v>
          </cell>
          <cell r="O57">
            <v>6118.6000000000095</v>
          </cell>
          <cell r="R57">
            <v>0</v>
          </cell>
          <cell r="U57">
            <v>0</v>
          </cell>
        </row>
        <row r="58">
          <cell r="A58">
            <v>43830</v>
          </cell>
          <cell r="B58">
            <v>0</v>
          </cell>
          <cell r="C58">
            <v>0</v>
          </cell>
          <cell r="F58">
            <v>0</v>
          </cell>
          <cell r="I58">
            <v>0</v>
          </cell>
          <cell r="L58">
            <v>0</v>
          </cell>
          <cell r="O58">
            <v>0</v>
          </cell>
          <cell r="R58">
            <v>0</v>
          </cell>
          <cell r="U58">
            <v>0</v>
          </cell>
        </row>
      </sheetData>
      <sheetData sheetId="21">
        <row r="24">
          <cell r="A24">
            <v>37986</v>
          </cell>
          <cell r="B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M24">
            <v>0</v>
          </cell>
          <cell r="N24">
            <v>0</v>
          </cell>
          <cell r="P24">
            <v>0</v>
          </cell>
          <cell r="Q24">
            <v>0</v>
          </cell>
          <cell r="S24">
            <v>0</v>
          </cell>
          <cell r="T24">
            <v>0</v>
          </cell>
        </row>
        <row r="25">
          <cell r="A25">
            <v>38352</v>
          </cell>
          <cell r="B25">
            <v>0</v>
          </cell>
        </row>
        <row r="26">
          <cell r="A26">
            <v>38717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A27">
            <v>39082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40178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>
            <v>40543</v>
          </cell>
          <cell r="B29">
            <v>0</v>
          </cell>
          <cell r="C29">
            <v>445116.12565089995</v>
          </cell>
          <cell r="D29">
            <v>0</v>
          </cell>
          <cell r="E29">
            <v>0</v>
          </cell>
          <cell r="F29">
            <v>207095.2069621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13805.867999999999</v>
          </cell>
          <cell r="M29">
            <v>0</v>
          </cell>
          <cell r="N29">
            <v>0</v>
          </cell>
          <cell r="O29">
            <v>224215.05068879999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A30">
            <v>40908</v>
          </cell>
          <cell r="B30">
            <v>0</v>
          </cell>
          <cell r="C30">
            <v>445116.12565089995</v>
          </cell>
          <cell r="D30">
            <v>0</v>
          </cell>
          <cell r="E30">
            <v>0</v>
          </cell>
          <cell r="F30">
            <v>207095.2069621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13805.867999999999</v>
          </cell>
          <cell r="M30">
            <v>0</v>
          </cell>
          <cell r="N30">
            <v>0</v>
          </cell>
          <cell r="O30">
            <v>224215.05068879999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A31">
            <v>41274</v>
          </cell>
          <cell r="B31">
            <v>0</v>
          </cell>
          <cell r="C31">
            <v>445116.12565089995</v>
          </cell>
          <cell r="D31">
            <v>0</v>
          </cell>
          <cell r="E31">
            <v>0</v>
          </cell>
          <cell r="F31">
            <v>207095.2069621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13805.867999999999</v>
          </cell>
          <cell r="M31">
            <v>0</v>
          </cell>
          <cell r="N31">
            <v>0</v>
          </cell>
          <cell r="O31">
            <v>224215.05068879999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A32">
            <v>41639</v>
          </cell>
          <cell r="B32">
            <v>0</v>
          </cell>
          <cell r="C32">
            <v>445116.12565089995</v>
          </cell>
          <cell r="D32">
            <v>0</v>
          </cell>
          <cell r="E32">
            <v>0</v>
          </cell>
          <cell r="F32">
            <v>207095.2069621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13805.867999999999</v>
          </cell>
          <cell r="M32">
            <v>0</v>
          </cell>
          <cell r="N32">
            <v>0</v>
          </cell>
          <cell r="O32">
            <v>224215.05068879999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42004</v>
          </cell>
          <cell r="B33">
            <v>0</v>
          </cell>
          <cell r="C33">
            <v>445116.12565089995</v>
          </cell>
          <cell r="D33">
            <v>0</v>
          </cell>
          <cell r="E33">
            <v>0</v>
          </cell>
          <cell r="F33">
            <v>207095.2069621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13805.867999999999</v>
          </cell>
          <cell r="M33">
            <v>0</v>
          </cell>
          <cell r="N33">
            <v>0</v>
          </cell>
          <cell r="O33">
            <v>224215.05068879999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A34">
            <v>42369</v>
          </cell>
          <cell r="B34">
            <v>0</v>
          </cell>
          <cell r="C34">
            <v>445116.12565089995</v>
          </cell>
          <cell r="D34">
            <v>0</v>
          </cell>
          <cell r="E34">
            <v>0</v>
          </cell>
          <cell r="F34">
            <v>207095.2069621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13805.867999999999</v>
          </cell>
          <cell r="M34">
            <v>0</v>
          </cell>
          <cell r="N34">
            <v>0</v>
          </cell>
          <cell r="O34">
            <v>224215.05068879999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A35">
            <v>42735</v>
          </cell>
          <cell r="B35">
            <v>0</v>
          </cell>
          <cell r="C35">
            <v>445116.12565089995</v>
          </cell>
          <cell r="D35">
            <v>0</v>
          </cell>
          <cell r="E35">
            <v>0</v>
          </cell>
          <cell r="F35">
            <v>207095.2069621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13805.867999999999</v>
          </cell>
          <cell r="M35">
            <v>0</v>
          </cell>
          <cell r="N35">
            <v>0</v>
          </cell>
          <cell r="O35">
            <v>224215.05068879999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>
            <v>43100</v>
          </cell>
          <cell r="B36">
            <v>0</v>
          </cell>
          <cell r="C36">
            <v>445116.12565089995</v>
          </cell>
          <cell r="D36">
            <v>0</v>
          </cell>
          <cell r="E36">
            <v>0</v>
          </cell>
          <cell r="F36">
            <v>207095.2069621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13805.867999999999</v>
          </cell>
          <cell r="M36">
            <v>0</v>
          </cell>
          <cell r="N36">
            <v>0</v>
          </cell>
          <cell r="O36">
            <v>224215.05068879999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A37">
            <v>43465</v>
          </cell>
          <cell r="B37">
            <v>0</v>
          </cell>
          <cell r="C37">
            <v>445116.12565089995</v>
          </cell>
          <cell r="D37">
            <v>0</v>
          </cell>
          <cell r="E37">
            <v>0</v>
          </cell>
          <cell r="F37">
            <v>207095.2069621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13805.867999999999</v>
          </cell>
          <cell r="M37">
            <v>0</v>
          </cell>
          <cell r="N37">
            <v>0</v>
          </cell>
          <cell r="O37">
            <v>224215.05068879999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A38">
            <v>43830</v>
          </cell>
          <cell r="B38">
            <v>0</v>
          </cell>
          <cell r="C38">
            <v>445116.12565089995</v>
          </cell>
          <cell r="D38">
            <v>0</v>
          </cell>
          <cell r="E38">
            <v>0</v>
          </cell>
          <cell r="F38">
            <v>207095.2069621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13805.867999999999</v>
          </cell>
          <cell r="M38">
            <v>0</v>
          </cell>
          <cell r="N38">
            <v>0</v>
          </cell>
          <cell r="O38">
            <v>224215.05068879999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A39">
            <v>44196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3">
          <cell r="A43">
            <v>37986</v>
          </cell>
          <cell r="B43">
            <v>0</v>
          </cell>
          <cell r="C43">
            <v>0</v>
          </cell>
        </row>
        <row r="44">
          <cell r="A44">
            <v>38352</v>
          </cell>
          <cell r="B44">
            <v>0</v>
          </cell>
          <cell r="C44">
            <v>0</v>
          </cell>
        </row>
        <row r="45">
          <cell r="A45">
            <v>38717</v>
          </cell>
          <cell r="B45">
            <v>0</v>
          </cell>
          <cell r="C45">
            <v>0</v>
          </cell>
          <cell r="F45">
            <v>0</v>
          </cell>
        </row>
        <row r="46">
          <cell r="A46">
            <v>39082</v>
          </cell>
          <cell r="B46">
            <v>0</v>
          </cell>
          <cell r="C46">
            <v>0</v>
          </cell>
          <cell r="F46">
            <v>0</v>
          </cell>
          <cell r="I46">
            <v>0</v>
          </cell>
          <cell r="L46">
            <v>0</v>
          </cell>
          <cell r="O46">
            <v>0</v>
          </cell>
          <cell r="R46">
            <v>0</v>
          </cell>
          <cell r="U46">
            <v>0</v>
          </cell>
        </row>
        <row r="47">
          <cell r="A47">
            <v>40178</v>
          </cell>
          <cell r="B47">
            <v>0</v>
          </cell>
          <cell r="C47">
            <v>0</v>
          </cell>
          <cell r="F47">
            <v>0</v>
          </cell>
          <cell r="I47">
            <v>0</v>
          </cell>
          <cell r="L47">
            <v>0</v>
          </cell>
          <cell r="O47">
            <v>0</v>
          </cell>
          <cell r="R47">
            <v>0</v>
          </cell>
          <cell r="U47">
            <v>0</v>
          </cell>
        </row>
        <row r="48">
          <cell r="A48">
            <v>40543</v>
          </cell>
          <cell r="B48">
            <v>0</v>
          </cell>
          <cell r="C48">
            <v>4228603.1936835498</v>
          </cell>
          <cell r="F48">
            <v>1967404.4661399499</v>
          </cell>
          <cell r="I48">
            <v>0</v>
          </cell>
          <cell r="L48">
            <v>131155.74599999998</v>
          </cell>
          <cell r="O48">
            <v>2130042.9815435996</v>
          </cell>
          <cell r="R48">
            <v>0</v>
          </cell>
          <cell r="U48">
            <v>0</v>
          </cell>
        </row>
        <row r="49">
          <cell r="A49">
            <v>40908</v>
          </cell>
          <cell r="B49">
            <v>0</v>
          </cell>
          <cell r="C49">
            <v>3783487.0680326493</v>
          </cell>
          <cell r="F49">
            <v>1760309.2591778499</v>
          </cell>
          <cell r="I49">
            <v>0</v>
          </cell>
          <cell r="L49">
            <v>117349.87799999998</v>
          </cell>
          <cell r="O49">
            <v>1905827.9308547997</v>
          </cell>
          <cell r="R49">
            <v>0</v>
          </cell>
          <cell r="U49">
            <v>0</v>
          </cell>
        </row>
        <row r="50">
          <cell r="A50">
            <v>41274</v>
          </cell>
          <cell r="B50">
            <v>0</v>
          </cell>
          <cell r="C50">
            <v>3338370.9423817499</v>
          </cell>
          <cell r="F50">
            <v>1553214.0522157499</v>
          </cell>
          <cell r="I50">
            <v>0</v>
          </cell>
          <cell r="L50">
            <v>103544.00999999998</v>
          </cell>
          <cell r="O50">
            <v>1681612.8801659998</v>
          </cell>
          <cell r="R50">
            <v>0</v>
          </cell>
          <cell r="U50">
            <v>0</v>
          </cell>
        </row>
        <row r="51">
          <cell r="A51">
            <v>41639</v>
          </cell>
          <cell r="B51">
            <v>0</v>
          </cell>
          <cell r="C51">
            <v>2893254.8167308494</v>
          </cell>
          <cell r="F51">
            <v>1346118.8452536499</v>
          </cell>
          <cell r="I51">
            <v>0</v>
          </cell>
          <cell r="L51">
            <v>89738.141999999978</v>
          </cell>
          <cell r="O51">
            <v>1457397.8294771998</v>
          </cell>
          <cell r="R51">
            <v>0</v>
          </cell>
          <cell r="U51">
            <v>0</v>
          </cell>
        </row>
        <row r="52">
          <cell r="A52">
            <v>42004</v>
          </cell>
          <cell r="B52">
            <v>0</v>
          </cell>
          <cell r="C52">
            <v>2448138.69107995</v>
          </cell>
          <cell r="F52">
            <v>1139023.6382915499</v>
          </cell>
          <cell r="I52">
            <v>0</v>
          </cell>
          <cell r="L52">
            <v>75932.273999999976</v>
          </cell>
          <cell r="O52">
            <v>1233182.7787883999</v>
          </cell>
          <cell r="R52">
            <v>0</v>
          </cell>
          <cell r="U52">
            <v>0</v>
          </cell>
        </row>
        <row r="53">
          <cell r="A53">
            <v>42369</v>
          </cell>
          <cell r="B53">
            <v>0</v>
          </cell>
          <cell r="C53">
            <v>2003022.5654290498</v>
          </cell>
          <cell r="F53">
            <v>931928.43132944987</v>
          </cell>
          <cell r="I53">
            <v>0</v>
          </cell>
          <cell r="L53">
            <v>62126.405999999974</v>
          </cell>
          <cell r="O53">
            <v>1008967.7280995999</v>
          </cell>
          <cell r="R53">
            <v>0</v>
          </cell>
          <cell r="U53">
            <v>0</v>
          </cell>
        </row>
        <row r="54">
          <cell r="A54">
            <v>42735</v>
          </cell>
          <cell r="B54">
            <v>0</v>
          </cell>
          <cell r="C54">
            <v>1557906.4397781498</v>
          </cell>
          <cell r="F54">
            <v>724833.22436734987</v>
          </cell>
          <cell r="I54">
            <v>0</v>
          </cell>
          <cell r="L54">
            <v>48320.537999999971</v>
          </cell>
          <cell r="O54">
            <v>784752.67741080001</v>
          </cell>
          <cell r="R54">
            <v>0</v>
          </cell>
          <cell r="U54">
            <v>0</v>
          </cell>
        </row>
        <row r="55">
          <cell r="A55">
            <v>43100</v>
          </cell>
          <cell r="B55">
            <v>0</v>
          </cell>
          <cell r="C55">
            <v>1112790.3141272499</v>
          </cell>
          <cell r="F55">
            <v>517738.01740524988</v>
          </cell>
          <cell r="I55">
            <v>0</v>
          </cell>
          <cell r="L55">
            <v>34514.669999999969</v>
          </cell>
          <cell r="O55">
            <v>560537.62672200007</v>
          </cell>
          <cell r="R55">
            <v>0</v>
          </cell>
          <cell r="U55">
            <v>0</v>
          </cell>
        </row>
        <row r="56">
          <cell r="A56">
            <v>43465</v>
          </cell>
          <cell r="B56">
            <v>0</v>
          </cell>
          <cell r="C56">
            <v>667674.18847634993</v>
          </cell>
          <cell r="F56">
            <v>310642.81044314988</v>
          </cell>
          <cell r="I56">
            <v>0</v>
          </cell>
          <cell r="L56">
            <v>20708.801999999971</v>
          </cell>
          <cell r="O56">
            <v>336322.57603320008</v>
          </cell>
          <cell r="R56">
            <v>0</v>
          </cell>
          <cell r="U56">
            <v>0</v>
          </cell>
        </row>
        <row r="57">
          <cell r="A57">
            <v>43830</v>
          </cell>
          <cell r="B57">
            <v>0</v>
          </cell>
          <cell r="C57">
            <v>222558.06282544995</v>
          </cell>
          <cell r="F57">
            <v>103547.60348104988</v>
          </cell>
          <cell r="I57">
            <v>0</v>
          </cell>
          <cell r="L57">
            <v>6902.933999999972</v>
          </cell>
          <cell r="O57">
            <v>112107.52534440008</v>
          </cell>
          <cell r="R57">
            <v>0</v>
          </cell>
          <cell r="U57">
            <v>0</v>
          </cell>
        </row>
        <row r="58">
          <cell r="A58">
            <v>44196</v>
          </cell>
          <cell r="B58">
            <v>0</v>
          </cell>
          <cell r="C58">
            <v>0</v>
          </cell>
          <cell r="F58">
            <v>0</v>
          </cell>
          <cell r="I58">
            <v>0</v>
          </cell>
          <cell r="L58">
            <v>0</v>
          </cell>
          <cell r="O58">
            <v>0</v>
          </cell>
          <cell r="R58">
            <v>0</v>
          </cell>
          <cell r="U58">
            <v>0</v>
          </cell>
        </row>
      </sheetData>
      <sheetData sheetId="22">
        <row r="24">
          <cell r="A24">
            <v>37986</v>
          </cell>
          <cell r="B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M24">
            <v>0</v>
          </cell>
          <cell r="N24">
            <v>0</v>
          </cell>
          <cell r="P24">
            <v>0</v>
          </cell>
          <cell r="Q24">
            <v>0</v>
          </cell>
          <cell r="S24">
            <v>0</v>
          </cell>
          <cell r="T24">
            <v>0</v>
          </cell>
        </row>
        <row r="25">
          <cell r="A25">
            <v>38352</v>
          </cell>
          <cell r="B25">
            <v>0</v>
          </cell>
        </row>
        <row r="26">
          <cell r="A26">
            <v>38717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A27">
            <v>39082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40543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>
            <v>40908</v>
          </cell>
          <cell r="B29">
            <v>0</v>
          </cell>
          <cell r="C29">
            <v>84125.6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84125.6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A30">
            <v>41274</v>
          </cell>
          <cell r="B30">
            <v>0</v>
          </cell>
          <cell r="C30">
            <v>84125.6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84125.6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A31">
            <v>41639</v>
          </cell>
          <cell r="B31">
            <v>0</v>
          </cell>
          <cell r="C31">
            <v>84125.6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84125.6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A32">
            <v>42004</v>
          </cell>
          <cell r="B32">
            <v>0</v>
          </cell>
          <cell r="C32">
            <v>84125.6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84125.6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42369</v>
          </cell>
          <cell r="B33">
            <v>0</v>
          </cell>
          <cell r="C33">
            <v>84125.6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84125.6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A34">
            <v>42735</v>
          </cell>
          <cell r="B34">
            <v>0</v>
          </cell>
          <cell r="C34">
            <v>84125.6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84125.6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A35">
            <v>43100</v>
          </cell>
          <cell r="B35">
            <v>0</v>
          </cell>
          <cell r="C35">
            <v>84125.6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84125.6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>
            <v>43465</v>
          </cell>
          <cell r="B36">
            <v>0</v>
          </cell>
          <cell r="C36">
            <v>84125.6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84125.6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A37">
            <v>43830</v>
          </cell>
          <cell r="B37">
            <v>0</v>
          </cell>
          <cell r="C37">
            <v>84125.6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84125.6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A38">
            <v>44196</v>
          </cell>
          <cell r="B38">
            <v>0</v>
          </cell>
          <cell r="C38">
            <v>84125.6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84125.6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A39">
            <v>44561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3">
          <cell r="A43">
            <v>37986</v>
          </cell>
          <cell r="B43">
            <v>0</v>
          </cell>
          <cell r="C43">
            <v>0</v>
          </cell>
        </row>
        <row r="44">
          <cell r="A44">
            <v>38352</v>
          </cell>
          <cell r="B44">
            <v>0</v>
          </cell>
          <cell r="C44">
            <v>0</v>
          </cell>
        </row>
        <row r="45">
          <cell r="A45">
            <v>38717</v>
          </cell>
          <cell r="B45">
            <v>0</v>
          </cell>
          <cell r="C45">
            <v>0</v>
          </cell>
          <cell r="F45">
            <v>0</v>
          </cell>
        </row>
        <row r="46">
          <cell r="A46">
            <v>39082</v>
          </cell>
          <cell r="B46">
            <v>0</v>
          </cell>
          <cell r="C46">
            <v>0</v>
          </cell>
          <cell r="F46">
            <v>0</v>
          </cell>
          <cell r="I46">
            <v>0</v>
          </cell>
          <cell r="L46">
            <v>0</v>
          </cell>
          <cell r="O46">
            <v>0</v>
          </cell>
          <cell r="R46">
            <v>0</v>
          </cell>
          <cell r="U46">
            <v>0</v>
          </cell>
        </row>
        <row r="47">
          <cell r="A47">
            <v>40543</v>
          </cell>
          <cell r="B47">
            <v>0</v>
          </cell>
          <cell r="C47">
            <v>0</v>
          </cell>
          <cell r="F47">
            <v>0</v>
          </cell>
          <cell r="I47">
            <v>0</v>
          </cell>
          <cell r="L47">
            <v>0</v>
          </cell>
          <cell r="O47">
            <v>0</v>
          </cell>
          <cell r="R47">
            <v>0</v>
          </cell>
          <cell r="U47">
            <v>0</v>
          </cell>
        </row>
        <row r="48">
          <cell r="A48">
            <v>40908</v>
          </cell>
          <cell r="B48">
            <v>0</v>
          </cell>
          <cell r="C48">
            <v>799193.2</v>
          </cell>
          <cell r="F48">
            <v>0</v>
          </cell>
          <cell r="I48">
            <v>0</v>
          </cell>
          <cell r="L48">
            <v>0</v>
          </cell>
          <cell r="O48">
            <v>799193.2</v>
          </cell>
          <cell r="R48">
            <v>0</v>
          </cell>
          <cell r="U48">
            <v>0</v>
          </cell>
        </row>
        <row r="49">
          <cell r="A49">
            <v>41274</v>
          </cell>
          <cell r="B49">
            <v>0</v>
          </cell>
          <cell r="C49">
            <v>715067.6</v>
          </cell>
          <cell r="F49">
            <v>0</v>
          </cell>
          <cell r="I49">
            <v>0</v>
          </cell>
          <cell r="L49">
            <v>0</v>
          </cell>
          <cell r="O49">
            <v>715067.6</v>
          </cell>
          <cell r="R49">
            <v>0</v>
          </cell>
          <cell r="U49">
            <v>0</v>
          </cell>
        </row>
        <row r="50">
          <cell r="A50">
            <v>41639</v>
          </cell>
          <cell r="B50">
            <v>0</v>
          </cell>
          <cell r="C50">
            <v>630942</v>
          </cell>
          <cell r="F50">
            <v>0</v>
          </cell>
          <cell r="I50">
            <v>0</v>
          </cell>
          <cell r="L50">
            <v>0</v>
          </cell>
          <cell r="O50">
            <v>630942</v>
          </cell>
          <cell r="R50">
            <v>0</v>
          </cell>
          <cell r="U50">
            <v>0</v>
          </cell>
        </row>
        <row r="51">
          <cell r="A51">
            <v>42004</v>
          </cell>
          <cell r="B51">
            <v>0</v>
          </cell>
          <cell r="C51">
            <v>546816.4</v>
          </cell>
          <cell r="F51">
            <v>0</v>
          </cell>
          <cell r="I51">
            <v>0</v>
          </cell>
          <cell r="L51">
            <v>0</v>
          </cell>
          <cell r="O51">
            <v>546816.4</v>
          </cell>
          <cell r="R51">
            <v>0</v>
          </cell>
          <cell r="U51">
            <v>0</v>
          </cell>
        </row>
        <row r="52">
          <cell r="A52">
            <v>42369</v>
          </cell>
          <cell r="B52">
            <v>0</v>
          </cell>
          <cell r="C52">
            <v>462690.80000000005</v>
          </cell>
          <cell r="F52">
            <v>0</v>
          </cell>
          <cell r="I52">
            <v>0</v>
          </cell>
          <cell r="L52">
            <v>0</v>
          </cell>
          <cell r="O52">
            <v>462690.80000000005</v>
          </cell>
          <cell r="R52">
            <v>0</v>
          </cell>
          <cell r="U52">
            <v>0</v>
          </cell>
        </row>
        <row r="53">
          <cell r="A53">
            <v>42735</v>
          </cell>
          <cell r="B53">
            <v>0</v>
          </cell>
          <cell r="C53">
            <v>378565.20000000007</v>
          </cell>
          <cell r="F53">
            <v>0</v>
          </cell>
          <cell r="I53">
            <v>0</v>
          </cell>
          <cell r="L53">
            <v>0</v>
          </cell>
          <cell r="O53">
            <v>378565.20000000007</v>
          </cell>
          <cell r="R53">
            <v>0</v>
          </cell>
          <cell r="U53">
            <v>0</v>
          </cell>
        </row>
        <row r="54">
          <cell r="A54">
            <v>43100</v>
          </cell>
          <cell r="B54">
            <v>0</v>
          </cell>
          <cell r="C54">
            <v>294439.60000000009</v>
          </cell>
          <cell r="F54">
            <v>0</v>
          </cell>
          <cell r="I54">
            <v>0</v>
          </cell>
          <cell r="L54">
            <v>0</v>
          </cell>
          <cell r="O54">
            <v>294439.60000000009</v>
          </cell>
          <cell r="R54">
            <v>0</v>
          </cell>
          <cell r="U54">
            <v>0</v>
          </cell>
        </row>
        <row r="55">
          <cell r="A55">
            <v>43465</v>
          </cell>
          <cell r="B55">
            <v>0</v>
          </cell>
          <cell r="C55">
            <v>210314.00000000009</v>
          </cell>
          <cell r="F55">
            <v>0</v>
          </cell>
          <cell r="I55">
            <v>0</v>
          </cell>
          <cell r="L55">
            <v>0</v>
          </cell>
          <cell r="O55">
            <v>210314.00000000009</v>
          </cell>
          <cell r="R55">
            <v>0</v>
          </cell>
          <cell r="U55">
            <v>0</v>
          </cell>
        </row>
        <row r="56">
          <cell r="A56">
            <v>43830</v>
          </cell>
          <cell r="B56">
            <v>0</v>
          </cell>
          <cell r="C56">
            <v>126188.40000000008</v>
          </cell>
          <cell r="F56">
            <v>0</v>
          </cell>
          <cell r="I56">
            <v>0</v>
          </cell>
          <cell r="L56">
            <v>0</v>
          </cell>
          <cell r="O56">
            <v>126188.40000000008</v>
          </cell>
          <cell r="R56">
            <v>0</v>
          </cell>
          <cell r="U56">
            <v>0</v>
          </cell>
        </row>
        <row r="57">
          <cell r="A57">
            <v>44196</v>
          </cell>
          <cell r="B57">
            <v>0</v>
          </cell>
          <cell r="C57">
            <v>42062.800000000076</v>
          </cell>
          <cell r="F57">
            <v>0</v>
          </cell>
          <cell r="I57">
            <v>0</v>
          </cell>
          <cell r="L57">
            <v>0</v>
          </cell>
          <cell r="O57">
            <v>42062.800000000076</v>
          </cell>
          <cell r="R57">
            <v>0</v>
          </cell>
          <cell r="U57">
            <v>0</v>
          </cell>
        </row>
        <row r="58">
          <cell r="A58">
            <v>44561</v>
          </cell>
          <cell r="B58">
            <v>0</v>
          </cell>
          <cell r="C58">
            <v>0</v>
          </cell>
          <cell r="F58">
            <v>0</v>
          </cell>
          <cell r="I58">
            <v>0</v>
          </cell>
          <cell r="L58">
            <v>0</v>
          </cell>
          <cell r="O58">
            <v>0</v>
          </cell>
          <cell r="R58">
            <v>0</v>
          </cell>
          <cell r="U58">
            <v>0</v>
          </cell>
        </row>
      </sheetData>
      <sheetData sheetId="23">
        <row r="24">
          <cell r="A24">
            <v>37986</v>
          </cell>
          <cell r="B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M24">
            <v>0</v>
          </cell>
          <cell r="N24">
            <v>0</v>
          </cell>
          <cell r="P24">
            <v>0</v>
          </cell>
          <cell r="Q24">
            <v>0</v>
          </cell>
          <cell r="S24">
            <v>0</v>
          </cell>
          <cell r="T24">
            <v>0</v>
          </cell>
        </row>
        <row r="25">
          <cell r="A25">
            <v>38352</v>
          </cell>
          <cell r="B25">
            <v>0</v>
          </cell>
        </row>
        <row r="26">
          <cell r="A26">
            <v>38717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A27">
            <v>39082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40908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>
            <v>41274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A30">
            <v>41639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A31">
            <v>42004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A32">
            <v>42369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42735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A34">
            <v>43100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A35">
            <v>43465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>
            <v>43830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A37">
            <v>44196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A38">
            <v>44561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A39">
            <v>44926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 3, Pg 6-8"/>
      <sheetName val="Ex 3, Pg 9-10"/>
      <sheetName val="Sch1"/>
      <sheetName val="Sch2"/>
      <sheetName val="Sch3"/>
      <sheetName val="Sch4"/>
      <sheetName val="Sch5"/>
      <sheetName val="Sch5-2"/>
      <sheetName val="Sch5-3"/>
      <sheetName val="Sch6&amp;7"/>
      <sheetName val="Sch8"/>
      <sheetName val="Sch9"/>
      <sheetName val="Sch10"/>
      <sheetName val="Macros"/>
    </sheetNames>
    <sheetDataSet>
      <sheetData sheetId="0" refreshError="1"/>
      <sheetData sheetId="1"/>
      <sheetData sheetId="2">
        <row r="1">
          <cell r="G1" t="str">
            <v>Exhibit No. 3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CULATIONS"/>
      <sheetName val="TRANSMISSION"/>
      <sheetName val="Brewster Purchases"/>
      <sheetName val="Statement"/>
      <sheetName val="Reads"/>
    </sheetNames>
    <sheetDataSet>
      <sheetData sheetId="0">
        <row r="8">
          <cell r="C8">
            <v>41456</v>
          </cell>
        </row>
        <row r="11">
          <cell r="C11">
            <v>744</v>
          </cell>
        </row>
        <row r="16">
          <cell r="C16">
            <v>91234</v>
          </cell>
        </row>
        <row r="19">
          <cell r="C19">
            <v>326400</v>
          </cell>
        </row>
        <row r="21">
          <cell r="C21">
            <v>329664</v>
          </cell>
        </row>
        <row r="29">
          <cell r="C29">
            <v>1044</v>
          </cell>
        </row>
        <row r="32">
          <cell r="C32">
            <v>179107</v>
          </cell>
        </row>
        <row r="33">
          <cell r="C33">
            <v>392</v>
          </cell>
        </row>
        <row r="38">
          <cell r="C38">
            <v>652</v>
          </cell>
          <cell r="E38">
            <v>150557</v>
          </cell>
        </row>
        <row r="40">
          <cell r="B40">
            <v>3.3000000000000002E-2</v>
          </cell>
          <cell r="C40">
            <v>22</v>
          </cell>
          <cell r="E40">
            <v>4968</v>
          </cell>
        </row>
        <row r="41">
          <cell r="C41">
            <v>674</v>
          </cell>
          <cell r="E41">
            <v>155525</v>
          </cell>
        </row>
      </sheetData>
      <sheetData sheetId="1">
        <row r="15">
          <cell r="C15">
            <v>1202</v>
          </cell>
        </row>
      </sheetData>
      <sheetData sheetId="2" refreshError="1"/>
      <sheetData sheetId="3" refreshError="1"/>
      <sheetData sheetId="4">
        <row r="1">
          <cell r="F1">
            <v>600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107-Tax"/>
    </sheetNames>
    <sheetDataSet>
      <sheetData sheetId="0" refreshError="1"/>
      <sheetData sheetId="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ssumptions"/>
      <sheetName val="Gas Margin - 0&amp;12"/>
      <sheetName val="Gas Margin - Forecast"/>
      <sheetName val="Electric Margin - 0&amp;12"/>
      <sheetName val="Electric Margin - Forecast"/>
      <sheetName val="O&amp;M IS Acct Detail - Total"/>
      <sheetName val="O&amp;M IS Acct Detail - ED 0&amp;12"/>
      <sheetName val="O&amp;M IS Acct Detail - ED Frcst"/>
      <sheetName val="O&amp;M Forecast Changes"/>
      <sheetName val="O&amp;M Detail"/>
      <sheetName val="Fees - 0&amp;12"/>
      <sheetName val="Fees - Forecast"/>
      <sheetName val="D&amp;A - 0&amp;12"/>
      <sheetName val="D&amp;A - Forecast"/>
      <sheetName val="Taxes Other - 0&amp;12"/>
      <sheetName val="Taxes Other - Forecast"/>
      <sheetName val="Other Income - 0&amp;12"/>
      <sheetName val="Other Income - Forecast"/>
      <sheetName val="Interest Expense - 0&amp;12"/>
      <sheetName val="Interest Expense - Forecast"/>
      <sheetName val="Total NIPSCO 0&amp;12"/>
      <sheetName val="NIPSCO ED 0&amp;12"/>
      <sheetName val="NIPSCO Gas Distr 0&amp;12"/>
      <sheetName val="NIPSCO Elec Distr 0&amp;12"/>
      <sheetName val="Total NIPSCO 7&amp;5"/>
      <sheetName val="NIPSCO ED 7&amp;5"/>
      <sheetName val="NIPSCO Gas Distr 7&amp;5"/>
      <sheetName val="NIPSCO Elec Distr 7&amp;5"/>
      <sheetName val="NIPSCO ED 2002"/>
      <sheetName val="NIPSCO ED 2003-2005"/>
      <sheetName val="6&amp;6 Recon by Category"/>
      <sheetName val="7&amp;5 Recon by Year"/>
    </sheetNames>
    <sheetDataSet>
      <sheetData sheetId="0" refreshError="1">
        <row r="5">
          <cell r="G5">
            <v>0.43553700000000001</v>
          </cell>
        </row>
        <row r="6">
          <cell r="G6">
            <v>0.63267499999999999</v>
          </cell>
        </row>
        <row r="7">
          <cell r="G7">
            <v>0.64775000000000005</v>
          </cell>
        </row>
        <row r="8">
          <cell r="G8">
            <v>0.63267499999999999</v>
          </cell>
        </row>
        <row r="9">
          <cell r="G9">
            <v>0.63267499999999999</v>
          </cell>
        </row>
        <row r="10">
          <cell r="G10">
            <v>0.51023368826430648</v>
          </cell>
        </row>
        <row r="14">
          <cell r="G14">
            <v>0.63718816252159627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Main Menu"/>
      <sheetName val="Financials Menu"/>
      <sheetName val="Pivot"/>
      <sheetName val="A (Input) Inv MO Service Charge"/>
      <sheetName val="B (Input) MO Volumes"/>
      <sheetName val="C (Input) MO ARC RRC Charges"/>
      <sheetName val="D (Output) Volume Analysis"/>
      <sheetName val="E (Calc) MO ARC-RRC Charge"/>
      <sheetName val="F (Valid) MO Service Charge"/>
      <sheetName val="G (Valid) MO ARC-RRC Charge"/>
      <sheetName val="H (Ref) Mnthly Svc Fees"/>
      <sheetName val="I (Ref) Mnthly Baseline Units"/>
      <sheetName val="I(a) (Ref) Mnth Baseline Unit %"/>
      <sheetName val="J (Ref) ARC RRC Rates"/>
      <sheetName val="K Graph (Input)"/>
      <sheetName val="L Graph (Data)"/>
      <sheetName val="M Graph (Baseline)"/>
      <sheetName val="N Graph (RU)"/>
      <sheetName val="O Graph (Charges)"/>
      <sheetName val="SLA Menu"/>
      <sheetName val="R (Input) SLA Achieved"/>
      <sheetName val="S (Calc) Service Credit"/>
      <sheetName val="T (Calc) Srvice Credt True Up"/>
      <sheetName val="U (Valid) Service Credit Sum"/>
      <sheetName val="V (Ref) At Risk"/>
      <sheetName val="W (Ref) Pool Allocation"/>
      <sheetName val="X (Ref) Original SLA"/>
      <sheetName val="(Ref) Invoice Detail"/>
      <sheetName val="Rate Schedules"/>
      <sheetName val="Main_Menu"/>
      <sheetName val="Financials_Menu"/>
      <sheetName val="A_(Input)_Inv_MO_Service_Charge"/>
      <sheetName val="B_(Input)_MO_Volumes"/>
      <sheetName val="C_(Input)_MO_ARC_RRC_Charges"/>
      <sheetName val="D_(Output)_Volume_Analysis"/>
      <sheetName val="E_(Calc)_MO_ARC-RRC_Charge"/>
      <sheetName val="F_(Valid)_MO_Service_Charge"/>
      <sheetName val="G_(Valid)_MO_ARC-RRC_Charge"/>
      <sheetName val="H_(Ref)_Mnthly_Svc_Fees"/>
      <sheetName val="I_(Ref)_Mnthly_Baseline_Units"/>
      <sheetName val="I(a)_(Ref)_Mnth_Baseline_Unit_%"/>
      <sheetName val="J_(Ref)_ARC_RRC_Rates"/>
      <sheetName val="K_Graph_(Input)"/>
      <sheetName val="L_Graph_(Data)"/>
      <sheetName val="M_Graph_(Baseline)"/>
      <sheetName val="N_Graph_(RU)"/>
      <sheetName val="O_Graph_(Charges)"/>
      <sheetName val="SLA_Menu"/>
      <sheetName val="R_(Input)_SLA_Achieved"/>
      <sheetName val="S_(Calc)_Service_Credit"/>
      <sheetName val="T_(Calc)_Srvice_Credt_True_Up"/>
      <sheetName val="U_(Valid)_Service_Credit_Sum"/>
      <sheetName val="V_(Ref)_At_Risk"/>
      <sheetName val="W_(Ref)_Pool_Allocation"/>
      <sheetName val="X_(Ref)_Original_SLA"/>
      <sheetName val="(Ref)_Invoice_Detail"/>
      <sheetName val="Rate_Schedu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_IN"/>
      <sheetName val="CU_IN"/>
      <sheetName val="DETAIL"/>
      <sheetName val="RED-FLAG"/>
      <sheetName val="CHK_DETAIL"/>
      <sheetName val="R_S_VAR"/>
      <sheetName val="EXPLAIN"/>
      <sheetName val="SUMMARY"/>
      <sheetName val="YTD_GRAPH"/>
      <sheetName val="PRE_KEY"/>
      <sheetName val="DISPLAY"/>
      <sheetName val="OLD_DSP_MTH"/>
      <sheetName val="OLD_DSP_YTD"/>
      <sheetName val="MTHYTD"/>
      <sheetName val="SET_DATES"/>
      <sheetName val="J"/>
      <sheetName val="L"/>
      <sheetName val="M"/>
      <sheetName val="N"/>
      <sheetName val="List"/>
      <sheetName val="Inputs"/>
      <sheetName val="Ex3"/>
      <sheetName val="I&amp;M Full Stack_UCAP"/>
      <sheetName val="Capac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7">
          <cell r="AC37" t="str">
            <v>Work-Up Sight: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Main Menu"/>
      <sheetName val="Financials Menu"/>
      <sheetName val="A (Input) Inv MO Service Charge"/>
      <sheetName val="B (Input) MO Volumes"/>
      <sheetName val="C (Input) MO ARC - RRC Charges"/>
      <sheetName val="D (Output)- Volume Analysis"/>
      <sheetName val="E (Calc) -MO ARC-RRC Charge"/>
      <sheetName val="F (Valid) - MO Service Charge"/>
      <sheetName val="G (Valid) - MO ARC-RRC Charge"/>
      <sheetName val="H (Ref) - Mnthly Svc Fees"/>
      <sheetName val="I (Ref) - Mnthly Baseline Units"/>
      <sheetName val="J (Ref) - ARC RRC Rates"/>
      <sheetName val="K Graph (Input)"/>
      <sheetName val="L Graph (Data)"/>
      <sheetName val="M Graph (Baseline)"/>
      <sheetName val="N Graph (RU)"/>
      <sheetName val="New Graph"/>
      <sheetName val="O Graph (Charges)"/>
      <sheetName val="SLA Menu"/>
      <sheetName val="K (Input) SLA Achieved"/>
      <sheetName val="L (Output) Service Credit"/>
      <sheetName val="M (Output) Srvice Credt True Up"/>
      <sheetName val="N (Valid) Service Credit Sum"/>
      <sheetName val="O (Ref) At Risk"/>
      <sheetName val="P (Ref) Pool Allocation"/>
      <sheetName val="Q (Ref) SLA Consolidation"/>
      <sheetName val="R (Ref) SLA Updated"/>
      <sheetName val="(Ref) IT Tower (Original)"/>
      <sheetName val="(Ref) Invoice Detail "/>
      <sheetName val="Rate Schedules"/>
      <sheetName val="Main_Menu"/>
      <sheetName val="Financials_Menu"/>
      <sheetName val="A_(Input)_Inv_MO_Service_Charge"/>
      <sheetName val="B_(Input)_MO_Volumes"/>
      <sheetName val="C_(Input)_MO_ARC_-_RRC_Charges"/>
      <sheetName val="D_(Output)-_Volume_Analysis"/>
      <sheetName val="E_(Calc)_-MO_ARC-RRC_Charge"/>
      <sheetName val="F_(Valid)_-_MO_Service_Charge"/>
      <sheetName val="G_(Valid)_-_MO_ARC-RRC_Charge"/>
      <sheetName val="H_(Ref)_-_Mnthly_Svc_Fees"/>
      <sheetName val="I_(Ref)_-_Mnthly_Baseline_Units"/>
      <sheetName val="J_(Ref)_-_ARC_RRC_Rates"/>
      <sheetName val="K_Graph_(Input)"/>
      <sheetName val="L_Graph_(Data)"/>
      <sheetName val="M_Graph_(Baseline)"/>
      <sheetName val="N_Graph_(RU)"/>
      <sheetName val="New_Graph"/>
      <sheetName val="O_Graph_(Charges)"/>
      <sheetName val="SLA_Menu"/>
      <sheetName val="K_(Input)_SLA_Achieved"/>
      <sheetName val="L_(Output)_Service_Credit"/>
      <sheetName val="M_(Output)_Srvice_Credt_True_Up"/>
      <sheetName val="N_(Valid)_Service_Credit_Sum"/>
      <sheetName val="O_(Ref)_At_Risk"/>
      <sheetName val="P_(Ref)_Pool_Allocation"/>
      <sheetName val="Q_(Ref)_SLA_Consolidation"/>
      <sheetName val="R_(Ref)_SLA_Updated"/>
      <sheetName val="(Ref)_IT_Tower_(Original)"/>
      <sheetName val="(Ref)_Invoice_Detail_"/>
      <sheetName val="Rate_Schedu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structions"/>
      <sheetName val="SLCs Due &amp; Recd"/>
      <sheetName val="1 - Totals"/>
      <sheetName val="2 - All Towers"/>
      <sheetName val="3-Pie Chart"/>
      <sheetName val="4-Indiv Towers"/>
      <sheetName val="% Invoice"/>
      <sheetName val="DSUM Explanation"/>
      <sheetName val="DB Functions"/>
      <sheetName val="Membership"/>
      <sheetName val="Infrastructure"/>
      <sheetName val="Blue Card"/>
      <sheetName val="FEP"/>
      <sheetName val="Basic Claims"/>
      <sheetName val="Applications"/>
      <sheetName val="Claims"/>
      <sheetName val="Mo1"/>
      <sheetName val="Mo2"/>
      <sheetName val="Mo3"/>
      <sheetName val="Mo4"/>
      <sheetName val="Mo5"/>
      <sheetName val="Mo6"/>
      <sheetName val="Mo7"/>
      <sheetName val="Mo8"/>
      <sheetName val="Mo9"/>
      <sheetName val="Mo10"/>
      <sheetName val="Mo11"/>
      <sheetName val="Mo12"/>
      <sheetName val="SLCs_Due_&amp;_Recd"/>
      <sheetName val="1_-_Totals"/>
      <sheetName val="2_-_All_Towers"/>
      <sheetName val="3-Pie_Chart"/>
      <sheetName val="4-Indiv_Towers"/>
      <sheetName val="%_Invoice"/>
      <sheetName val="DSUM_Explanation"/>
      <sheetName val="DB_Functions"/>
      <sheetName val="Blue_Card"/>
      <sheetName val="Basic_Clai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put"/>
      <sheetName val="Plant"/>
      <sheetName val="Revenue"/>
      <sheetName val="O&amp;M"/>
      <sheetName val="Rate Base &amp; Taxes"/>
      <sheetName val="VLOOKUP"/>
      <sheetName val="Allocations"/>
      <sheetName val="Allocations II"/>
      <sheetName val="Title Page"/>
      <sheetName val="ROR @ Proforma - 1"/>
      <sheetName val="ROR @ Current - 2"/>
      <sheetName val="Gross Plant - 3"/>
      <sheetName val="Depr. Reserve - 4"/>
      <sheetName val="Depr. Expense - 5"/>
      <sheetName val="Operating Rev - 6"/>
      <sheetName val="Dist O&amp;M Expense - 7"/>
      <sheetName val="O&amp;M Expense - 8"/>
      <sheetName val="Taxes Other Than Inc - 9"/>
      <sheetName val="Rate Base - 10"/>
      <sheetName val="Income Tax - 11"/>
      <sheetName val="Allocation Factors - 12"/>
      <sheetName val="Allocation Factors - 13"/>
      <sheetName val="Customer Charge a1"/>
      <sheetName val="Cust-Based Gas Plant a2"/>
      <sheetName val="Customer Charge b1"/>
      <sheetName val="Cust-Based Gas Plant b2"/>
      <sheetName val="Conversion Factors"/>
      <sheetName val="A&amp;E"/>
      <sheetName val="Metri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>
            <v>1</v>
          </cell>
          <cell r="B2" t="str">
            <v>DESIGN DAY</v>
          </cell>
          <cell r="C2" t="str">
            <v>NON-COINCIDENT PEAK</v>
          </cell>
          <cell r="D2" t="str">
            <v>11c</v>
          </cell>
          <cell r="E2">
            <v>61900</v>
          </cell>
          <cell r="F2">
            <v>30100</v>
          </cell>
          <cell r="G2">
            <v>21100</v>
          </cell>
          <cell r="H2">
            <v>600</v>
          </cell>
          <cell r="I2">
            <v>10100.000000000002</v>
          </cell>
          <cell r="N2">
            <v>0.48626817447495962</v>
          </cell>
          <cell r="O2">
            <v>0.34087237479806137</v>
          </cell>
          <cell r="P2">
            <v>9.6930533117932146E-3</v>
          </cell>
          <cell r="Q2">
            <v>0.16316639741518582</v>
          </cell>
          <cell r="S2">
            <v>1</v>
          </cell>
        </row>
        <row r="3">
          <cell r="A3">
            <v>2</v>
          </cell>
          <cell r="B3" t="str">
            <v>THROUGHPUT EXCL. TRANSPORTATION</v>
          </cell>
          <cell r="E3">
            <v>3653023.1999999997</v>
          </cell>
          <cell r="F3">
            <v>2196082</v>
          </cell>
          <cell r="G3">
            <v>1401215.8</v>
          </cell>
          <cell r="H3">
            <v>55725.4</v>
          </cell>
          <cell r="I3">
            <v>0</v>
          </cell>
          <cell r="N3">
            <v>0.60116836925645589</v>
          </cell>
          <cell r="O3">
            <v>0.38357703285322692</v>
          </cell>
          <cell r="P3">
            <v>1.5254597890317259E-2</v>
          </cell>
          <cell r="Q3">
            <v>0</v>
          </cell>
          <cell r="S3">
            <v>1</v>
          </cell>
        </row>
        <row r="4">
          <cell r="A4">
            <v>3</v>
          </cell>
          <cell r="B4" t="str">
            <v>TOTAL THROUGHPUT</v>
          </cell>
          <cell r="E4">
            <v>5959250</v>
          </cell>
          <cell r="F4">
            <v>2269801</v>
          </cell>
          <cell r="G4">
            <v>1467726.7</v>
          </cell>
          <cell r="H4">
            <v>55725.4</v>
          </cell>
          <cell r="I4">
            <v>2165996.9000000004</v>
          </cell>
          <cell r="N4">
            <v>0.38088702437387256</v>
          </cell>
          <cell r="O4">
            <v>0.24629386248269497</v>
          </cell>
          <cell r="P4">
            <v>9.3510760582288036E-3</v>
          </cell>
          <cell r="Q4">
            <v>0.36346803708520375</v>
          </cell>
          <cell r="S4">
            <v>1</v>
          </cell>
        </row>
        <row r="5">
          <cell r="A5">
            <v>4</v>
          </cell>
          <cell r="B5" t="str">
            <v>DIRECT ASSIGNMENT - GAS PURCHASE EXPENSE</v>
          </cell>
          <cell r="E5">
            <v>52718497</v>
          </cell>
          <cell r="F5">
            <v>31699928</v>
          </cell>
          <cell r="G5">
            <v>20272155</v>
          </cell>
          <cell r="H5">
            <v>746414</v>
          </cell>
          <cell r="I5">
            <v>0</v>
          </cell>
          <cell r="N5">
            <v>0.60130561005940664</v>
          </cell>
          <cell r="O5">
            <v>0.3845359058700023</v>
          </cell>
          <cell r="P5">
            <v>1.4158484070591011E-2</v>
          </cell>
          <cell r="Q5">
            <v>0</v>
          </cell>
          <cell r="S5">
            <v>1</v>
          </cell>
        </row>
        <row r="6">
          <cell r="A6">
            <v>5</v>
          </cell>
          <cell r="B6" t="str">
            <v>COMPOSITE ALLOCATORS #1 &amp; #3</v>
          </cell>
          <cell r="C6" t="str">
            <v>DEMAND/COMMODITY</v>
          </cell>
          <cell r="D6" t="str">
            <v>11b</v>
          </cell>
          <cell r="E6">
            <v>1.0000000000000002</v>
          </cell>
          <cell r="F6">
            <v>0.43357759942441609</v>
          </cell>
          <cell r="G6">
            <v>0.29358311864037817</v>
          </cell>
          <cell r="H6">
            <v>9.5220646850110099E-3</v>
          </cell>
          <cell r="I6">
            <v>0.2633172172501948</v>
          </cell>
          <cell r="N6">
            <v>0.43357759942441598</v>
          </cell>
          <cell r="O6">
            <v>0.29358311864037812</v>
          </cell>
          <cell r="P6">
            <v>9.5220646850110082E-3</v>
          </cell>
          <cell r="Q6">
            <v>0.26331721725019475</v>
          </cell>
          <cell r="S6">
            <v>1</v>
          </cell>
        </row>
        <row r="7">
          <cell r="A7">
            <v>6</v>
          </cell>
          <cell r="B7" t="str">
            <v>AVERAGE NO. OF CUSTOMERS</v>
          </cell>
          <cell r="E7">
            <v>32348.833333333332</v>
          </cell>
          <cell r="F7">
            <v>28628.833333333332</v>
          </cell>
          <cell r="G7">
            <v>3600.333333333333</v>
          </cell>
          <cell r="H7">
            <v>27</v>
          </cell>
          <cell r="I7">
            <v>92.666666666666671</v>
          </cell>
          <cell r="N7">
            <v>0.88500358075767804</v>
          </cell>
          <cell r="O7">
            <v>0.11129716166992111</v>
          </cell>
          <cell r="P7">
            <v>8.3465142998459508E-4</v>
          </cell>
          <cell r="Q7">
            <v>2.8646061424162646E-3</v>
          </cell>
          <cell r="S7">
            <v>1</v>
          </cell>
        </row>
        <row r="8">
          <cell r="A8">
            <v>7</v>
          </cell>
          <cell r="B8" t="str">
            <v>DIRECT ASSIGNMENT - CONSUMPTION TAX</v>
          </cell>
          <cell r="E8">
            <v>208890</v>
          </cell>
          <cell r="F8">
            <v>94651</v>
          </cell>
          <cell r="G8">
            <v>61203</v>
          </cell>
          <cell r="H8">
            <v>2324</v>
          </cell>
          <cell r="I8">
            <v>50712</v>
          </cell>
          <cell r="N8">
            <v>0.4531140791804299</v>
          </cell>
          <cell r="O8">
            <v>0.29299152664081574</v>
          </cell>
          <cell r="P8">
            <v>1.1125472736847145E-2</v>
          </cell>
          <cell r="Q8">
            <v>0.24276892144190723</v>
          </cell>
          <cell r="S8">
            <v>1</v>
          </cell>
        </row>
        <row r="9">
          <cell r="A9">
            <v>8</v>
          </cell>
          <cell r="B9" t="str">
            <v>CURRENT REVENUE EXCL FORFEITED DIS &amp; OTHER</v>
          </cell>
          <cell r="E9">
            <v>69810883</v>
          </cell>
          <cell r="F9">
            <v>41382846.399999999</v>
          </cell>
          <cell r="G9">
            <v>25296454</v>
          </cell>
          <cell r="H9">
            <v>835580.7</v>
          </cell>
          <cell r="I9">
            <v>2296001.9</v>
          </cell>
          <cell r="N9">
            <v>0.59278503037986208</v>
          </cell>
          <cell r="O9">
            <v>0.36235688352487966</v>
          </cell>
          <cell r="P9">
            <v>1.1969203999324862E-2</v>
          </cell>
          <cell r="Q9">
            <v>3.2888882095933381E-2</v>
          </cell>
          <cell r="S9">
            <v>1</v>
          </cell>
        </row>
        <row r="10">
          <cell r="A10">
            <v>9</v>
          </cell>
          <cell r="B10" t="str">
            <v>DIRECT ASSIGNMENT - CUSTOMER DEPOSITS</v>
          </cell>
          <cell r="E10">
            <v>341775</v>
          </cell>
          <cell r="F10">
            <v>223584</v>
          </cell>
          <cell r="G10">
            <v>118191</v>
          </cell>
          <cell r="H10">
            <v>0</v>
          </cell>
          <cell r="I10">
            <v>0</v>
          </cell>
          <cell r="N10">
            <v>0.6541847706824665</v>
          </cell>
          <cell r="O10">
            <v>0.34581522931753345</v>
          </cell>
          <cell r="P10">
            <v>0</v>
          </cell>
          <cell r="Q10">
            <v>0</v>
          </cell>
          <cell r="S10">
            <v>1</v>
          </cell>
        </row>
        <row r="11">
          <cell r="A11">
            <v>10</v>
          </cell>
          <cell r="B11" t="str">
            <v>DIRECT ASSIGNMENT - FRANCHISE TAX BASED ON GROSS RECEIPTS</v>
          </cell>
          <cell r="E11">
            <v>326619.34039999999</v>
          </cell>
          <cell r="F11">
            <v>183990.008</v>
          </cell>
          <cell r="G11">
            <v>94900.96639999999</v>
          </cell>
          <cell r="H11">
            <v>1789.9260000000011</v>
          </cell>
          <cell r="I11">
            <v>45938.44</v>
          </cell>
          <cell r="N11">
            <v>0.56331632956784949</v>
          </cell>
          <cell r="O11">
            <v>0.29055525702727186</v>
          </cell>
          <cell r="P11">
            <v>5.480159251463607E-3</v>
          </cell>
          <cell r="Q11">
            <v>0.14064825415341511</v>
          </cell>
          <cell r="S11">
            <v>1</v>
          </cell>
        </row>
        <row r="12">
          <cell r="A12">
            <v>11</v>
          </cell>
          <cell r="B12" t="str">
            <v>DIST. PLANT EXCL ACCTS 375.70, 375.71, &amp; 387</v>
          </cell>
          <cell r="E12">
            <v>100881778.80000001</v>
          </cell>
          <cell r="F12">
            <v>59268813.399999999</v>
          </cell>
          <cell r="G12">
            <v>24033605</v>
          </cell>
          <cell r="H12">
            <v>798509.4</v>
          </cell>
          <cell r="I12">
            <v>16780851</v>
          </cell>
          <cell r="N12">
            <v>0.58750761639028504</v>
          </cell>
          <cell r="O12">
            <v>0.23823534126660342</v>
          </cell>
          <cell r="P12">
            <v>7.9152985752071209E-3</v>
          </cell>
          <cell r="Q12">
            <v>0.16634174376790428</v>
          </cell>
          <cell r="S12">
            <v>1</v>
          </cell>
        </row>
        <row r="13">
          <cell r="A13">
            <v>12</v>
          </cell>
          <cell r="B13" t="str">
            <v>GROSS PLANT</v>
          </cell>
          <cell r="E13">
            <v>107211465.59999999</v>
          </cell>
          <cell r="F13">
            <v>62654477.600000001</v>
          </cell>
          <cell r="G13">
            <v>25879233</v>
          </cell>
          <cell r="H13">
            <v>854459.6</v>
          </cell>
          <cell r="I13">
            <v>17823295.400000002</v>
          </cell>
          <cell r="N13">
            <v>0.58440090571805414</v>
          </cell>
          <cell r="O13">
            <v>0.24138493821690654</v>
          </cell>
          <cell r="P13">
            <v>7.9698528064893834E-3</v>
          </cell>
          <cell r="Q13">
            <v>0.16624430325855002</v>
          </cell>
          <cell r="S13">
            <v>1</v>
          </cell>
        </row>
        <row r="14">
          <cell r="A14">
            <v>13</v>
          </cell>
          <cell r="B14" t="str">
            <v>DIRECT PLANT - MAINS</v>
          </cell>
          <cell r="E14">
            <v>58076733</v>
          </cell>
          <cell r="F14">
            <v>25180770.5</v>
          </cell>
          <cell r="G14">
            <v>17050348.399999999</v>
          </cell>
          <cell r="H14">
            <v>553010.4</v>
          </cell>
          <cell r="I14">
            <v>15292603.699999999</v>
          </cell>
          <cell r="N14">
            <v>0.43357759982814459</v>
          </cell>
          <cell r="O14">
            <v>0.29358311873362436</v>
          </cell>
          <cell r="P14">
            <v>9.522064541750308E-3</v>
          </cell>
          <cell r="Q14">
            <v>0.26331721689648074</v>
          </cell>
          <cell r="S14">
            <v>1</v>
          </cell>
        </row>
        <row r="15">
          <cell r="A15">
            <v>14</v>
          </cell>
          <cell r="B15" t="str">
            <v>COMPOSITE DIRECT PLANT - ACCTS 376 &amp; 380</v>
          </cell>
          <cell r="E15">
            <v>90324477</v>
          </cell>
          <cell r="F15">
            <v>53337142.399999999</v>
          </cell>
          <cell r="G15">
            <v>20690703.099999998</v>
          </cell>
          <cell r="H15">
            <v>617441.5</v>
          </cell>
          <cell r="I15">
            <v>15679190</v>
          </cell>
          <cell r="N15">
            <v>0.59050596440209668</v>
          </cell>
          <cell r="O15">
            <v>0.229070832040356</v>
          </cell>
          <cell r="P15">
            <v>6.8358159438886099E-3</v>
          </cell>
          <cell r="Q15">
            <v>0.17358738761365869</v>
          </cell>
          <cell r="S15">
            <v>1</v>
          </cell>
        </row>
        <row r="16">
          <cell r="A16">
            <v>15</v>
          </cell>
          <cell r="B16" t="str">
            <v>DIRECT ASSIGNMENT - SERVICES</v>
          </cell>
          <cell r="E16">
            <v>1.0009999999999999</v>
          </cell>
          <cell r="F16">
            <v>0.874</v>
          </cell>
          <cell r="G16">
            <v>0.113</v>
          </cell>
          <cell r="H16">
            <v>2E-3</v>
          </cell>
          <cell r="I16">
            <v>1.2E-2</v>
          </cell>
          <cell r="N16">
            <v>0.8731268731268732</v>
          </cell>
          <cell r="O16">
            <v>0.11288711288711291</v>
          </cell>
          <cell r="P16">
            <v>1.9980019980019984E-3</v>
          </cell>
          <cell r="Q16">
            <v>1.198801198801199E-2</v>
          </cell>
          <cell r="S16">
            <v>1</v>
          </cell>
        </row>
        <row r="17">
          <cell r="A17">
            <v>16</v>
          </cell>
          <cell r="B17" t="str">
            <v>DIRECT ASSIGNMENT - METERS</v>
          </cell>
          <cell r="E17">
            <v>1</v>
          </cell>
          <cell r="F17">
            <v>0.63100000000000001</v>
          </cell>
          <cell r="G17">
            <v>0.32100000000000001</v>
          </cell>
          <cell r="H17">
            <v>7.0000000000000001E-3</v>
          </cell>
          <cell r="I17">
            <v>4.1000000000000002E-2</v>
          </cell>
          <cell r="N17">
            <v>0.63100000000000001</v>
          </cell>
          <cell r="O17">
            <v>0.32100000000000001</v>
          </cell>
          <cell r="P17">
            <v>7.0000000000000001E-3</v>
          </cell>
          <cell r="Q17">
            <v>4.1000000000000002E-2</v>
          </cell>
          <cell r="S17">
            <v>1</v>
          </cell>
        </row>
        <row r="18">
          <cell r="A18">
            <v>17</v>
          </cell>
          <cell r="B18" t="str">
            <v>DIRECT ASSIGNMENT - IND M &amp; R</v>
          </cell>
          <cell r="E18">
            <v>1</v>
          </cell>
          <cell r="F18">
            <v>0</v>
          </cell>
          <cell r="G18">
            <v>0.32900000000000001</v>
          </cell>
          <cell r="H18">
            <v>0.184</v>
          </cell>
          <cell r="I18">
            <v>0.48699999999999999</v>
          </cell>
          <cell r="N18">
            <v>0</v>
          </cell>
          <cell r="O18">
            <v>0.32900000000000001</v>
          </cell>
          <cell r="P18">
            <v>0.184</v>
          </cell>
          <cell r="Q18">
            <v>0.48699999999999999</v>
          </cell>
          <cell r="S18">
            <v>1</v>
          </cell>
        </row>
        <row r="19">
          <cell r="A19">
            <v>18</v>
          </cell>
          <cell r="B19" t="str">
            <v>OTHER DISTRIBUTION O &amp; M EXPENSE</v>
          </cell>
          <cell r="E19">
            <v>1930041.3091895485</v>
          </cell>
          <cell r="F19">
            <v>1079046.1000000001</v>
          </cell>
          <cell r="G19">
            <v>533901.98</v>
          </cell>
          <cell r="H19">
            <v>21657.47</v>
          </cell>
          <cell r="I19">
            <v>295435.88000000006</v>
          </cell>
          <cell r="N19">
            <v>0.55907927714412842</v>
          </cell>
          <cell r="O19">
            <v>0.27662722940587886</v>
          </cell>
          <cell r="P19">
            <v>1.1221246870148223E-2</v>
          </cell>
          <cell r="Q19">
            <v>0.15307230917459366</v>
          </cell>
          <cell r="S19">
            <v>1</v>
          </cell>
        </row>
        <row r="20">
          <cell r="A20">
            <v>19</v>
          </cell>
          <cell r="B20" t="str">
            <v xml:space="preserve">O &amp; M EXCL GAS PUR, UNCOLLECTIBLES, &amp; A &amp; G </v>
          </cell>
          <cell r="E20">
            <v>3632896.7122915387</v>
          </cell>
          <cell r="F20">
            <v>2260664.3000000003</v>
          </cell>
          <cell r="G20">
            <v>897361.89000000025</v>
          </cell>
          <cell r="H20">
            <v>33336.47</v>
          </cell>
          <cell r="I20">
            <v>441533.77000000008</v>
          </cell>
          <cell r="N20">
            <v>0.6222759629667618</v>
          </cell>
          <cell r="O20">
            <v>0.24701002012082177</v>
          </cell>
          <cell r="P20">
            <v>9.176277951203354E-3</v>
          </cell>
          <cell r="Q20">
            <v>0.12153766125695653</v>
          </cell>
          <cell r="S20">
            <v>1</v>
          </cell>
        </row>
        <row r="21">
          <cell r="A21">
            <v>20</v>
          </cell>
          <cell r="B21" t="str">
            <v>MINIMUM SYSTEM MAINS</v>
          </cell>
          <cell r="C21" t="str">
            <v>CUSTOMER/DEMAND</v>
          </cell>
          <cell r="D21" t="str">
            <v>11a</v>
          </cell>
          <cell r="E21">
            <v>1</v>
          </cell>
          <cell r="F21">
            <v>0.75</v>
          </cell>
          <cell r="G21">
            <v>0.189</v>
          </cell>
          <cell r="H21">
            <v>3.8999999999999998E-3</v>
          </cell>
          <cell r="I21">
            <v>5.7099999999999998E-2</v>
          </cell>
          <cell r="N21">
            <v>0.75</v>
          </cell>
          <cell r="O21">
            <v>0.189</v>
          </cell>
          <cell r="P21">
            <v>3.8999999999999998E-3</v>
          </cell>
          <cell r="Q21">
            <v>5.7099999999999998E-2</v>
          </cell>
          <cell r="S21">
            <v>1</v>
          </cell>
        </row>
        <row r="22">
          <cell r="A22">
            <v>21</v>
          </cell>
          <cell r="B22" t="str">
            <v>DIRECT ASSIGNMENT - CUR REV BILLED THROUGH DIS</v>
          </cell>
          <cell r="E22">
            <v>64496162</v>
          </cell>
          <cell r="F22">
            <v>41364041</v>
          </cell>
          <cell r="G22">
            <v>23132121</v>
          </cell>
          <cell r="H22">
            <v>0</v>
          </cell>
          <cell r="I22">
            <v>0</v>
          </cell>
          <cell r="N22">
            <v>0.64134112352297801</v>
          </cell>
          <cell r="O22">
            <v>0.35865887647702199</v>
          </cell>
          <cell r="P22">
            <v>0</v>
          </cell>
          <cell r="Q22">
            <v>0</v>
          </cell>
          <cell r="S22">
            <v>1</v>
          </cell>
        </row>
        <row r="23">
          <cell r="A23">
            <v>22</v>
          </cell>
          <cell r="B23" t="str">
            <v>NOT USED</v>
          </cell>
          <cell r="C23" t="str">
            <v>AVERAGE &amp; EXCESS</v>
          </cell>
          <cell r="D23" t="str">
            <v>11d</v>
          </cell>
          <cell r="E23" t="e">
            <v>#REF!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S23" t="e">
            <v>#DIV/0!</v>
          </cell>
        </row>
        <row r="24">
          <cell r="A24">
            <v>23</v>
          </cell>
          <cell r="B24" t="str">
            <v>NOT USED</v>
          </cell>
          <cell r="N24" t="e">
            <v>#DIV/0!</v>
          </cell>
          <cell r="O24" t="e">
            <v>#DIV/0!</v>
          </cell>
          <cell r="P24" t="e">
            <v>#DIV/0!</v>
          </cell>
          <cell r="Q24" t="e">
            <v>#DIV/0!</v>
          </cell>
          <cell r="S24" t="e">
            <v>#DIV/0!</v>
          </cell>
        </row>
        <row r="25">
          <cell r="A25">
            <v>24</v>
          </cell>
          <cell r="B25" t="str">
            <v>NOT USED</v>
          </cell>
          <cell r="N25" t="e">
            <v>#DIV/0!</v>
          </cell>
          <cell r="O25" t="e">
            <v>#DIV/0!</v>
          </cell>
          <cell r="P25" t="e">
            <v>#DIV/0!</v>
          </cell>
          <cell r="Q25" t="e">
            <v>#DIV/0!</v>
          </cell>
          <cell r="S25" t="e">
            <v>#DIV/0!</v>
          </cell>
        </row>
        <row r="26">
          <cell r="A26">
            <v>25</v>
          </cell>
          <cell r="B26" t="str">
            <v>NOT USED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S26" t="e">
            <v>#DIV/0!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pendix A"/>
      <sheetName val="Appendix B"/>
      <sheetName val="Summary of Rates"/>
      <sheetName val="ATT 1 - ADIT"/>
      <sheetName val="ATT 1a - ADIT"/>
      <sheetName val="ATT 2 - Other Taxes"/>
      <sheetName val="ATT 3 - Revenue Credits"/>
      <sheetName val="ATT 4 - 100 Basis Point ROE"/>
      <sheetName val="ATT 5 - Cost Support"/>
      <sheetName val="ATT 6 - Est &amp; Reconcile WS"/>
      <sheetName val="Att 7 - Trans Enhance Charge"/>
      <sheetName val="ATT 8 - Depreciation Rates"/>
      <sheetName val="ATT 9a - Load Divisor"/>
      <sheetName val="ATT 9a1 - Load current year"/>
      <sheetName val="ATT 9a2 - Load one year prior"/>
      <sheetName val="ATT 9a3 - Load two years prior"/>
      <sheetName val="ATT 10 - Acc Amort of PIS"/>
      <sheetName val="ATT 11 - Prepayments"/>
      <sheetName val="ATT 12 - Plant Held Future Use"/>
      <sheetName val="ATT 13 - Revenue Credit Detail"/>
      <sheetName val="ATT 14-Cost of Capital Detail"/>
      <sheetName val="ATT 15 - GSU and Assoc'd Equip"/>
      <sheetName val="ATT 16 - Unfunded Reserves"/>
      <sheetName val="ATT 17 - PBOP"/>
      <sheetName val="Inputs"/>
      <sheetName val="PIS true-up"/>
      <sheetName val="FERC Form 1 data"/>
      <sheetName val="PIS projection"/>
      <sheetName val="Gateway PIS monthly"/>
    </sheetNames>
    <sheetDataSet>
      <sheetData sheetId="0" refreshError="1">
        <row r="6">
          <cell r="H6">
            <v>2012</v>
          </cell>
        </row>
        <row r="7">
          <cell r="H7" t="str">
            <v>Projection</v>
          </cell>
        </row>
        <row r="18">
          <cell r="H18">
            <v>7.3398818350960335E-2</v>
          </cell>
        </row>
        <row r="30">
          <cell r="H30">
            <v>0.21851176882254517</v>
          </cell>
        </row>
        <row r="33">
          <cell r="H33">
            <v>0.24176082444075614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16">
          <cell r="D16">
            <v>151699035</v>
          </cell>
          <cell r="E16">
            <v>160882952</v>
          </cell>
          <cell r="F16" t="str">
            <v>114.14c</v>
          </cell>
        </row>
        <row r="17">
          <cell r="D17">
            <v>-1874204</v>
          </cell>
          <cell r="E17">
            <v>-1851300</v>
          </cell>
          <cell r="F17" t="str">
            <v>114.19c</v>
          </cell>
        </row>
        <row r="18">
          <cell r="D18">
            <v>20136120</v>
          </cell>
          <cell r="E18">
            <v>22657380.059999999</v>
          </cell>
          <cell r="F18" t="str">
            <v>214.47d</v>
          </cell>
        </row>
        <row r="20">
          <cell r="D20">
            <v>4500418059</v>
          </cell>
          <cell r="E20">
            <v>4724913520</v>
          </cell>
          <cell r="F20" t="str">
            <v>207.58g</v>
          </cell>
        </row>
        <row r="21">
          <cell r="D21">
            <v>5487299014</v>
          </cell>
          <cell r="E21">
            <v>5678900414</v>
          </cell>
          <cell r="F21" t="str">
            <v>206.75b</v>
          </cell>
        </row>
        <row r="22">
          <cell r="D22">
            <v>5678900414</v>
          </cell>
          <cell r="E22">
            <v>5852985088</v>
          </cell>
          <cell r="F22" t="str">
            <v>207.75g</v>
          </cell>
        </row>
        <row r="23">
          <cell r="D23">
            <v>847651696</v>
          </cell>
          <cell r="E23">
            <v>853462120</v>
          </cell>
          <cell r="F23" t="str">
            <v>204.5b</v>
          </cell>
        </row>
        <row r="24">
          <cell r="D24">
            <v>853462120</v>
          </cell>
          <cell r="E24">
            <v>854419426</v>
          </cell>
          <cell r="F24" t="str">
            <v>205.5g</v>
          </cell>
        </row>
        <row r="25">
          <cell r="D25">
            <v>1213647890</v>
          </cell>
          <cell r="E25">
            <v>1316569190</v>
          </cell>
          <cell r="F25" t="str">
            <v>206.99b</v>
          </cell>
        </row>
        <row r="26">
          <cell r="D26">
            <v>1316569190</v>
          </cell>
          <cell r="E26">
            <v>1359148793</v>
          </cell>
          <cell r="F26" t="str">
            <v>207.99g</v>
          </cell>
        </row>
        <row r="27">
          <cell r="D27">
            <v>9892359008</v>
          </cell>
          <cell r="E27">
            <v>10420953789</v>
          </cell>
          <cell r="F27" t="str">
            <v>204.46b</v>
          </cell>
        </row>
        <row r="28">
          <cell r="D28">
            <v>10420953789</v>
          </cell>
          <cell r="E28">
            <v>10942646469</v>
          </cell>
          <cell r="F28" t="str">
            <v>205.46g</v>
          </cell>
        </row>
        <row r="29">
          <cell r="D29">
            <v>779590</v>
          </cell>
          <cell r="E29">
            <v>0</v>
          </cell>
          <cell r="F29" t="str">
            <v>207.102g</v>
          </cell>
        </row>
        <row r="31">
          <cell r="D31">
            <v>1224958546</v>
          </cell>
          <cell r="E31">
            <v>1285912340</v>
          </cell>
          <cell r="F31" t="str">
            <v>219.25c</v>
          </cell>
        </row>
        <row r="32">
          <cell r="D32">
            <v>2160071159</v>
          </cell>
          <cell r="E32">
            <v>2268075733</v>
          </cell>
          <cell r="F32" t="str">
            <v>219.26c</v>
          </cell>
        </row>
        <row r="33">
          <cell r="D33">
            <v>497114808</v>
          </cell>
          <cell r="E33">
            <v>500799794</v>
          </cell>
          <cell r="F33" t="str">
            <v>200.21c</v>
          </cell>
        </row>
        <row r="34">
          <cell r="D34">
            <v>477043369</v>
          </cell>
          <cell r="E34">
            <v>500908590</v>
          </cell>
          <cell r="F34" t="str">
            <v>219.28c</v>
          </cell>
        </row>
        <row r="36">
          <cell r="D36">
            <v>2465684624</v>
          </cell>
          <cell r="E36">
            <v>2505658617</v>
          </cell>
          <cell r="F36" t="str">
            <v>219.20c</v>
          </cell>
        </row>
        <row r="37">
          <cell r="D37">
            <v>0</v>
          </cell>
          <cell r="E37">
            <v>0</v>
          </cell>
          <cell r="F37" t="str">
            <v>219.21c</v>
          </cell>
        </row>
        <row r="38">
          <cell r="D38">
            <v>254117565</v>
          </cell>
          <cell r="E38">
            <v>264903753</v>
          </cell>
          <cell r="F38" t="str">
            <v>219.22c</v>
          </cell>
        </row>
        <row r="39">
          <cell r="D39">
            <v>0</v>
          </cell>
          <cell r="E39">
            <v>0</v>
          </cell>
          <cell r="F39" t="str">
            <v>219.23c</v>
          </cell>
        </row>
        <row r="40">
          <cell r="D40">
            <v>480305750</v>
          </cell>
          <cell r="E40">
            <v>579208388</v>
          </cell>
          <cell r="F40" t="str">
            <v>219.24c</v>
          </cell>
        </row>
        <row r="41">
          <cell r="D41">
            <v>3200107939</v>
          </cell>
          <cell r="E41">
            <v>3349770758</v>
          </cell>
          <cell r="F41" t="str">
            <v>219.20 through 219.24</v>
          </cell>
        </row>
        <row r="43">
          <cell r="D43">
            <v>106787597</v>
          </cell>
          <cell r="E43">
            <v>83816884</v>
          </cell>
          <cell r="F43" t="str">
            <v>227.5c</v>
          </cell>
        </row>
        <row r="44">
          <cell r="D44">
            <v>507347</v>
          </cell>
          <cell r="E44">
            <v>750972</v>
          </cell>
          <cell r="F44" t="str">
            <v>227.8c</v>
          </cell>
        </row>
        <row r="45">
          <cell r="D45">
            <v>0</v>
          </cell>
          <cell r="E45">
            <v>0</v>
          </cell>
          <cell r="F45" t="str">
            <v>227.16c</v>
          </cell>
        </row>
        <row r="46">
          <cell r="D46" t="str">
            <v>manual check</v>
          </cell>
          <cell r="E46" t="str">
            <v>manual check</v>
          </cell>
          <cell r="F46" t="str">
            <v>234.18c</v>
          </cell>
        </row>
        <row r="47">
          <cell r="D47">
            <v>0</v>
          </cell>
          <cell r="E47">
            <v>4045318</v>
          </cell>
          <cell r="F47" t="str">
            <v>266.6b</v>
          </cell>
        </row>
        <row r="48">
          <cell r="D48">
            <v>0</v>
          </cell>
          <cell r="E48">
            <v>2420922</v>
          </cell>
          <cell r="F48" t="str">
            <v>266.6h</v>
          </cell>
        </row>
        <row r="49">
          <cell r="D49">
            <v>0</v>
          </cell>
          <cell r="E49">
            <v>0</v>
          </cell>
          <cell r="F49" t="str">
            <v>321.84b</v>
          </cell>
        </row>
        <row r="50">
          <cell r="D50">
            <v>0</v>
          </cell>
          <cell r="E50">
            <v>0</v>
          </cell>
          <cell r="F50" t="str">
            <v>321.85b</v>
          </cell>
        </row>
        <row r="51">
          <cell r="D51">
            <v>7794035</v>
          </cell>
          <cell r="E51">
            <v>6733470</v>
          </cell>
          <cell r="F51" t="str">
            <v>321.86b</v>
          </cell>
        </row>
        <row r="52">
          <cell r="D52">
            <v>0</v>
          </cell>
          <cell r="E52">
            <v>0</v>
          </cell>
          <cell r="F52" t="str">
            <v>321.87b</v>
          </cell>
        </row>
        <row r="53">
          <cell r="D53">
            <v>0</v>
          </cell>
          <cell r="E53">
            <v>239500</v>
          </cell>
          <cell r="F53" t="str">
            <v>321.88b</v>
          </cell>
        </row>
        <row r="54">
          <cell r="D54">
            <v>984307</v>
          </cell>
          <cell r="E54">
            <v>850396</v>
          </cell>
          <cell r="F54" t="str">
            <v>321.89b</v>
          </cell>
        </row>
        <row r="55">
          <cell r="D55">
            <v>138234854</v>
          </cell>
          <cell r="E55">
            <v>142125115</v>
          </cell>
          <cell r="F55" t="str">
            <v>321.96b</v>
          </cell>
        </row>
        <row r="56">
          <cell r="D56">
            <v>204716008</v>
          </cell>
          <cell r="E56">
            <v>206484082</v>
          </cell>
          <cell r="F56" t="str">
            <v>321.112b</v>
          </cell>
        </row>
        <row r="57">
          <cell r="D57">
            <v>24984814</v>
          </cell>
          <cell r="E57">
            <v>16404849</v>
          </cell>
          <cell r="F57" t="str">
            <v>323.185b</v>
          </cell>
        </row>
        <row r="58">
          <cell r="D58">
            <v>21857100</v>
          </cell>
          <cell r="E58">
            <v>22965972</v>
          </cell>
          <cell r="F58" t="str">
            <v>323.189b</v>
          </cell>
        </row>
        <row r="59">
          <cell r="D59">
            <v>5360</v>
          </cell>
          <cell r="E59">
            <v>4948</v>
          </cell>
          <cell r="F59" t="str">
            <v>323.191b</v>
          </cell>
        </row>
        <row r="60">
          <cell r="D60">
            <v>152657357</v>
          </cell>
          <cell r="E60">
            <v>188239678</v>
          </cell>
          <cell r="F60" t="str">
            <v>323.197b</v>
          </cell>
        </row>
        <row r="61">
          <cell r="D61">
            <v>38609300</v>
          </cell>
          <cell r="E61">
            <v>41692182</v>
          </cell>
          <cell r="F61" t="str">
            <v>336.1d</v>
          </cell>
        </row>
        <row r="62">
          <cell r="D62">
            <v>0</v>
          </cell>
          <cell r="E62">
            <v>0</v>
          </cell>
          <cell r="F62" t="str">
            <v>336.1e</v>
          </cell>
        </row>
        <row r="63">
          <cell r="D63">
            <v>84271946</v>
          </cell>
          <cell r="E63">
            <v>86537884</v>
          </cell>
          <cell r="F63" t="str">
            <v>336.7b</v>
          </cell>
        </row>
        <row r="64">
          <cell r="D64">
            <v>0</v>
          </cell>
          <cell r="E64">
            <v>0</v>
          </cell>
          <cell r="F64" t="str">
            <v>336.7d</v>
          </cell>
        </row>
        <row r="65">
          <cell r="D65">
            <v>36082214</v>
          </cell>
          <cell r="E65">
            <v>38203550</v>
          </cell>
          <cell r="F65" t="str">
            <v>336.10b</v>
          </cell>
        </row>
        <row r="66">
          <cell r="D66">
            <v>3340933</v>
          </cell>
          <cell r="E66">
            <v>2357362</v>
          </cell>
          <cell r="F66" t="str">
            <v>336.10d</v>
          </cell>
        </row>
        <row r="67">
          <cell r="E67">
            <v>2043517</v>
          </cell>
          <cell r="F67" t="str">
            <v>350.32d</v>
          </cell>
        </row>
        <row r="68">
          <cell r="E68">
            <v>2983740</v>
          </cell>
          <cell r="F68" t="str">
            <v>350.33d</v>
          </cell>
        </row>
        <row r="69">
          <cell r="E69">
            <v>757804</v>
          </cell>
          <cell r="F69" t="str">
            <v>350.34d</v>
          </cell>
        </row>
        <row r="70">
          <cell r="E70">
            <v>365986</v>
          </cell>
          <cell r="F70" t="str">
            <v>350.35d</v>
          </cell>
        </row>
        <row r="71">
          <cell r="D71">
            <v>22707903</v>
          </cell>
          <cell r="E71">
            <v>23499915</v>
          </cell>
          <cell r="F71" t="str">
            <v>354.21b</v>
          </cell>
        </row>
        <row r="72">
          <cell r="D72">
            <v>41949915</v>
          </cell>
          <cell r="E72">
            <v>43097996</v>
          </cell>
          <cell r="F72" t="str">
            <v>354.27b</v>
          </cell>
        </row>
        <row r="73">
          <cell r="D73">
            <v>357213635</v>
          </cell>
          <cell r="E73">
            <v>363265480</v>
          </cell>
          <cell r="F73" t="str">
            <v>354.28b</v>
          </cell>
        </row>
      </sheetData>
      <sheetData sheetId="25" refreshError="1"/>
      <sheetData sheetId="26" refreshError="1">
        <row r="6">
          <cell r="B6" t="str">
            <v>ID</v>
          </cell>
          <cell r="C6" t="str">
            <v>ff1_page</v>
          </cell>
          <cell r="D6" t="str">
            <v>ff1_line</v>
          </cell>
          <cell r="E6" t="str">
            <v>ff1_col</v>
          </cell>
          <cell r="F6" t="str">
            <v>ff1_map</v>
          </cell>
          <cell r="G6" t="str">
            <v>column_name</v>
          </cell>
          <cell r="H6">
            <v>2008</v>
          </cell>
          <cell r="I6">
            <v>2009</v>
          </cell>
          <cell r="J6">
            <v>2010</v>
          </cell>
          <cell r="K6">
            <v>2011</v>
          </cell>
          <cell r="L6">
            <v>2012</v>
          </cell>
        </row>
        <row r="7">
          <cell r="B7">
            <v>13</v>
          </cell>
          <cell r="C7">
            <v>114</v>
          </cell>
          <cell r="D7">
            <v>14</v>
          </cell>
          <cell r="E7" t="str">
            <v>c</v>
          </cell>
          <cell r="F7" t="str">
            <v>114.14c</v>
          </cell>
          <cell r="G7" t="str">
            <v>current_yr_total</v>
          </cell>
          <cell r="H7">
            <v>112424490</v>
          </cell>
          <cell r="I7">
            <v>123877487</v>
          </cell>
          <cell r="J7">
            <v>136550272</v>
          </cell>
          <cell r="K7">
            <v>151699035</v>
          </cell>
          <cell r="L7">
            <v>160882952</v>
          </cell>
        </row>
        <row r="8">
          <cell r="B8">
            <v>14</v>
          </cell>
          <cell r="C8">
            <v>114</v>
          </cell>
          <cell r="D8">
            <v>19</v>
          </cell>
          <cell r="E8" t="str">
            <v>c</v>
          </cell>
          <cell r="F8" t="str">
            <v>114.19c</v>
          </cell>
          <cell r="G8" t="str">
            <v>current_yr_total</v>
          </cell>
          <cell r="H8">
            <v>-1874204</v>
          </cell>
          <cell r="I8">
            <v>-1874204</v>
          </cell>
          <cell r="J8">
            <v>-1874204</v>
          </cell>
          <cell r="K8">
            <v>-1874204</v>
          </cell>
          <cell r="L8">
            <v>-1851300</v>
          </cell>
        </row>
        <row r="9">
          <cell r="B9">
            <v>24</v>
          </cell>
          <cell r="C9">
            <v>200</v>
          </cell>
          <cell r="D9">
            <v>21</v>
          </cell>
          <cell r="E9" t="str">
            <v>c</v>
          </cell>
          <cell r="F9" t="str">
            <v>200.21c</v>
          </cell>
          <cell r="G9" t="str">
            <v>amt2</v>
          </cell>
          <cell r="H9">
            <v>414958634</v>
          </cell>
          <cell r="I9">
            <v>439600000</v>
          </cell>
          <cell r="J9">
            <v>471575613</v>
          </cell>
          <cell r="K9">
            <v>497114808</v>
          </cell>
          <cell r="L9">
            <v>500799794</v>
          </cell>
        </row>
        <row r="10">
          <cell r="B10">
            <v>25</v>
          </cell>
          <cell r="C10">
            <v>204</v>
          </cell>
          <cell r="D10">
            <v>5</v>
          </cell>
          <cell r="E10" t="str">
            <v>b</v>
          </cell>
          <cell r="F10" t="str">
            <v>204.5b</v>
          </cell>
          <cell r="G10" t="str">
            <v>begin_yr_bal</v>
          </cell>
          <cell r="J10">
            <v>752435770</v>
          </cell>
          <cell r="K10">
            <v>847651696</v>
          </cell>
          <cell r="L10">
            <v>853462120</v>
          </cell>
        </row>
        <row r="11">
          <cell r="B11">
            <v>26</v>
          </cell>
          <cell r="C11">
            <v>204</v>
          </cell>
          <cell r="D11">
            <v>5</v>
          </cell>
          <cell r="E11" t="str">
            <v>g</v>
          </cell>
          <cell r="F11" t="str">
            <v>204.5g</v>
          </cell>
          <cell r="G11" t="str">
            <v>yr_end_bal</v>
          </cell>
          <cell r="J11">
            <v>847651696</v>
          </cell>
          <cell r="K11">
            <v>853462120</v>
          </cell>
          <cell r="L11">
            <v>854419426</v>
          </cell>
        </row>
        <row r="12">
          <cell r="B12">
            <v>27</v>
          </cell>
          <cell r="C12">
            <v>204</v>
          </cell>
          <cell r="D12">
            <v>46</v>
          </cell>
          <cell r="E12" t="str">
            <v>b</v>
          </cell>
          <cell r="F12" t="str">
            <v>204.46b</v>
          </cell>
          <cell r="G12" t="str">
            <v>begin_yr_bal</v>
          </cell>
          <cell r="J12">
            <v>9012810574</v>
          </cell>
          <cell r="K12">
            <v>9892359008</v>
          </cell>
          <cell r="L12">
            <v>10420953789</v>
          </cell>
        </row>
        <row r="13">
          <cell r="B13">
            <v>28</v>
          </cell>
          <cell r="C13">
            <v>205</v>
          </cell>
          <cell r="D13">
            <v>46</v>
          </cell>
          <cell r="E13" t="str">
            <v>g</v>
          </cell>
          <cell r="F13" t="str">
            <v>205.46g</v>
          </cell>
          <cell r="G13" t="str">
            <v>yr_end_bal</v>
          </cell>
          <cell r="J13">
            <v>9892359008</v>
          </cell>
          <cell r="K13">
            <v>10420953789</v>
          </cell>
          <cell r="L13">
            <v>10942646469</v>
          </cell>
        </row>
        <row r="14">
          <cell r="B14">
            <v>29</v>
          </cell>
          <cell r="C14">
            <v>205</v>
          </cell>
          <cell r="D14">
            <v>5</v>
          </cell>
          <cell r="E14" t="str">
            <v>g</v>
          </cell>
          <cell r="F14" t="str">
            <v>205.5g</v>
          </cell>
          <cell r="G14" t="str">
            <v>yr_end_bal</v>
          </cell>
          <cell r="H14">
            <v>721245705</v>
          </cell>
          <cell r="I14">
            <v>752435770</v>
          </cell>
          <cell r="J14">
            <v>847651696</v>
          </cell>
          <cell r="K14">
            <v>853462120</v>
          </cell>
          <cell r="L14">
            <v>854419426</v>
          </cell>
        </row>
        <row r="15">
          <cell r="B15">
            <v>30</v>
          </cell>
          <cell r="C15">
            <v>206</v>
          </cell>
          <cell r="D15">
            <v>58</v>
          </cell>
          <cell r="E15" t="str">
            <v>g</v>
          </cell>
          <cell r="F15" t="str">
            <v>206.58g</v>
          </cell>
          <cell r="G15" t="str">
            <v>yr_end_bal</v>
          </cell>
          <cell r="H15">
            <v>3054528950</v>
          </cell>
          <cell r="I15">
            <v>3342913921</v>
          </cell>
          <cell r="J15">
            <v>4339114233</v>
          </cell>
          <cell r="K15">
            <v>4500418059</v>
          </cell>
          <cell r="L15">
            <v>4724913520</v>
          </cell>
        </row>
        <row r="16">
          <cell r="B16">
            <v>31</v>
          </cell>
          <cell r="C16">
            <v>206</v>
          </cell>
          <cell r="D16">
            <v>75</v>
          </cell>
          <cell r="E16" t="str">
            <v>b</v>
          </cell>
          <cell r="F16" t="str">
            <v>206.75b</v>
          </cell>
          <cell r="G16" t="str">
            <v>begin_yr_bal</v>
          </cell>
          <cell r="J16">
            <v>5328574836</v>
          </cell>
          <cell r="K16">
            <v>5487299014</v>
          </cell>
          <cell r="L16">
            <v>5678900414</v>
          </cell>
        </row>
        <row r="17">
          <cell r="B17">
            <v>32</v>
          </cell>
          <cell r="C17">
            <v>207</v>
          </cell>
          <cell r="D17">
            <v>75</v>
          </cell>
          <cell r="E17" t="str">
            <v>g</v>
          </cell>
          <cell r="F17" t="str">
            <v>207.75g</v>
          </cell>
          <cell r="G17" t="str">
            <v>yr_end_bal</v>
          </cell>
          <cell r="J17">
            <v>5487299014</v>
          </cell>
          <cell r="K17">
            <v>5678900414</v>
          </cell>
          <cell r="L17">
            <v>5852985088</v>
          </cell>
        </row>
        <row r="18">
          <cell r="B18">
            <v>33</v>
          </cell>
          <cell r="C18">
            <v>206</v>
          </cell>
          <cell r="D18">
            <v>99</v>
          </cell>
          <cell r="E18" t="str">
            <v>b</v>
          </cell>
          <cell r="F18" t="str">
            <v>206.99b</v>
          </cell>
          <cell r="G18" t="str">
            <v>begin_yr_bal</v>
          </cell>
          <cell r="J18">
            <v>1205830225</v>
          </cell>
          <cell r="K18">
            <v>1213647890</v>
          </cell>
          <cell r="L18">
            <v>1316569190</v>
          </cell>
        </row>
        <row r="19">
          <cell r="B19">
            <v>34</v>
          </cell>
          <cell r="C19">
            <v>207</v>
          </cell>
          <cell r="D19">
            <v>99</v>
          </cell>
          <cell r="E19" t="str">
            <v>g</v>
          </cell>
          <cell r="F19" t="str">
            <v>207.99g</v>
          </cell>
          <cell r="G19" t="str">
            <v>yr_end_bal</v>
          </cell>
          <cell r="J19">
            <v>1213647890</v>
          </cell>
          <cell r="K19">
            <v>1316569190</v>
          </cell>
          <cell r="L19">
            <v>1359148793</v>
          </cell>
        </row>
        <row r="20">
          <cell r="B20">
            <v>27</v>
          </cell>
          <cell r="C20">
            <v>207</v>
          </cell>
          <cell r="D20">
            <v>46</v>
          </cell>
          <cell r="E20" t="str">
            <v>g</v>
          </cell>
          <cell r="F20" t="str">
            <v>207.46g</v>
          </cell>
          <cell r="G20" t="str">
            <v>yr_end_bal</v>
          </cell>
          <cell r="H20">
            <v>0</v>
          </cell>
          <cell r="I20">
            <v>9012810574</v>
          </cell>
          <cell r="J20">
            <v>9892359008</v>
          </cell>
          <cell r="K20">
            <v>10420953789</v>
          </cell>
          <cell r="L20">
            <v>10942646469</v>
          </cell>
        </row>
        <row r="21">
          <cell r="B21">
            <v>28</v>
          </cell>
          <cell r="C21">
            <v>207</v>
          </cell>
          <cell r="D21">
            <v>58</v>
          </cell>
          <cell r="E21" t="str">
            <v>g</v>
          </cell>
          <cell r="F21" t="str">
            <v>207.58g</v>
          </cell>
          <cell r="G21" t="str">
            <v>yr_end_bal</v>
          </cell>
          <cell r="H21">
            <v>3054528950</v>
          </cell>
          <cell r="I21">
            <v>3342913921</v>
          </cell>
          <cell r="J21">
            <v>4339114233</v>
          </cell>
          <cell r="K21">
            <v>4500418059</v>
          </cell>
          <cell r="L21">
            <v>4724913520</v>
          </cell>
        </row>
        <row r="22">
          <cell r="B22">
            <v>29</v>
          </cell>
          <cell r="C22">
            <v>207</v>
          </cell>
          <cell r="D22">
            <v>94</v>
          </cell>
          <cell r="E22" t="str">
            <v>g</v>
          </cell>
          <cell r="F22" t="str">
            <v>207.94g</v>
          </cell>
          <cell r="G22" t="str">
            <v>yr_end_bal</v>
          </cell>
          <cell r="H22">
            <v>0</v>
          </cell>
          <cell r="I22">
            <v>246182036</v>
          </cell>
          <cell r="J22">
            <v>259841810</v>
          </cell>
          <cell r="K22">
            <v>298389515</v>
          </cell>
          <cell r="L22">
            <v>344747037</v>
          </cell>
        </row>
        <row r="23">
          <cell r="B23">
            <v>30</v>
          </cell>
          <cell r="C23">
            <v>207</v>
          </cell>
          <cell r="D23">
            <v>99</v>
          </cell>
          <cell r="E23" t="str">
            <v>g</v>
          </cell>
          <cell r="F23" t="str">
            <v>207.99g</v>
          </cell>
          <cell r="G23" t="str">
            <v>yr_end_bal</v>
          </cell>
          <cell r="H23">
            <v>1197249133</v>
          </cell>
          <cell r="I23">
            <v>1205830225</v>
          </cell>
          <cell r="J23">
            <v>1213647890</v>
          </cell>
          <cell r="K23">
            <v>1316569190</v>
          </cell>
          <cell r="L23">
            <v>1359148793</v>
          </cell>
        </row>
        <row r="24">
          <cell r="C24">
            <v>207</v>
          </cell>
          <cell r="D24">
            <v>102</v>
          </cell>
          <cell r="E24" t="str">
            <v>g</v>
          </cell>
          <cell r="F24" t="str">
            <v>207.102g</v>
          </cell>
          <cell r="G24" t="str">
            <v>yr_end_bal</v>
          </cell>
          <cell r="K24" t="e">
            <v>#N/A</v>
          </cell>
          <cell r="L24">
            <v>0</v>
          </cell>
        </row>
        <row r="25">
          <cell r="B25">
            <v>31</v>
          </cell>
          <cell r="C25">
            <v>207</v>
          </cell>
          <cell r="D25">
            <v>104</v>
          </cell>
          <cell r="E25" t="str">
            <v>g</v>
          </cell>
          <cell r="F25" t="str">
            <v>207.104g</v>
          </cell>
          <cell r="G25" t="str">
            <v>yr_end_bal</v>
          </cell>
          <cell r="H25">
            <v>18224942831</v>
          </cell>
          <cell r="I25">
            <v>19645568742</v>
          </cell>
          <cell r="J25">
            <v>21775587040</v>
          </cell>
          <cell r="K25" t="e">
            <v>#N/A</v>
          </cell>
          <cell r="L25" t="e">
            <v>#N/A</v>
          </cell>
        </row>
        <row r="26">
          <cell r="B26">
            <v>32</v>
          </cell>
          <cell r="C26">
            <v>214</v>
          </cell>
          <cell r="D26">
            <v>47</v>
          </cell>
          <cell r="E26" t="str">
            <v>d</v>
          </cell>
          <cell r="F26" t="str">
            <v>214.47d</v>
          </cell>
          <cell r="G26" t="str">
            <v>balance</v>
          </cell>
          <cell r="H26">
            <v>15074557</v>
          </cell>
          <cell r="I26">
            <v>13674549</v>
          </cell>
          <cell r="J26">
            <v>17678149</v>
          </cell>
          <cell r="K26">
            <v>20136120</v>
          </cell>
          <cell r="L26">
            <v>22657380.059999999</v>
          </cell>
        </row>
        <row r="27">
          <cell r="C27">
            <v>219</v>
          </cell>
          <cell r="D27">
            <v>20</v>
          </cell>
          <cell r="E27" t="str">
            <v>c</v>
          </cell>
          <cell r="F27" t="str">
            <v>219.20c</v>
          </cell>
          <cell r="G27" t="str">
            <v>electric_plant</v>
          </cell>
          <cell r="K27">
            <v>2465684624</v>
          </cell>
          <cell r="L27">
            <v>2505658617</v>
          </cell>
        </row>
        <row r="28">
          <cell r="C28">
            <v>219</v>
          </cell>
          <cell r="D28">
            <v>21</v>
          </cell>
          <cell r="E28" t="str">
            <v>c</v>
          </cell>
          <cell r="F28" t="str">
            <v>219.21c</v>
          </cell>
          <cell r="G28" t="str">
            <v>electric_plant</v>
          </cell>
          <cell r="K28">
            <v>0</v>
          </cell>
          <cell r="L28">
            <v>0</v>
          </cell>
        </row>
        <row r="29">
          <cell r="C29">
            <v>219</v>
          </cell>
          <cell r="D29">
            <v>22</v>
          </cell>
          <cell r="E29" t="str">
            <v>c</v>
          </cell>
          <cell r="F29" t="str">
            <v>219.22c</v>
          </cell>
          <cell r="G29" t="str">
            <v>electric_plant</v>
          </cell>
          <cell r="K29">
            <v>254117565</v>
          </cell>
          <cell r="L29">
            <v>264903753</v>
          </cell>
        </row>
        <row r="30">
          <cell r="C30">
            <v>219</v>
          </cell>
          <cell r="D30">
            <v>23</v>
          </cell>
          <cell r="E30" t="str">
            <v>c</v>
          </cell>
          <cell r="F30" t="str">
            <v>219.23c</v>
          </cell>
          <cell r="G30" t="str">
            <v>electric_plant</v>
          </cell>
          <cell r="K30">
            <v>0</v>
          </cell>
          <cell r="L30">
            <v>0</v>
          </cell>
        </row>
        <row r="31">
          <cell r="C31">
            <v>219</v>
          </cell>
          <cell r="D31">
            <v>24</v>
          </cell>
          <cell r="E31" t="str">
            <v>c</v>
          </cell>
          <cell r="F31" t="str">
            <v>219.24c</v>
          </cell>
          <cell r="G31" t="str">
            <v>electric_plant</v>
          </cell>
          <cell r="K31">
            <v>480305750</v>
          </cell>
          <cell r="L31">
            <v>579208388</v>
          </cell>
        </row>
        <row r="32">
          <cell r="B32">
            <v>33</v>
          </cell>
          <cell r="C32">
            <v>219</v>
          </cell>
          <cell r="D32">
            <v>25</v>
          </cell>
          <cell r="E32" t="str">
            <v>c</v>
          </cell>
          <cell r="F32" t="str">
            <v>219.25c</v>
          </cell>
          <cell r="G32" t="str">
            <v>electric_plant</v>
          </cell>
          <cell r="H32">
            <v>1097506323</v>
          </cell>
          <cell r="I32">
            <v>1142839345</v>
          </cell>
          <cell r="J32">
            <v>1172814664</v>
          </cell>
          <cell r="K32">
            <v>1224958546</v>
          </cell>
          <cell r="L32">
            <v>1285912340</v>
          </cell>
        </row>
        <row r="33">
          <cell r="B33">
            <v>34</v>
          </cell>
          <cell r="C33">
            <v>219</v>
          </cell>
          <cell r="D33">
            <v>26</v>
          </cell>
          <cell r="E33" t="str">
            <v>c</v>
          </cell>
          <cell r="F33" t="str">
            <v>219.26c</v>
          </cell>
          <cell r="G33" t="str">
            <v>electric_plant</v>
          </cell>
          <cell r="I33">
            <v>2003524851</v>
          </cell>
          <cell r="J33">
            <v>2072617011</v>
          </cell>
          <cell r="K33">
            <v>2160071159</v>
          </cell>
          <cell r="L33">
            <v>2268075733</v>
          </cell>
        </row>
        <row r="34">
          <cell r="B34">
            <v>35</v>
          </cell>
          <cell r="C34">
            <v>219</v>
          </cell>
          <cell r="D34">
            <v>28</v>
          </cell>
          <cell r="E34" t="str">
            <v>c</v>
          </cell>
          <cell r="F34" t="str">
            <v>219.28c</v>
          </cell>
          <cell r="G34" t="str">
            <v>electric_plant</v>
          </cell>
          <cell r="H34">
            <v>474745184</v>
          </cell>
          <cell r="I34">
            <v>467966146</v>
          </cell>
          <cell r="J34">
            <v>446986081</v>
          </cell>
          <cell r="K34">
            <v>477043369</v>
          </cell>
          <cell r="L34">
            <v>500908590</v>
          </cell>
        </row>
        <row r="35">
          <cell r="B35">
            <v>36</v>
          </cell>
          <cell r="C35">
            <v>219</v>
          </cell>
          <cell r="D35">
            <v>29</v>
          </cell>
          <cell r="E35" t="str">
            <v>c</v>
          </cell>
          <cell r="F35" t="str">
            <v>219.29c</v>
          </cell>
          <cell r="G35" t="str">
            <v>electric_plant</v>
          </cell>
          <cell r="H35">
            <v>6343121197</v>
          </cell>
          <cell r="I35">
            <v>6663897531</v>
          </cell>
          <cell r="J35">
            <v>6893664705</v>
          </cell>
          <cell r="K35">
            <v>7062181013</v>
          </cell>
          <cell r="L35">
            <v>7404667421</v>
          </cell>
        </row>
        <row r="36">
          <cell r="B36">
            <v>38</v>
          </cell>
          <cell r="C36">
            <v>227</v>
          </cell>
          <cell r="D36">
            <v>5</v>
          </cell>
          <cell r="E36" t="str">
            <v>c</v>
          </cell>
          <cell r="F36" t="str">
            <v>227.5c</v>
          </cell>
          <cell r="G36" t="str">
            <v>yr_end_bal</v>
          </cell>
          <cell r="H36">
            <v>76746318</v>
          </cell>
          <cell r="I36">
            <v>69236794</v>
          </cell>
          <cell r="J36">
            <v>71053270</v>
          </cell>
          <cell r="K36">
            <v>106787597</v>
          </cell>
          <cell r="L36">
            <v>83816884</v>
          </cell>
        </row>
        <row r="37">
          <cell r="B37">
            <v>40</v>
          </cell>
          <cell r="C37">
            <v>227</v>
          </cell>
          <cell r="D37">
            <v>8</v>
          </cell>
          <cell r="E37" t="str">
            <v>c</v>
          </cell>
          <cell r="F37" t="str">
            <v>227.8c</v>
          </cell>
          <cell r="G37" t="str">
            <v>yr_end_bal</v>
          </cell>
          <cell r="H37">
            <v>497646</v>
          </cell>
          <cell r="I37">
            <v>838582</v>
          </cell>
          <cell r="J37">
            <v>718031</v>
          </cell>
          <cell r="K37">
            <v>507347</v>
          </cell>
          <cell r="L37">
            <v>750972</v>
          </cell>
        </row>
        <row r="38">
          <cell r="B38">
            <v>41</v>
          </cell>
          <cell r="C38">
            <v>227</v>
          </cell>
          <cell r="D38">
            <v>16</v>
          </cell>
          <cell r="E38" t="str">
            <v>c</v>
          </cell>
          <cell r="F38" t="str">
            <v>227.16c</v>
          </cell>
          <cell r="G38" t="str">
            <v>yr_end_bal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C39">
            <v>266</v>
          </cell>
          <cell r="D39">
            <v>6</v>
          </cell>
          <cell r="E39" t="str">
            <v>b</v>
          </cell>
          <cell r="F39" t="str">
            <v>266.6b</v>
          </cell>
          <cell r="L39">
            <v>4045318</v>
          </cell>
        </row>
        <row r="40">
          <cell r="C40">
            <v>266</v>
          </cell>
          <cell r="D40">
            <v>6</v>
          </cell>
          <cell r="E40" t="str">
            <v>h</v>
          </cell>
          <cell r="F40" t="str">
            <v>266.6h</v>
          </cell>
          <cell r="L40">
            <v>2420922</v>
          </cell>
        </row>
        <row r="41">
          <cell r="B41">
            <v>65</v>
          </cell>
          <cell r="C41">
            <v>266</v>
          </cell>
          <cell r="D41">
            <v>8</v>
          </cell>
          <cell r="E41" t="str">
            <v>f</v>
          </cell>
          <cell r="F41" t="str">
            <v>266.8f</v>
          </cell>
          <cell r="G41" t="str">
            <v>crnt_alloc_amt</v>
          </cell>
          <cell r="H41">
            <v>3498656</v>
          </cell>
          <cell r="I41">
            <v>3498656</v>
          </cell>
          <cell r="J41">
            <v>3498656</v>
          </cell>
          <cell r="K41">
            <v>3498656</v>
          </cell>
          <cell r="L41">
            <v>3475696</v>
          </cell>
        </row>
        <row r="42">
          <cell r="B42">
            <v>66</v>
          </cell>
          <cell r="C42">
            <v>275</v>
          </cell>
          <cell r="D42">
            <v>2</v>
          </cell>
          <cell r="E42" t="str">
            <v>k</v>
          </cell>
          <cell r="F42" t="str">
            <v>275.2k</v>
          </cell>
          <cell r="G42" t="str">
            <v>end_yr_bal</v>
          </cell>
          <cell r="H42">
            <v>1654239715</v>
          </cell>
          <cell r="I42">
            <v>2379614172</v>
          </cell>
          <cell r="J42">
            <v>3330234891</v>
          </cell>
          <cell r="K42">
            <v>3505053651</v>
          </cell>
          <cell r="L42">
            <v>3796825280</v>
          </cell>
        </row>
        <row r="43">
          <cell r="B43">
            <v>67</v>
          </cell>
          <cell r="C43">
            <v>275</v>
          </cell>
          <cell r="D43">
            <v>2</v>
          </cell>
          <cell r="E43" t="str">
            <v>k</v>
          </cell>
          <cell r="F43" t="str">
            <v>275.2k</v>
          </cell>
          <cell r="G43" t="str">
            <v>end_yr_bal</v>
          </cell>
          <cell r="H43">
            <v>1654239715</v>
          </cell>
          <cell r="I43">
            <v>2379614172</v>
          </cell>
          <cell r="J43">
            <v>3330234891</v>
          </cell>
          <cell r="K43">
            <v>3505053651</v>
          </cell>
          <cell r="L43">
            <v>3796825280</v>
          </cell>
        </row>
        <row r="44">
          <cell r="B44">
            <v>68</v>
          </cell>
          <cell r="C44">
            <v>275</v>
          </cell>
          <cell r="D44">
            <v>4</v>
          </cell>
          <cell r="E44" t="str">
            <v>k</v>
          </cell>
          <cell r="F44" t="str">
            <v>275.4k</v>
          </cell>
          <cell r="G44" t="str">
            <v>end_yr_bal</v>
          </cell>
          <cell r="H44">
            <v>439741785</v>
          </cell>
          <cell r="I44">
            <v>422169291</v>
          </cell>
          <cell r="J44">
            <v>0</v>
          </cell>
          <cell r="K44">
            <v>0</v>
          </cell>
          <cell r="L44">
            <v>0</v>
          </cell>
        </row>
        <row r="45">
          <cell r="B45">
            <v>69</v>
          </cell>
          <cell r="C45">
            <v>275</v>
          </cell>
          <cell r="D45">
            <v>5</v>
          </cell>
          <cell r="E45" t="str">
            <v>k</v>
          </cell>
          <cell r="F45" t="str">
            <v>275.5k</v>
          </cell>
          <cell r="G45" t="str">
            <v>end_yr_bal</v>
          </cell>
          <cell r="H45">
            <v>2093981500</v>
          </cell>
          <cell r="I45">
            <v>2801783463</v>
          </cell>
          <cell r="J45">
            <v>3330234891</v>
          </cell>
          <cell r="K45">
            <v>3505053651</v>
          </cell>
          <cell r="L45">
            <v>3796825280</v>
          </cell>
        </row>
        <row r="46">
          <cell r="B46">
            <v>70</v>
          </cell>
          <cell r="C46">
            <v>275</v>
          </cell>
          <cell r="D46">
            <v>5</v>
          </cell>
          <cell r="E46" t="str">
            <v>k</v>
          </cell>
          <cell r="F46" t="str">
            <v>275.5k</v>
          </cell>
          <cell r="G46" t="str">
            <v>end_yr_bal</v>
          </cell>
          <cell r="H46">
            <v>2093981500</v>
          </cell>
          <cell r="I46">
            <v>2801783463</v>
          </cell>
          <cell r="J46">
            <v>3330234891</v>
          </cell>
          <cell r="K46">
            <v>3505053651</v>
          </cell>
          <cell r="L46">
            <v>3796825280</v>
          </cell>
        </row>
        <row r="47">
          <cell r="B47">
            <v>71</v>
          </cell>
          <cell r="C47">
            <v>275</v>
          </cell>
          <cell r="D47">
            <v>6</v>
          </cell>
          <cell r="E47" t="str">
            <v>k</v>
          </cell>
          <cell r="F47" t="str">
            <v>275.6k</v>
          </cell>
          <cell r="G47" t="str">
            <v>end_yr_bal</v>
          </cell>
          <cell r="H47">
            <v>1743433</v>
          </cell>
          <cell r="I47">
            <v>871716</v>
          </cell>
          <cell r="J47">
            <v>0</v>
          </cell>
          <cell r="K47">
            <v>0</v>
          </cell>
          <cell r="L47">
            <v>0</v>
          </cell>
        </row>
        <row r="48">
          <cell r="B48">
            <v>72</v>
          </cell>
          <cell r="C48">
            <v>275</v>
          </cell>
          <cell r="D48">
            <v>9</v>
          </cell>
          <cell r="E48" t="str">
            <v>k</v>
          </cell>
          <cell r="F48" t="str">
            <v>275.9k</v>
          </cell>
          <cell r="G48" t="str">
            <v>end_yr_bal</v>
          </cell>
          <cell r="H48">
            <v>2095724933</v>
          </cell>
          <cell r="I48">
            <v>2802655179</v>
          </cell>
          <cell r="J48">
            <v>3330234891</v>
          </cell>
          <cell r="K48">
            <v>3505053651</v>
          </cell>
          <cell r="L48">
            <v>3796825280</v>
          </cell>
        </row>
        <row r="49">
          <cell r="B49">
            <v>73</v>
          </cell>
          <cell r="C49">
            <v>277</v>
          </cell>
          <cell r="D49">
            <v>2</v>
          </cell>
          <cell r="E49" t="str">
            <v>k</v>
          </cell>
          <cell r="F49" t="str">
            <v>277.2k</v>
          </cell>
          <cell r="G49" t="str">
            <v>end_yr_bal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B50">
            <v>74</v>
          </cell>
          <cell r="C50">
            <v>277</v>
          </cell>
          <cell r="D50">
            <v>3</v>
          </cell>
          <cell r="E50" t="str">
            <v>k</v>
          </cell>
          <cell r="F50" t="str">
            <v>277.3k</v>
          </cell>
          <cell r="G50" t="str">
            <v>end_yr_bal</v>
          </cell>
          <cell r="H50">
            <v>272206813</v>
          </cell>
          <cell r="I50">
            <v>276867448</v>
          </cell>
          <cell r="J50">
            <v>649677709</v>
          </cell>
          <cell r="K50">
            <v>649677709</v>
          </cell>
          <cell r="L50">
            <v>695709590</v>
          </cell>
        </row>
        <row r="51">
          <cell r="B51">
            <v>75</v>
          </cell>
          <cell r="C51">
            <v>277</v>
          </cell>
          <cell r="D51">
            <v>5</v>
          </cell>
          <cell r="E51" t="str">
            <v>k</v>
          </cell>
          <cell r="F51" t="str">
            <v>277.5k</v>
          </cell>
          <cell r="G51" t="str">
            <v>end_yr_bal</v>
          </cell>
          <cell r="H51">
            <v>167797360</v>
          </cell>
          <cell r="I51">
            <v>139394628</v>
          </cell>
          <cell r="J51">
            <v>0</v>
          </cell>
          <cell r="K51">
            <v>0</v>
          </cell>
          <cell r="L51">
            <v>0</v>
          </cell>
        </row>
        <row r="52">
          <cell r="B52">
            <v>76</v>
          </cell>
          <cell r="C52">
            <v>277</v>
          </cell>
          <cell r="D52">
            <v>6</v>
          </cell>
          <cell r="E52" t="str">
            <v>k</v>
          </cell>
          <cell r="F52" t="str">
            <v>277.6k</v>
          </cell>
          <cell r="G52" t="str">
            <v>end_yr_bal</v>
          </cell>
          <cell r="H52">
            <v>50755602</v>
          </cell>
          <cell r="I52">
            <v>34637390</v>
          </cell>
          <cell r="J52">
            <v>30841189</v>
          </cell>
          <cell r="K52">
            <v>30841189</v>
          </cell>
          <cell r="L52">
            <v>32351572</v>
          </cell>
        </row>
        <row r="53">
          <cell r="B53">
            <v>77</v>
          </cell>
          <cell r="C53">
            <v>277</v>
          </cell>
          <cell r="D53">
            <v>9</v>
          </cell>
          <cell r="E53" t="str">
            <v>k</v>
          </cell>
          <cell r="F53" t="str">
            <v>277.9k</v>
          </cell>
          <cell r="G53" t="str">
            <v>end_yr_bal</v>
          </cell>
          <cell r="H53">
            <v>490759775</v>
          </cell>
          <cell r="I53">
            <v>450899466</v>
          </cell>
          <cell r="J53">
            <v>680518898</v>
          </cell>
          <cell r="K53">
            <v>680518898</v>
          </cell>
          <cell r="L53">
            <v>728061162</v>
          </cell>
        </row>
        <row r="54">
          <cell r="B54">
            <v>78</v>
          </cell>
          <cell r="C54">
            <v>277</v>
          </cell>
          <cell r="D54">
            <v>9</v>
          </cell>
          <cell r="E54" t="str">
            <v>k</v>
          </cell>
          <cell r="F54" t="str">
            <v>277.9k</v>
          </cell>
          <cell r="G54" t="str">
            <v>end_yr_bal</v>
          </cell>
          <cell r="H54">
            <v>490759775</v>
          </cell>
          <cell r="I54">
            <v>450899466</v>
          </cell>
          <cell r="J54">
            <v>680518898</v>
          </cell>
          <cell r="K54">
            <v>680518898</v>
          </cell>
          <cell r="L54">
            <v>728061162</v>
          </cell>
        </row>
        <row r="55">
          <cell r="B55">
            <v>79</v>
          </cell>
          <cell r="C55">
            <v>277</v>
          </cell>
          <cell r="D55">
            <v>17</v>
          </cell>
          <cell r="E55" t="str">
            <v>k</v>
          </cell>
          <cell r="F55" t="str">
            <v>277.17k</v>
          </cell>
          <cell r="G55" t="str">
            <v>end_yr_bal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B56">
            <v>80</v>
          </cell>
          <cell r="C56">
            <v>277</v>
          </cell>
          <cell r="D56">
            <v>17</v>
          </cell>
          <cell r="E56" t="str">
            <v>k</v>
          </cell>
          <cell r="F56" t="str">
            <v>277.17k</v>
          </cell>
          <cell r="G56" t="str">
            <v>end_yr_bal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B57">
            <v>81</v>
          </cell>
          <cell r="C57">
            <v>277</v>
          </cell>
          <cell r="D57">
            <v>19</v>
          </cell>
          <cell r="E57" t="str">
            <v>k</v>
          </cell>
          <cell r="F57" t="str">
            <v>277.19k</v>
          </cell>
          <cell r="G57" t="str">
            <v>end_yr_bal</v>
          </cell>
          <cell r="H57">
            <v>490759775</v>
          </cell>
          <cell r="I57">
            <v>450899466</v>
          </cell>
          <cell r="J57">
            <v>680518898</v>
          </cell>
          <cell r="K57">
            <v>680518898</v>
          </cell>
          <cell r="L57">
            <v>728061162</v>
          </cell>
        </row>
        <row r="58">
          <cell r="B58">
            <v>96</v>
          </cell>
          <cell r="C58">
            <v>321</v>
          </cell>
          <cell r="D58">
            <v>84</v>
          </cell>
          <cell r="E58" t="str">
            <v>b</v>
          </cell>
          <cell r="F58" t="str">
            <v>321.84b</v>
          </cell>
          <cell r="G58" t="str">
            <v>crnt_yr_amt</v>
          </cell>
          <cell r="H58">
            <v>0</v>
          </cell>
          <cell r="I58">
            <v>0</v>
          </cell>
          <cell r="J58">
            <v>650305</v>
          </cell>
          <cell r="K58">
            <v>0</v>
          </cell>
          <cell r="L58">
            <v>0</v>
          </cell>
        </row>
        <row r="59">
          <cell r="B59">
            <v>97</v>
          </cell>
          <cell r="C59">
            <v>321</v>
          </cell>
          <cell r="D59">
            <v>85</v>
          </cell>
          <cell r="E59" t="str">
            <v>b</v>
          </cell>
          <cell r="F59" t="str">
            <v>321.85b</v>
          </cell>
          <cell r="G59" t="str">
            <v>crnt_yr_amt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>
            <v>98</v>
          </cell>
          <cell r="C60">
            <v>321</v>
          </cell>
          <cell r="D60">
            <v>86</v>
          </cell>
          <cell r="E60" t="str">
            <v>b</v>
          </cell>
          <cell r="F60" t="str">
            <v>321.86b</v>
          </cell>
          <cell r="G60" t="str">
            <v>crnt_yr_amt</v>
          </cell>
          <cell r="H60">
            <v>7114390</v>
          </cell>
          <cell r="I60">
            <v>8347455</v>
          </cell>
          <cell r="J60">
            <v>7847328</v>
          </cell>
          <cell r="K60">
            <v>7794035</v>
          </cell>
          <cell r="L60">
            <v>6733470</v>
          </cell>
        </row>
        <row r="61">
          <cell r="B61">
            <v>99</v>
          </cell>
          <cell r="C61">
            <v>321</v>
          </cell>
          <cell r="D61">
            <v>87</v>
          </cell>
          <cell r="E61" t="str">
            <v>b</v>
          </cell>
          <cell r="F61" t="str">
            <v>321.87b</v>
          </cell>
          <cell r="G61" t="str">
            <v>crnt_yr_amt</v>
          </cell>
          <cell r="H61">
            <v>83728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B62">
            <v>100</v>
          </cell>
          <cell r="C62">
            <v>321</v>
          </cell>
          <cell r="D62">
            <v>88</v>
          </cell>
          <cell r="E62" t="str">
            <v>b</v>
          </cell>
          <cell r="F62" t="str">
            <v>321.88b</v>
          </cell>
          <cell r="G62" t="str">
            <v>crnt_yr_amt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239500</v>
          </cell>
        </row>
        <row r="63">
          <cell r="B63">
            <v>101</v>
          </cell>
          <cell r="C63">
            <v>321</v>
          </cell>
          <cell r="D63">
            <v>88</v>
          </cell>
          <cell r="E63" t="str">
            <v>b</v>
          </cell>
          <cell r="F63" t="str">
            <v>321.88b</v>
          </cell>
          <cell r="G63" t="str">
            <v>crnt_yr_amt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239500</v>
          </cell>
        </row>
        <row r="64">
          <cell r="B64">
            <v>102</v>
          </cell>
          <cell r="C64">
            <v>321</v>
          </cell>
          <cell r="D64">
            <v>89</v>
          </cell>
          <cell r="E64" t="str">
            <v>b</v>
          </cell>
          <cell r="F64" t="str">
            <v>321.89b</v>
          </cell>
          <cell r="G64" t="str">
            <v>crnt_yr_amt</v>
          </cell>
          <cell r="H64">
            <v>0</v>
          </cell>
          <cell r="I64">
            <v>0</v>
          </cell>
          <cell r="J64">
            <v>816883</v>
          </cell>
          <cell r="K64">
            <v>984307</v>
          </cell>
          <cell r="L64">
            <v>850396</v>
          </cell>
        </row>
        <row r="65">
          <cell r="B65">
            <v>103</v>
          </cell>
          <cell r="C65">
            <v>321</v>
          </cell>
          <cell r="D65">
            <v>92</v>
          </cell>
          <cell r="E65" t="str">
            <v>b</v>
          </cell>
          <cell r="F65" t="str">
            <v>321.92b</v>
          </cell>
          <cell r="G65" t="str">
            <v>crnt_yr_amt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>
            <v>104</v>
          </cell>
          <cell r="C66">
            <v>321</v>
          </cell>
          <cell r="D66">
            <v>96</v>
          </cell>
          <cell r="E66" t="str">
            <v>b</v>
          </cell>
          <cell r="F66" t="str">
            <v>321.96b</v>
          </cell>
          <cell r="G66" t="str">
            <v>crnt_yr_amt</v>
          </cell>
          <cell r="H66">
            <v>121167183</v>
          </cell>
          <cell r="I66">
            <v>117161210</v>
          </cell>
          <cell r="J66">
            <v>136854649</v>
          </cell>
          <cell r="K66">
            <v>138234854</v>
          </cell>
          <cell r="L66">
            <v>142125115</v>
          </cell>
        </row>
        <row r="67">
          <cell r="B67">
            <v>105</v>
          </cell>
          <cell r="C67">
            <v>321</v>
          </cell>
          <cell r="D67">
            <v>100</v>
          </cell>
          <cell r="E67" t="str">
            <v>b</v>
          </cell>
          <cell r="F67" t="str">
            <v>321.100b</v>
          </cell>
          <cell r="G67" t="str">
            <v>crnt_yr_amt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>
            <v>106</v>
          </cell>
          <cell r="C68">
            <v>321</v>
          </cell>
          <cell r="D68">
            <v>112</v>
          </cell>
          <cell r="E68" t="str">
            <v>b</v>
          </cell>
          <cell r="F68" t="str">
            <v>321.112b</v>
          </cell>
          <cell r="G68" t="str">
            <v>crnt_yr_amt</v>
          </cell>
          <cell r="H68">
            <v>174010394</v>
          </cell>
          <cell r="I68">
            <v>172874522</v>
          </cell>
          <cell r="J68">
            <v>195628269</v>
          </cell>
          <cell r="K68">
            <v>204716008</v>
          </cell>
          <cell r="L68">
            <v>206484082</v>
          </cell>
        </row>
        <row r="69">
          <cell r="B69">
            <v>107</v>
          </cell>
          <cell r="C69">
            <v>323</v>
          </cell>
          <cell r="D69">
            <v>168</v>
          </cell>
          <cell r="E69" t="str">
            <v>b</v>
          </cell>
          <cell r="F69" t="str">
            <v>323.168b</v>
          </cell>
          <cell r="G69" t="str">
            <v>crnt_yr_amt</v>
          </cell>
          <cell r="H69">
            <v>51829080</v>
          </cell>
          <cell r="I69">
            <v>66102006</v>
          </cell>
          <cell r="J69">
            <v>124155800</v>
          </cell>
          <cell r="K69">
            <v>103945691</v>
          </cell>
          <cell r="L69">
            <v>103156102</v>
          </cell>
        </row>
        <row r="70">
          <cell r="B70">
            <v>108</v>
          </cell>
          <cell r="C70">
            <v>323</v>
          </cell>
          <cell r="D70">
            <v>185</v>
          </cell>
          <cell r="E70" t="str">
            <v>b</v>
          </cell>
          <cell r="F70" t="str">
            <v>323.185b</v>
          </cell>
          <cell r="G70" t="str">
            <v>crnt_yr_amt</v>
          </cell>
          <cell r="H70">
            <v>31882383</v>
          </cell>
          <cell r="I70">
            <v>23970317</v>
          </cell>
          <cell r="J70">
            <v>23341430</v>
          </cell>
          <cell r="K70">
            <v>24984814</v>
          </cell>
          <cell r="L70">
            <v>16404849</v>
          </cell>
        </row>
        <row r="71">
          <cell r="B71">
            <v>109</v>
          </cell>
          <cell r="C71">
            <v>323</v>
          </cell>
          <cell r="D71">
            <v>189</v>
          </cell>
          <cell r="E71" t="str">
            <v>b</v>
          </cell>
          <cell r="F71" t="str">
            <v>323.189b</v>
          </cell>
          <cell r="G71" t="str">
            <v>crnt_yr_amt</v>
          </cell>
          <cell r="H71">
            <v>11630262</v>
          </cell>
          <cell r="I71">
            <v>16464747</v>
          </cell>
          <cell r="J71">
            <v>17926840</v>
          </cell>
          <cell r="K71">
            <v>21857100</v>
          </cell>
          <cell r="L71">
            <v>22965972</v>
          </cell>
        </row>
        <row r="72">
          <cell r="B72">
            <v>110</v>
          </cell>
          <cell r="C72">
            <v>323</v>
          </cell>
          <cell r="D72">
            <v>191</v>
          </cell>
          <cell r="E72" t="str">
            <v>b</v>
          </cell>
          <cell r="F72" t="str">
            <v>323.191b</v>
          </cell>
          <cell r="G72" t="str">
            <v>crnt_yr_amt</v>
          </cell>
          <cell r="H72">
            <v>35163</v>
          </cell>
          <cell r="I72">
            <v>35761</v>
          </cell>
          <cell r="J72">
            <v>20382</v>
          </cell>
          <cell r="K72">
            <v>5360</v>
          </cell>
          <cell r="L72">
            <v>4948</v>
          </cell>
        </row>
        <row r="73">
          <cell r="B73">
            <v>111</v>
          </cell>
          <cell r="C73">
            <v>323</v>
          </cell>
          <cell r="D73">
            <v>197</v>
          </cell>
          <cell r="E73" t="str">
            <v>b</v>
          </cell>
          <cell r="F73" t="str">
            <v>323.197b</v>
          </cell>
          <cell r="G73" t="str">
            <v>crnt_yr_amt</v>
          </cell>
          <cell r="H73">
            <v>170044137</v>
          </cell>
          <cell r="I73">
            <v>162619511</v>
          </cell>
          <cell r="J73">
            <v>146076484</v>
          </cell>
          <cell r="K73">
            <v>152657357</v>
          </cell>
          <cell r="L73">
            <v>188239678</v>
          </cell>
        </row>
        <row r="74">
          <cell r="B74">
            <v>112</v>
          </cell>
          <cell r="C74">
            <v>335</v>
          </cell>
          <cell r="D74">
            <v>1</v>
          </cell>
          <cell r="E74" t="str">
            <v>b</v>
          </cell>
          <cell r="F74" t="str">
            <v>335.1b</v>
          </cell>
          <cell r="G74" t="str">
            <v>amount</v>
          </cell>
          <cell r="H74">
            <v>645728</v>
          </cell>
          <cell r="I74">
            <v>1028546</v>
          </cell>
          <cell r="J74">
            <v>1329375</v>
          </cell>
          <cell r="K74">
            <v>2003108</v>
          </cell>
          <cell r="L74">
            <v>1715222</v>
          </cell>
        </row>
        <row r="75">
          <cell r="B75">
            <v>115</v>
          </cell>
          <cell r="C75">
            <v>336</v>
          </cell>
          <cell r="D75">
            <v>1</v>
          </cell>
          <cell r="E75" t="str">
            <v>d</v>
          </cell>
          <cell r="F75" t="str">
            <v>336.1d</v>
          </cell>
          <cell r="G75" t="str">
            <v>limterm_elc_plnt</v>
          </cell>
          <cell r="H75">
            <v>37623410</v>
          </cell>
          <cell r="I75">
            <v>29820783</v>
          </cell>
          <cell r="J75">
            <v>31747938</v>
          </cell>
          <cell r="K75">
            <v>38609300</v>
          </cell>
          <cell r="L75">
            <v>41692182</v>
          </cell>
        </row>
        <row r="76">
          <cell r="B76">
            <v>116</v>
          </cell>
          <cell r="C76">
            <v>336</v>
          </cell>
          <cell r="D76">
            <v>1</v>
          </cell>
          <cell r="E76" t="str">
            <v>e</v>
          </cell>
          <cell r="F76" t="str">
            <v>336.1e</v>
          </cell>
          <cell r="G76" t="str">
            <v>othr_elc_plnt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>
            <v>132</v>
          </cell>
          <cell r="C77">
            <v>336</v>
          </cell>
          <cell r="D77">
            <v>7</v>
          </cell>
          <cell r="E77" t="str">
            <v>b</v>
          </cell>
          <cell r="F77" t="str">
            <v>336.7b</v>
          </cell>
          <cell r="G77" t="str">
            <v>depr_expn</v>
          </cell>
          <cell r="H77">
            <v>58235144</v>
          </cell>
          <cell r="I77">
            <v>62893206</v>
          </cell>
          <cell r="J77">
            <v>71678696</v>
          </cell>
          <cell r="K77">
            <v>84271946</v>
          </cell>
          <cell r="L77">
            <v>86537884</v>
          </cell>
        </row>
        <row r="78">
          <cell r="B78">
            <v>134</v>
          </cell>
          <cell r="C78">
            <v>336</v>
          </cell>
          <cell r="D78">
            <v>7</v>
          </cell>
          <cell r="E78" t="str">
            <v>d</v>
          </cell>
          <cell r="F78" t="str">
            <v>336.7d</v>
          </cell>
          <cell r="G78" t="str">
            <v>limterm_elc_plnt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>
            <v>135</v>
          </cell>
          <cell r="C79">
            <v>336</v>
          </cell>
          <cell r="D79">
            <v>10</v>
          </cell>
          <cell r="E79" t="str">
            <v>b</v>
          </cell>
          <cell r="F79" t="str">
            <v>336.10b</v>
          </cell>
          <cell r="G79" t="str">
            <v>depr_expn</v>
          </cell>
          <cell r="H79">
            <v>37989569</v>
          </cell>
          <cell r="I79">
            <v>35397061</v>
          </cell>
          <cell r="J79">
            <v>34325996</v>
          </cell>
          <cell r="K79">
            <v>36082214</v>
          </cell>
          <cell r="L79">
            <v>38203550</v>
          </cell>
        </row>
        <row r="80">
          <cell r="B80">
            <v>137</v>
          </cell>
          <cell r="C80">
            <v>336</v>
          </cell>
          <cell r="D80">
            <v>10</v>
          </cell>
          <cell r="E80" t="str">
            <v>d</v>
          </cell>
          <cell r="F80" t="str">
            <v>336.10d</v>
          </cell>
          <cell r="G80" t="str">
            <v>limterm_elc_plnt</v>
          </cell>
          <cell r="H80">
            <v>2552628</v>
          </cell>
          <cell r="I80">
            <v>2524008</v>
          </cell>
          <cell r="J80">
            <v>2921169</v>
          </cell>
          <cell r="K80">
            <v>3340933</v>
          </cell>
          <cell r="L80">
            <v>2357362</v>
          </cell>
        </row>
        <row r="81">
          <cell r="B81">
            <v>138</v>
          </cell>
          <cell r="C81">
            <v>350</v>
          </cell>
          <cell r="D81">
            <v>30</v>
          </cell>
          <cell r="E81" t="str">
            <v>d</v>
          </cell>
          <cell r="F81" t="str">
            <v>350.30d</v>
          </cell>
          <cell r="G81" t="str">
            <v>tot_expn_to_date</v>
          </cell>
          <cell r="H81">
            <v>1716878</v>
          </cell>
          <cell r="I81">
            <v>1831753</v>
          </cell>
          <cell r="J81">
            <v>1917327</v>
          </cell>
        </row>
        <row r="82">
          <cell r="B82">
            <v>139</v>
          </cell>
          <cell r="C82">
            <v>350</v>
          </cell>
          <cell r="D82">
            <v>31</v>
          </cell>
          <cell r="E82" t="str">
            <v>d</v>
          </cell>
          <cell r="F82" t="str">
            <v>350.31d</v>
          </cell>
          <cell r="G82" t="str">
            <v>tot_expn_to_date</v>
          </cell>
          <cell r="H82">
            <v>183061</v>
          </cell>
          <cell r="I82">
            <v>491725</v>
          </cell>
          <cell r="J82">
            <v>596587</v>
          </cell>
        </row>
        <row r="83">
          <cell r="B83">
            <v>140</v>
          </cell>
          <cell r="C83">
            <v>350</v>
          </cell>
          <cell r="D83">
            <v>32</v>
          </cell>
          <cell r="E83" t="str">
            <v>d</v>
          </cell>
          <cell r="F83" t="str">
            <v>350.32d</v>
          </cell>
          <cell r="G83" t="str">
            <v>tot_expn_to_date</v>
          </cell>
          <cell r="L83">
            <v>2043517</v>
          </cell>
        </row>
        <row r="84">
          <cell r="C84">
            <v>350</v>
          </cell>
          <cell r="D84">
            <v>33</v>
          </cell>
          <cell r="E84" t="str">
            <v>d</v>
          </cell>
          <cell r="F84" t="str">
            <v>350.33d</v>
          </cell>
          <cell r="G84" t="str">
            <v>tot_expn_to_date</v>
          </cell>
          <cell r="L84">
            <v>2983740</v>
          </cell>
        </row>
        <row r="85">
          <cell r="C85">
            <v>350</v>
          </cell>
          <cell r="D85">
            <v>34</v>
          </cell>
          <cell r="E85" t="str">
            <v>d</v>
          </cell>
          <cell r="F85" t="str">
            <v>350.34d</v>
          </cell>
          <cell r="G85" t="str">
            <v>tot_expn_to_date</v>
          </cell>
          <cell r="L85">
            <v>757804</v>
          </cell>
        </row>
        <row r="86">
          <cell r="C86">
            <v>350</v>
          </cell>
          <cell r="D86">
            <v>35</v>
          </cell>
          <cell r="E86" t="str">
            <v>d</v>
          </cell>
          <cell r="F86" t="str">
            <v>350.35d</v>
          </cell>
          <cell r="G86" t="str">
            <v>tot_expn_to_date</v>
          </cell>
          <cell r="L86">
            <v>365986</v>
          </cell>
        </row>
        <row r="87">
          <cell r="B87">
            <v>148</v>
          </cell>
          <cell r="C87">
            <v>354</v>
          </cell>
          <cell r="D87">
            <v>21</v>
          </cell>
          <cell r="E87" t="str">
            <v>b</v>
          </cell>
          <cell r="F87" t="str">
            <v>354.21b</v>
          </cell>
          <cell r="G87" t="str">
            <v>drct_pyrl_dstrbt</v>
          </cell>
          <cell r="H87">
            <v>20976669</v>
          </cell>
          <cell r="I87">
            <v>21701683</v>
          </cell>
          <cell r="J87">
            <v>21424172</v>
          </cell>
          <cell r="K87">
            <v>22707903</v>
          </cell>
          <cell r="L87">
            <v>23499915</v>
          </cell>
        </row>
        <row r="88">
          <cell r="B88">
            <v>151</v>
          </cell>
          <cell r="C88">
            <v>354</v>
          </cell>
          <cell r="D88">
            <v>27</v>
          </cell>
          <cell r="E88" t="str">
            <v>b</v>
          </cell>
          <cell r="F88" t="str">
            <v>354.27b</v>
          </cell>
          <cell r="G88" t="str">
            <v>drct_pyrl_dstrbt</v>
          </cell>
          <cell r="H88">
            <v>39151807</v>
          </cell>
          <cell r="I88">
            <v>6194912</v>
          </cell>
          <cell r="J88">
            <v>39620131</v>
          </cell>
          <cell r="K88">
            <v>41949915</v>
          </cell>
          <cell r="L88">
            <v>43097996</v>
          </cell>
        </row>
        <row r="89">
          <cell r="B89">
            <v>152</v>
          </cell>
          <cell r="C89">
            <v>354</v>
          </cell>
          <cell r="D89">
            <v>28</v>
          </cell>
          <cell r="E89" t="str">
            <v>b</v>
          </cell>
          <cell r="F89" t="str">
            <v>354.28b</v>
          </cell>
          <cell r="G89" t="str">
            <v>drct_pyrl_dstrbt</v>
          </cell>
          <cell r="H89">
            <v>354492178</v>
          </cell>
          <cell r="I89">
            <v>361424755</v>
          </cell>
          <cell r="J89">
            <v>352150935</v>
          </cell>
          <cell r="K89">
            <v>357213635</v>
          </cell>
          <cell r="L89">
            <v>363265480</v>
          </cell>
        </row>
      </sheetData>
      <sheetData sheetId="27" refreshError="1"/>
      <sheetData sheetId="2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GS 1-14"/>
      <sheetName val="ALLOCATIONS"/>
      <sheetName val="INPUT"/>
      <sheetName val="Gas Cost"/>
      <sheetName val="PR&amp;E"/>
      <sheetName val="2013 BG Direct "/>
      <sheetName val="Customers"/>
      <sheetName val="Revenue"/>
      <sheetName val="Volumes"/>
      <sheetName val="Design Day Development &amp; Factor"/>
      <sheetName val="Design Day 712"/>
      <sheetName val="Account 380 allocation"/>
      <sheetName val="Account 380 unit cost"/>
      <sheetName val="Account 380 master taps"/>
      <sheetName val="Service Pivot"/>
      <sheetName val="Master Tap Codes"/>
      <sheetName val="Service Codes"/>
      <sheetName val="381 Allocations"/>
      <sheetName val="2&quot; Min System Calc"/>
      <sheetName val="376 Detail"/>
      <sheetName val="385 Allocations"/>
      <sheetName val="385 Detail"/>
      <sheetName val="Customer Deposit Allocation"/>
    </sheetNames>
    <sheetDataSet>
      <sheetData sheetId="0" refreshError="1"/>
      <sheetData sheetId="1">
        <row r="10">
          <cell r="A10">
            <v>1</v>
          </cell>
          <cell r="B10" t="str">
            <v>DIRECT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A11">
            <v>2</v>
          </cell>
          <cell r="B11" t="str">
            <v>AVERAGE NUMBER OF CUSTOMERS</v>
          </cell>
          <cell r="C11">
            <v>248075</v>
          </cell>
          <cell r="D11">
            <v>7.2700000000000004E-3</v>
          </cell>
          <cell r="E11">
            <v>1804</v>
          </cell>
          <cell r="F11">
            <v>6.0000000000000002E-5</v>
          </cell>
          <cell r="G11">
            <v>14</v>
          </cell>
          <cell r="H11">
            <v>0.99267000000000005</v>
          </cell>
          <cell r="I11">
            <v>246257</v>
          </cell>
        </row>
        <row r="12">
          <cell r="A12">
            <v>3</v>
          </cell>
          <cell r="B12" t="str">
            <v>INDUSTRIAL CUSTOMERS ONLY EXCLUDING LVTS</v>
          </cell>
          <cell r="C12">
            <v>223</v>
          </cell>
          <cell r="D12">
            <v>4.9329999999999999E-2</v>
          </cell>
          <cell r="E12">
            <v>11</v>
          </cell>
          <cell r="F12">
            <v>0</v>
          </cell>
          <cell r="G12">
            <v>0</v>
          </cell>
          <cell r="H12">
            <v>0.95067000000000002</v>
          </cell>
          <cell r="I12">
            <v>212</v>
          </cell>
        </row>
        <row r="13">
          <cell r="A13">
            <v>4</v>
          </cell>
          <cell r="B13" t="str">
            <v xml:space="preserve">DESIGN DAY EXCLUDING LVTS </v>
          </cell>
          <cell r="C13">
            <v>403600</v>
          </cell>
          <cell r="D13">
            <v>7.5149999999999995E-2</v>
          </cell>
          <cell r="E13">
            <v>30330</v>
          </cell>
          <cell r="F13">
            <v>0</v>
          </cell>
          <cell r="G13">
            <v>0</v>
          </cell>
          <cell r="H13">
            <v>0.92484999999999995</v>
          </cell>
          <cell r="I13">
            <v>373270</v>
          </cell>
        </row>
        <row r="14">
          <cell r="A14">
            <v>5</v>
          </cell>
          <cell r="B14" t="str">
            <v>THROUGHPUT EXCLUDING TRANSPORTATION</v>
          </cell>
          <cell r="C14">
            <v>26095967.400000002</v>
          </cell>
          <cell r="D14">
            <v>8.6249999999999993E-2</v>
          </cell>
          <cell r="E14">
            <v>2250734.2999999998</v>
          </cell>
          <cell r="F14">
            <v>0</v>
          </cell>
          <cell r="G14">
            <v>0</v>
          </cell>
          <cell r="H14">
            <v>0.91375000000000006</v>
          </cell>
          <cell r="I14">
            <v>23845233.100000001</v>
          </cell>
        </row>
        <row r="15">
          <cell r="A15">
            <v>6</v>
          </cell>
          <cell r="B15" t="str">
            <v>THROUGHPUT EXCLUDING LVTS</v>
          </cell>
          <cell r="C15">
            <v>52508461.699999996</v>
          </cell>
          <cell r="D15">
            <v>8.8270000000000001E-2</v>
          </cell>
          <cell r="E15">
            <v>4634919.3</v>
          </cell>
          <cell r="F15">
            <v>0</v>
          </cell>
          <cell r="G15">
            <v>0</v>
          </cell>
          <cell r="H15">
            <v>0.91173000000000004</v>
          </cell>
          <cell r="I15">
            <v>47873542.399999999</v>
          </cell>
        </row>
        <row r="16">
          <cell r="A16">
            <v>7</v>
          </cell>
          <cell r="B16" t="str">
            <v>CUSTOMER (2" MINIMUM SYSTEM) / DEMAND</v>
          </cell>
          <cell r="C16">
            <v>0</v>
          </cell>
          <cell r="D16">
            <v>3.943E-2</v>
          </cell>
          <cell r="E16">
            <v>0</v>
          </cell>
          <cell r="F16">
            <v>0</v>
          </cell>
          <cell r="G16">
            <v>0</v>
          </cell>
          <cell r="H16">
            <v>0.96057000000000003</v>
          </cell>
          <cell r="I16">
            <v>0</v>
          </cell>
        </row>
        <row r="17">
          <cell r="A17">
            <v>8</v>
          </cell>
          <cell r="B17" t="str">
            <v>DEMAND / COMMODITY (COMPOSITE OF  4 &amp; 6)</v>
          </cell>
          <cell r="C17">
            <v>0</v>
          </cell>
          <cell r="D17">
            <v>8.1710000000000005E-2</v>
          </cell>
          <cell r="E17">
            <v>0</v>
          </cell>
          <cell r="F17">
            <v>0</v>
          </cell>
          <cell r="G17">
            <v>0</v>
          </cell>
          <cell r="H17">
            <v>0.91829000000000005</v>
          </cell>
          <cell r="I17">
            <v>0</v>
          </cell>
        </row>
        <row r="18">
          <cell r="A18">
            <v>9</v>
          </cell>
          <cell r="B18" t="str">
            <v>AVERAGE OF CUSTOMER/DEMAND &amp; DEMAND/COMMODITY</v>
          </cell>
          <cell r="C18">
            <v>0</v>
          </cell>
          <cell r="D18">
            <v>6.0569999999999999E-2</v>
          </cell>
          <cell r="E18">
            <v>0</v>
          </cell>
          <cell r="F18">
            <v>0</v>
          </cell>
          <cell r="G18">
            <v>0</v>
          </cell>
          <cell r="H18">
            <v>0.93942999999999999</v>
          </cell>
          <cell r="I18">
            <v>0</v>
          </cell>
        </row>
        <row r="19">
          <cell r="A19">
            <v>10</v>
          </cell>
          <cell r="B19" t="str">
            <v xml:space="preserve">RESULTS OF ACCOUNT 37600 </v>
          </cell>
          <cell r="C19">
            <v>423839676.17000002</v>
          </cell>
          <cell r="D19">
            <v>5.7450000000000001E-2</v>
          </cell>
          <cell r="E19">
            <v>24349558</v>
          </cell>
          <cell r="F19">
            <v>5.151E-2</v>
          </cell>
          <cell r="G19">
            <v>21832769.84</v>
          </cell>
          <cell r="H19">
            <v>0.89104000000000005</v>
          </cell>
          <cell r="I19">
            <v>377657348.33000004</v>
          </cell>
        </row>
        <row r="20">
          <cell r="A20">
            <v>11</v>
          </cell>
          <cell r="B20" t="str">
            <v>ACCOUNT 38000 ALLOCATOR</v>
          </cell>
          <cell r="C20">
            <v>0</v>
          </cell>
          <cell r="D20">
            <v>1.2559999999999794E-2</v>
          </cell>
          <cell r="E20">
            <v>0</v>
          </cell>
          <cell r="F20">
            <v>0</v>
          </cell>
          <cell r="G20">
            <v>0</v>
          </cell>
          <cell r="H20">
            <v>0.98744000000000021</v>
          </cell>
          <cell r="I20">
            <v>0</v>
          </cell>
        </row>
        <row r="21">
          <cell r="A21">
            <v>12</v>
          </cell>
          <cell r="B21" t="str">
            <v>RESULTS OF ACCOUNTS 37600 &amp; 38000</v>
          </cell>
          <cell r="C21">
            <v>671803700.85000002</v>
          </cell>
          <cell r="D21">
            <v>4.088E-2</v>
          </cell>
          <cell r="E21">
            <v>27462894</v>
          </cell>
          <cell r="F21">
            <v>3.2629999999999999E-2</v>
          </cell>
          <cell r="G21">
            <v>21919751.699999999</v>
          </cell>
          <cell r="H21">
            <v>0.92648999999999992</v>
          </cell>
          <cell r="I21">
            <v>622421055.1500001</v>
          </cell>
        </row>
        <row r="22">
          <cell r="A22">
            <v>13</v>
          </cell>
          <cell r="B22" t="str">
            <v>ACCOUNT 38100 ALLOCATOR</v>
          </cell>
          <cell r="C22">
            <v>0</v>
          </cell>
          <cell r="D22">
            <v>5.0530000000000075E-2</v>
          </cell>
          <cell r="E22">
            <v>0</v>
          </cell>
          <cell r="F22">
            <v>1.4400000000000001E-3</v>
          </cell>
          <cell r="G22">
            <v>0</v>
          </cell>
          <cell r="H22">
            <v>0.94802999999999993</v>
          </cell>
          <cell r="I22">
            <v>0</v>
          </cell>
        </row>
        <row r="23">
          <cell r="A23">
            <v>14</v>
          </cell>
          <cell r="B23" t="str">
            <v>ACCOUNT 38500 ALLOCATOR</v>
          </cell>
          <cell r="C23">
            <v>0</v>
          </cell>
          <cell r="D23">
            <v>0.17732000000000001</v>
          </cell>
          <cell r="E23">
            <v>0</v>
          </cell>
          <cell r="F23">
            <v>0</v>
          </cell>
          <cell r="G23">
            <v>0</v>
          </cell>
          <cell r="H23">
            <v>0.82267999999999997</v>
          </cell>
          <cell r="I23">
            <v>0</v>
          </cell>
        </row>
        <row r="24">
          <cell r="A24">
            <v>15</v>
          </cell>
          <cell r="B24" t="str">
            <v>RESULTS OF ACCOUNT 38500</v>
          </cell>
          <cell r="C24">
            <v>13586688.460000001</v>
          </cell>
          <cell r="D24">
            <v>0.10166</v>
          </cell>
          <cell r="E24">
            <v>1381172</v>
          </cell>
          <cell r="F24">
            <v>0.42670999999999998</v>
          </cell>
          <cell r="G24">
            <v>5797537.4900000002</v>
          </cell>
          <cell r="H24">
            <v>0.47163000000000005</v>
          </cell>
          <cell r="I24">
            <v>6407978.9699999997</v>
          </cell>
        </row>
        <row r="25">
          <cell r="A25">
            <v>16</v>
          </cell>
          <cell r="B25" t="str">
            <v>RESULTS OF DIST PLANT EXCL ACCTS 37570, 37571 &amp; 387</v>
          </cell>
          <cell r="C25">
            <v>795904042.56999993</v>
          </cell>
          <cell r="D25">
            <v>4.3130000000000002E-2</v>
          </cell>
          <cell r="E25">
            <v>34324896</v>
          </cell>
          <cell r="F25">
            <v>4.5629999999999997E-2</v>
          </cell>
          <cell r="G25">
            <v>36315220.090000011</v>
          </cell>
          <cell r="H25">
            <v>0.91124000000000005</v>
          </cell>
          <cell r="I25">
            <v>725263926.48000014</v>
          </cell>
        </row>
        <row r="26">
          <cell r="A26">
            <v>17</v>
          </cell>
          <cell r="B26" t="str">
            <v>RESULTS OF TOTAL PLANT</v>
          </cell>
          <cell r="C26">
            <v>880009676</v>
          </cell>
          <cell r="D26">
            <v>4.165E-2</v>
          </cell>
          <cell r="E26">
            <v>36655705</v>
          </cell>
          <cell r="F26">
            <v>8.6559999999999998E-2</v>
          </cell>
          <cell r="G26">
            <v>76171439.910000011</v>
          </cell>
          <cell r="H26">
            <v>0.87179000000000006</v>
          </cell>
          <cell r="I26">
            <v>767182531.09000015</v>
          </cell>
        </row>
        <row r="27">
          <cell r="A27">
            <v>18</v>
          </cell>
          <cell r="B27" t="str">
            <v>CUSTOMER DEPOSITS</v>
          </cell>
          <cell r="C27">
            <v>7836957</v>
          </cell>
          <cell r="D27">
            <v>3.3700000000000002E-3</v>
          </cell>
          <cell r="E27">
            <v>26374</v>
          </cell>
          <cell r="F27">
            <v>0</v>
          </cell>
          <cell r="G27">
            <v>0</v>
          </cell>
          <cell r="H27">
            <v>0.99663000000000002</v>
          </cell>
          <cell r="I27">
            <v>7810583</v>
          </cell>
        </row>
        <row r="28">
          <cell r="A28">
            <v>19</v>
          </cell>
          <cell r="B28" t="str">
            <v>SALES &amp; TRANSPORTATION REVENUE</v>
          </cell>
          <cell r="C28">
            <v>330068007</v>
          </cell>
          <cell r="D28">
            <v>3.7999999999999999E-2</v>
          </cell>
          <cell r="E28">
            <v>12543065</v>
          </cell>
          <cell r="F28">
            <v>3.567E-2</v>
          </cell>
          <cell r="G28">
            <v>11774703</v>
          </cell>
          <cell r="H28">
            <v>0.92632999999999999</v>
          </cell>
          <cell r="I28">
            <v>305750239</v>
          </cell>
        </row>
        <row r="29">
          <cell r="A29">
            <v>20</v>
          </cell>
          <cell r="B29" t="str">
            <v>GAS PURCHASE EXPENSE</v>
          </cell>
          <cell r="C29">
            <v>165499257</v>
          </cell>
          <cell r="D29">
            <v>5.228E-2</v>
          </cell>
          <cell r="E29">
            <v>8653127</v>
          </cell>
          <cell r="F29">
            <v>0</v>
          </cell>
          <cell r="G29">
            <v>0</v>
          </cell>
          <cell r="H29">
            <v>0.94772000000000001</v>
          </cell>
          <cell r="I29">
            <v>156846130</v>
          </cell>
        </row>
        <row r="30">
          <cell r="A30">
            <v>21</v>
          </cell>
          <cell r="B30" t="str">
            <v>OTHER DISTRIBUTION EXPENSE</v>
          </cell>
          <cell r="C30">
            <v>22537666</v>
          </cell>
          <cell r="D30">
            <v>4.0469999999999999E-2</v>
          </cell>
          <cell r="E30">
            <v>912174</v>
          </cell>
          <cell r="F30">
            <v>2.9960000000000001E-2</v>
          </cell>
          <cell r="G30">
            <v>675250.59000000008</v>
          </cell>
          <cell r="H30">
            <v>0.92957000000000001</v>
          </cell>
          <cell r="I30">
            <v>20950241.409999996</v>
          </cell>
        </row>
        <row r="31">
          <cell r="A31">
            <v>22</v>
          </cell>
          <cell r="B31" t="str">
            <v>O &amp; M EXCLUDING GAS PURCHASE EXP AND A &amp; G EXP</v>
          </cell>
          <cell r="C31">
            <v>36239130</v>
          </cell>
          <cell r="D31">
            <v>3.1559999999999998E-2</v>
          </cell>
          <cell r="E31">
            <v>1143682</v>
          </cell>
          <cell r="F31">
            <v>2.0629999999999999E-2</v>
          </cell>
          <cell r="G31">
            <v>747599.07000000007</v>
          </cell>
          <cell r="H31">
            <v>0.94780999999999993</v>
          </cell>
          <cell r="I31">
            <v>34347848.93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mission"/>
      <sheetName val="page2"/>
      <sheetName val="page3"/>
      <sheetName val="page4"/>
      <sheetName val="page5"/>
      <sheetName val="page6"/>
      <sheetName val="page7"/>
      <sheetName val="page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TRA EXHIBIT JH-1 ATT A"/>
      <sheetName val="FTRA EXHIBIT JH-1 ATT B"/>
      <sheetName val="E-1.1 Fed &amp; State Inc Tax (NEW)"/>
      <sheetName val="E-1.1 Fed &amp; State Inc Tax (OLD)"/>
      <sheetName val="2021 AFP Book to Tax"/>
      <sheetName val="CTX Provision 12.31.20"/>
      <sheetName val="CTX St Provision 12.31.20"/>
      <sheetName val="12.31.20 CTX Def - Fed Tax"/>
      <sheetName val="12.31.20 CTX Def - St Tax"/>
      <sheetName val="CTX Provision 8.31.2020"/>
      <sheetName val="CTX St Provision 8.31.2020"/>
      <sheetName val="8.31.20 CTX Def - Fed Tax"/>
      <sheetName val="8.31.20 CTX Def - St Tax"/>
      <sheetName val="CTX Rate Rec 2.28.21"/>
      <sheetName val="CTX Provision - 2.28.21"/>
      <sheetName val="CTX St Provision 2.28.21"/>
      <sheetName val="2.28.21 CTX Def- Fed Tax"/>
      <sheetName val="2.28.21 CTX Def - St Tax"/>
      <sheetName val="GAAP TBYTD 2.28.2021"/>
      <sheetName val="Reg TBYTD 2.28.2021"/>
      <sheetName val="FAS109 Break Out"/>
      <sheetName val="PT RPT 257 2020 (Actual)"/>
      <sheetName val="PT RPT 257 2021 (AFP)"/>
      <sheetName val="PT RPT 257 2022 (AFP)"/>
      <sheetName val="PT RPT 259 2020 (Actual)"/>
      <sheetName val="PT RPT 259 2021 (AFP)"/>
      <sheetName val="PT RPT 259 2022 (AFP)"/>
      <sheetName val="PT RPT 260 2020 (Actual)"/>
      <sheetName val="PT RPT 260 2021 (AFP)"/>
      <sheetName val="PT RPT 260 2022 (AFP)"/>
      <sheetName val="PT RPT 261 2020 (Actual)"/>
      <sheetName val="PT RPT 261 2021 (AFP)"/>
      <sheetName val="PT RPT 261 2022 (AFP)"/>
      <sheetName val="PT RPT 216 2020 (AFP)"/>
      <sheetName val="PT RPT 216 2021 (AFP)"/>
      <sheetName val="PT RPT 216 2022 (AFP)"/>
      <sheetName val="PT RPT 52 2020 (Actual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I5" t="str">
            <v>2021-02-28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elec gen net"/>
      <sheetName val="elec gen incl"/>
      <sheetName val="NIPSCO BAL SHEET DATA"/>
    </sheetNames>
    <sheetDataSet>
      <sheetData sheetId="0"/>
      <sheetData sheetId="1"/>
      <sheetData sheetId="2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fitcmd04"/>
      <sheetName val="Budget Check"/>
      <sheetName val="Qrtly Variances"/>
      <sheetName val="Valid"/>
      <sheetName val="Source &amp; Use"/>
      <sheetName val="Khalix Check"/>
      <sheetName val="Book Depr"/>
      <sheetName val="Sollie Sht"/>
      <sheetName val="Depr CMD"/>
      <sheetName val="% Retired"/>
      <sheetName val="Tax Valid"/>
      <sheetName val="khalix"/>
      <sheetName val="data"/>
      <sheetName val="lifo"/>
      <sheetName val="rate"/>
      <sheetName val="LIFO Rate Correction 0 &amp; 12"/>
      <sheetName val="DataEntry"/>
      <sheetName val="CMDACE"/>
      <sheetName val="AMT"/>
      <sheetName val="CompACE Import"/>
      <sheetName val="RECON TAX"/>
      <sheetName val="CONT INT"/>
      <sheetName val="INT RECON"/>
      <sheetName val="Macros"/>
      <sheetName val="Budget_Check"/>
      <sheetName val="Qrtly_Variances"/>
      <sheetName val="Source_&amp;_Use"/>
      <sheetName val="Khalix_Check"/>
      <sheetName val="Book_Depr"/>
      <sheetName val="Sollie_Sht"/>
      <sheetName val="Depr_CMD"/>
      <sheetName val="%_Retired"/>
      <sheetName val="Tax_Valid"/>
      <sheetName val="LIFO_Rate_Correction_0_&amp;_12"/>
      <sheetName val="CompACE_Import"/>
      <sheetName val="RECON_TAX"/>
      <sheetName val="CONT_INT"/>
      <sheetName val="INT_RECON"/>
      <sheetName val="Budget_Check1"/>
      <sheetName val="Qrtly_Variances1"/>
      <sheetName val="Source_&amp;_Use1"/>
      <sheetName val="Khalix_Check1"/>
      <sheetName val="Book_Depr1"/>
      <sheetName val="Sollie_Sht1"/>
      <sheetName val="Depr_CMD1"/>
      <sheetName val="%_Retired1"/>
      <sheetName val="Tax_Valid1"/>
      <sheetName val="LIFO_Rate_Correction_0_&amp;_121"/>
      <sheetName val="CompACE_Import1"/>
      <sheetName val="RECON_TAX1"/>
      <sheetName val="CONT_INT1"/>
      <sheetName val="INT_RECON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EXH10"/>
    </sheetNames>
    <sheetDataSet>
      <sheetData sheetId="0" refreshError="1">
        <row r="1">
          <cell r="H1" t="str">
            <v>Exhibit No. 10</v>
          </cell>
        </row>
        <row r="2">
          <cell r="H2" t="str">
            <v>Sheet 1 of</v>
          </cell>
        </row>
        <row r="3">
          <cell r="H3" t="str">
            <v>14 Sheets</v>
          </cell>
        </row>
        <row r="4">
          <cell r="H4" t="str">
            <v>Witness:  R.D. Gibbons</v>
          </cell>
        </row>
        <row r="5">
          <cell r="D5" t="str">
            <v>COLUMBIA GAS OF MARYLAND, INC.</v>
          </cell>
        </row>
        <row r="7">
          <cell r="D7" t="str">
            <v>SUMMARY OF CASH WORKING CAPITAL ALLOWANCE</v>
          </cell>
        </row>
        <row r="9">
          <cell r="D9" t="str">
            <v>FOR THE TWELVE MONTHS ENDED SEPTEMBER 30, 1996</v>
          </cell>
        </row>
        <row r="11">
          <cell r="A11" t="str">
            <v>Line</v>
          </cell>
          <cell r="H11" t="str">
            <v>Pro Forma</v>
          </cell>
        </row>
        <row r="12">
          <cell r="A12" t="str">
            <v>No.</v>
          </cell>
          <cell r="D12" t="str">
            <v>Description</v>
          </cell>
          <cell r="H12" t="str">
            <v>at Proposed Rates</v>
          </cell>
        </row>
        <row r="15">
          <cell r="A15" t="str">
            <v>1</v>
          </cell>
          <cell r="C15" t="str">
            <v>(1) Cash working capital allowance resulting from</v>
          </cell>
        </row>
        <row r="16">
          <cell r="A16" t="str">
            <v>2</v>
          </cell>
          <cell r="C16" t="str">
            <v xml:space="preserve">    the lag in the collection of revenue being</v>
          </cell>
        </row>
        <row r="17">
          <cell r="A17" t="str">
            <v>3</v>
          </cell>
          <cell r="C17" t="str">
            <v xml:space="preserve">    greater than the lag in the payment of expenses</v>
          </cell>
          <cell r="H17">
            <v>966607</v>
          </cell>
        </row>
        <row r="19">
          <cell r="A19" t="str">
            <v>4</v>
          </cell>
          <cell r="C19" t="str">
            <v>(2) Minimum bank balances to compensate banking</v>
          </cell>
        </row>
        <row r="20">
          <cell r="A20" t="str">
            <v>5</v>
          </cell>
          <cell r="C20" t="str">
            <v xml:space="preserve">    institutions for banking services:</v>
          </cell>
        </row>
        <row r="22">
          <cell r="A22" t="str">
            <v>6</v>
          </cell>
          <cell r="C22" t="str">
            <v xml:space="preserve">      General Fund (average daily balance)</v>
          </cell>
          <cell r="H22">
            <v>22002</v>
          </cell>
        </row>
        <row r="23">
          <cell r="A23" t="str">
            <v>7</v>
          </cell>
          <cell r="C23" t="str">
            <v xml:space="preserve">      Local Offices Working Fund</v>
          </cell>
          <cell r="H23">
            <v>980</v>
          </cell>
        </row>
        <row r="25">
          <cell r="A25" t="str">
            <v>8</v>
          </cell>
          <cell r="C25" t="str">
            <v xml:space="preserve">      Total Minimum Bank Balances</v>
          </cell>
          <cell r="H25">
            <v>22982</v>
          </cell>
        </row>
        <row r="28">
          <cell r="A28" t="str">
            <v>9</v>
          </cell>
          <cell r="C28" t="str">
            <v>TOTAL CASH WORKING CAPITAL ALLOWANCE</v>
          </cell>
          <cell r="H28">
            <v>989589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voided Costs-Capt Int"/>
      <sheetName val="Rate Calc"/>
      <sheetName val="Money Pool Rates"/>
      <sheetName val="Avoided_Costs-Capt_Int"/>
      <sheetName val="Rate_Calc"/>
      <sheetName val="Money_Pool_Rates"/>
      <sheetName val="Avoided_Costs-Capt_Int1"/>
      <sheetName val="Rate_Calc1"/>
      <sheetName val="Money_Pool_Rates1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P"/>
      <sheetName val="EX"/>
      <sheetName val="END FXrates"/>
      <sheetName val="AVG FXrates"/>
      <sheetName val="END_FXrates"/>
      <sheetName val="AVG_FXrat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 D-2.1 Output"/>
      <sheetName val="Input"/>
      <sheetName val="A"/>
      <sheetName val="B"/>
      <sheetName val="C"/>
      <sheetName val="D - Do Not Use"/>
      <sheetName val="E pg 1 thru 4"/>
      <sheetName val="E pg 5 to 6"/>
      <sheetName val="E pg 7 to 8"/>
      <sheetName val="Sch M"/>
      <sheetName val="Sch M 2.1"/>
      <sheetName val="Sch M 2.2"/>
      <sheetName val="Sch M 2.3"/>
      <sheetName val="Sch M - Do Not Use"/>
      <sheetName val="MPB-6 Page 4"/>
      <sheetName val="MPB-6 Rate Design"/>
      <sheetName val="Macros"/>
    </sheetNames>
    <sheetDataSet>
      <sheetData sheetId="0" refreshError="1"/>
      <sheetData sheetId="1" refreshError="1">
        <row r="12">
          <cell r="B12" t="str">
            <v>Case No. 2013-</v>
          </cell>
        </row>
        <row r="14">
          <cell r="B14" t="str">
            <v>Witness: C. E. Notestone</v>
          </cell>
        </row>
        <row r="16">
          <cell r="C16">
            <v>4.3373999999999997</v>
          </cell>
        </row>
        <row r="20">
          <cell r="C20" t="str">
            <v>February 28, 2013</v>
          </cell>
        </row>
      </sheetData>
      <sheetData sheetId="2" refreshError="1"/>
      <sheetData sheetId="3" refreshError="1">
        <row r="1">
          <cell r="A1" t="str">
            <v>Columbia Gas of Kentucky, Inc.</v>
          </cell>
        </row>
        <row r="3">
          <cell r="A3" t="str">
            <v>For the 12 Months Ended July 31, 2013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rating Income Sum Index C"/>
      <sheetName val="Operating Income Sum Index D"/>
      <sheetName val="Operating Income Summary C-1"/>
      <sheetName val="Adj Operating Income Sum C-2"/>
      <sheetName val="Oper Rev&amp;Exp by Accts C2.1A"/>
      <sheetName val="Oper Rev&amp;Exp by Accts C2.1B"/>
      <sheetName val="Total Co Accts Activ C2.2A"/>
      <sheetName val="Total Co Accts Activ C2.2B"/>
      <sheetName val="Input O&amp;M FERC 7-13"/>
      <sheetName val="Input O&amp;M FERC 11-14"/>
      <sheetName val="DO NOT USE - Accts Activ C2.2A"/>
      <sheetName val="DO NOT USE - Accts Activ C2.2B"/>
      <sheetName val="D-1"/>
      <sheetName val="D-2.1"/>
      <sheetName val="D-2.2"/>
      <sheetName val="D-2.3"/>
      <sheetName val="D-2.4"/>
      <sheetName val="Input O&amp;M CE Adjustments"/>
    </sheetNames>
    <sheetDataSet>
      <sheetData sheetId="0" refreshError="1"/>
      <sheetData sheetId="1" refreshError="1"/>
      <sheetData sheetId="2" refreshError="1">
        <row r="1">
          <cell r="A1" t="str">
            <v>COLUMBIA GAS OF KENTUCKY, INC.</v>
          </cell>
        </row>
        <row r="4">
          <cell r="A4" t="str">
            <v>FOR THE BASE PERIOD 12 MONTHS ENDED JULY 31, 2013 AND THE FORECAST PERIOD 12 MONTHS ENDED NOVEMBER 30, 2014</v>
          </cell>
        </row>
        <row r="9">
          <cell r="M9" t="str">
            <v>WITNESS:  S. M. KATKO</v>
          </cell>
        </row>
      </sheetData>
      <sheetData sheetId="3" refreshError="1"/>
      <sheetData sheetId="4" refreshError="1">
        <row r="4">
          <cell r="A4" t="str">
            <v>FOR THE TWELVE MONTHS ENDED JULY 31, 2013</v>
          </cell>
        </row>
      </sheetData>
      <sheetData sheetId="5" refreshError="1">
        <row r="4">
          <cell r="A4" t="str">
            <v>FOR THE TWELVE MONTHS ENDED NOVEMBER 30, 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Main Menu"/>
      <sheetName val="Financials Menu"/>
      <sheetName val="A (Input) Inv MO Service Charge"/>
      <sheetName val="B (Input) MO Volumes"/>
      <sheetName val="C (Input) MO ARC - RRC Charges"/>
      <sheetName val="D (Output)- Volume Analysis"/>
      <sheetName val="E (Calc) -MO ARC-RRC Charge"/>
      <sheetName val="F (Valid) - MO Service Charge"/>
      <sheetName val="G (Valid) - MO ARC-RRC Charge"/>
      <sheetName val="H (Ref) - Mnthly Svc Fees"/>
      <sheetName val="I (Ref) - Mnthly Baseline Units"/>
      <sheetName val="I(a) (Ref) Mnth Baseline %"/>
      <sheetName val="J (Ref) - ARC RRC Rates"/>
      <sheetName val="K Graph (Input)"/>
      <sheetName val="L Graph (Data)"/>
      <sheetName val="M Graph (Baseline)"/>
      <sheetName val="N Graph (RU)"/>
      <sheetName val="O Graph (Charges)"/>
      <sheetName val="SLA Menu"/>
      <sheetName val="K (Input) SLA Achieved"/>
      <sheetName val="L (Output) Service Credit"/>
      <sheetName val="M (Output) Srvice Credt True Up"/>
      <sheetName val="N (Valid) Service Credit Sum"/>
      <sheetName val="O (Ref) At Risk"/>
      <sheetName val="P (Ref) Pool Allocation"/>
      <sheetName val="(Ref) Invoice Detail "/>
      <sheetName val="Rate Schedules"/>
      <sheetName val="Main_Menu"/>
      <sheetName val="Financials_Menu"/>
      <sheetName val="A_(Input)_Inv_MO_Service_Charge"/>
      <sheetName val="B_(Input)_MO_Volumes"/>
      <sheetName val="C_(Input)_MO_ARC_-_RRC_Charges"/>
      <sheetName val="D_(Output)-_Volume_Analysis"/>
      <sheetName val="E_(Calc)_-MO_ARC-RRC_Charge"/>
      <sheetName val="F_(Valid)_-_MO_Service_Charge"/>
      <sheetName val="G_(Valid)_-_MO_ARC-RRC_Charge"/>
      <sheetName val="H_(Ref)_-_Mnthly_Svc_Fees"/>
      <sheetName val="I_(Ref)_-_Mnthly_Baseline_Units"/>
      <sheetName val="I(a)_(Ref)_Mnth_Baseline_%"/>
      <sheetName val="J_(Ref)_-_ARC_RRC_Rates"/>
      <sheetName val="K_Graph_(Input)"/>
      <sheetName val="L_Graph_(Data)"/>
      <sheetName val="M_Graph_(Baseline)"/>
      <sheetName val="N_Graph_(RU)"/>
      <sheetName val="O_Graph_(Charges)"/>
      <sheetName val="SLA_Menu"/>
      <sheetName val="K_(Input)_SLA_Achieved"/>
      <sheetName val="L_(Output)_Service_Credit"/>
      <sheetName val="M_(Output)_Srvice_Credt_True_Up"/>
      <sheetName val="N_(Valid)_Service_Credit_Sum"/>
      <sheetName val="O_(Ref)_At_Risk"/>
      <sheetName val="P_(Ref)_Pool_Allocation"/>
      <sheetName val="(Ref)_Invoice_Detail_"/>
      <sheetName val="Rate_Schedu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NSP MN"/>
      <sheetName val="NSP WI"/>
      <sheetName val="PSCO"/>
      <sheetName val="SPS"/>
      <sheetName val="CHEY"/>
      <sheetName val="STD Forecast"/>
      <sheetName val="Commercial Paper"/>
      <sheetName val="Std Comp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MS List"/>
      <sheetName val="Assumptions"/>
      <sheetName val="Analysi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Variable Assumptions"/>
      <sheetName val="Gross Margin"/>
      <sheetName val="Operating Expenses"/>
      <sheetName val="Salary"/>
      <sheetName val="Benefits"/>
      <sheetName val="Other Income"/>
      <sheetName val="Inventory"/>
      <sheetName val="CapEx"/>
      <sheetName val="6 &amp; 6 Comp"/>
      <sheetName val="Income Statement"/>
      <sheetName val="Balance Sheet"/>
      <sheetName val="Cash Flow"/>
      <sheetName val="Summary"/>
      <sheetName val="Qrtly Stmts."/>
      <sheetName val="Qtrly Comp"/>
      <sheetName val="Forecast Variances"/>
      <sheetName val="Tax"/>
      <sheetName val="PeopleSoft COA"/>
      <sheetName val="Variable_Assumptions"/>
      <sheetName val="Gross_Margin"/>
      <sheetName val="Operating_Expenses"/>
      <sheetName val="Other_Income"/>
      <sheetName val="6_&amp;_6_Comp"/>
      <sheetName val="Income_Statement"/>
      <sheetName val="Balance_Sheet"/>
      <sheetName val="Cash_Flow"/>
      <sheetName val="Qrtly_Stmts_"/>
      <sheetName val="Qtrly_Comp"/>
      <sheetName val="Forecast_Variances"/>
      <sheetName val="PeopleSoft_COA"/>
    </sheetNames>
    <sheetDataSet>
      <sheetData sheetId="0" refreshError="1">
        <row r="1">
          <cell r="A1" t="str">
            <v>Merchant - TPC</v>
          </cell>
        </row>
        <row r="20">
          <cell r="B20">
            <v>0</v>
          </cell>
        </row>
        <row r="21">
          <cell r="B21">
            <v>0.1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11"/>
      <sheetName val="FS"/>
    </sheetNames>
    <sheetDataSet>
      <sheetData sheetId="0">
        <row r="1">
          <cell r="D1" t="str">
            <v>COLUMBIA GAS OF VIRGINIA</v>
          </cell>
          <cell r="L1" t="str">
            <v>Schedule 11</v>
          </cell>
        </row>
        <row r="2">
          <cell r="D2" t="str">
            <v>CAP VS RATE BASE - RECONCILIATION</v>
          </cell>
          <cell r="L2" t="str">
            <v>Sheet 5 of 5</v>
          </cell>
        </row>
        <row r="3">
          <cell r="D3" t="str">
            <v>TME DECEMBER 31, 1997</v>
          </cell>
        </row>
        <row r="4">
          <cell r="J4" t="str">
            <v>Sched 13,Col 2</v>
          </cell>
          <cell r="L4" t="str">
            <v>Sched 13,Col 3</v>
          </cell>
        </row>
        <row r="5">
          <cell r="D5" t="str">
            <v>Rate</v>
          </cell>
          <cell r="F5" t="str">
            <v>Sched 13,Col 1</v>
          </cell>
          <cell r="J5" t="str">
            <v>Less:</v>
          </cell>
          <cell r="L5" t="str">
            <v>Va-Juris</v>
          </cell>
        </row>
        <row r="6">
          <cell r="A6" t="str">
            <v>LN</v>
          </cell>
          <cell r="C6" t="str">
            <v>Per Books</v>
          </cell>
          <cell r="D6" t="str">
            <v>Making</v>
          </cell>
          <cell r="F6" t="str">
            <v>Adjusted</v>
          </cell>
          <cell r="G6" t="str">
            <v>Regulatory</v>
          </cell>
          <cell r="H6" t="str">
            <v>Regulatory</v>
          </cell>
          <cell r="J6" t="str">
            <v>Non-Juris</v>
          </cell>
          <cell r="L6" t="str">
            <v>Regulatory</v>
          </cell>
        </row>
        <row r="7">
          <cell r="A7" t="str">
            <v>NO</v>
          </cell>
          <cell r="B7" t="str">
            <v>Account Title</v>
          </cell>
          <cell r="C7" t="str">
            <v>@ DEC 1997</v>
          </cell>
          <cell r="D7" t="str">
            <v>Adj's</v>
          </cell>
          <cell r="F7" t="str">
            <v>Per Books</v>
          </cell>
          <cell r="G7" t="str">
            <v>Adj's</v>
          </cell>
          <cell r="H7" t="str">
            <v>Per Books</v>
          </cell>
          <cell r="J7" t="str">
            <v>Buisness</v>
          </cell>
          <cell r="L7" t="str">
            <v>Buisness</v>
          </cell>
        </row>
        <row r="8">
          <cell r="C8" t="str">
            <v>$</v>
          </cell>
          <cell r="D8" t="str">
            <v>$</v>
          </cell>
          <cell r="F8" t="str">
            <v>$</v>
          </cell>
          <cell r="G8" t="str">
            <v>$</v>
          </cell>
          <cell r="H8" t="str">
            <v>$</v>
          </cell>
          <cell r="J8" t="str">
            <v>$</v>
          </cell>
          <cell r="L8" t="str">
            <v>$</v>
          </cell>
        </row>
        <row r="9">
          <cell r="C9" t="str">
            <v>(1)</v>
          </cell>
          <cell r="D9" t="str">
            <v>(2)</v>
          </cell>
          <cell r="F9" t="str">
            <v>(3=1+2)</v>
          </cell>
          <cell r="G9" t="str">
            <v>(4)</v>
          </cell>
          <cell r="H9" t="str">
            <v>(5=3+4)</v>
          </cell>
          <cell r="J9" t="str">
            <v>(6)</v>
          </cell>
          <cell r="L9" t="str">
            <v>(7=5-6)</v>
          </cell>
        </row>
        <row r="10">
          <cell r="B10" t="str">
            <v>APPLICATIONS:</v>
          </cell>
        </row>
        <row r="11">
          <cell r="A11">
            <v>1</v>
          </cell>
          <cell r="B11" t="str">
            <v>Cash and Working Funds</v>
          </cell>
          <cell r="C11">
            <v>2192381</v>
          </cell>
          <cell r="D11">
            <v>-1695686.0200000005</v>
          </cell>
          <cell r="E11" t="str">
            <v>1/</v>
          </cell>
          <cell r="F11">
            <v>496694.97999999952</v>
          </cell>
          <cell r="H11">
            <v>496694.97999999952</v>
          </cell>
          <cell r="J11">
            <v>235893</v>
          </cell>
          <cell r="K11" t="str">
            <v>a/</v>
          </cell>
          <cell r="L11">
            <v>732587.97999999952</v>
          </cell>
        </row>
        <row r="12">
          <cell r="A12">
            <v>2</v>
          </cell>
          <cell r="B12" t="str">
            <v>Accts &amp; Notes Rec.(Net)</v>
          </cell>
          <cell r="C12">
            <v>36081807</v>
          </cell>
          <cell r="F12">
            <v>36081807</v>
          </cell>
          <cell r="H12">
            <v>36081807</v>
          </cell>
          <cell r="L12">
            <v>36081807</v>
          </cell>
        </row>
        <row r="13">
          <cell r="A13">
            <v>3</v>
          </cell>
          <cell r="B13" t="str">
            <v>Accts. Rec. - Assoc. Co.</v>
          </cell>
          <cell r="C13">
            <v>-24442</v>
          </cell>
          <cell r="F13">
            <v>-24442</v>
          </cell>
          <cell r="H13">
            <v>-24442</v>
          </cell>
          <cell r="L13">
            <v>-24442</v>
          </cell>
        </row>
        <row r="14">
          <cell r="A14">
            <v>4</v>
          </cell>
          <cell r="B14" t="str">
            <v>Stores Expense Undistr.</v>
          </cell>
          <cell r="C14">
            <v>-29</v>
          </cell>
          <cell r="F14">
            <v>-29</v>
          </cell>
          <cell r="H14">
            <v>-29</v>
          </cell>
          <cell r="L14">
            <v>-29</v>
          </cell>
        </row>
        <row r="15">
          <cell r="A15">
            <v>5</v>
          </cell>
          <cell r="B15" t="str">
            <v>Other C/A less:165.5, 165.15</v>
          </cell>
          <cell r="C15">
            <v>2590796</v>
          </cell>
          <cell r="D15">
            <v>1707419</v>
          </cell>
          <cell r="E15" t="str">
            <v>2/</v>
          </cell>
          <cell r="F15">
            <v>4298215</v>
          </cell>
          <cell r="H15">
            <v>4298215</v>
          </cell>
          <cell r="J15">
            <v>583725</v>
          </cell>
          <cell r="K15" t="str">
            <v>b/</v>
          </cell>
          <cell r="L15">
            <v>4881940</v>
          </cell>
        </row>
        <row r="16">
          <cell r="A16">
            <v>6</v>
          </cell>
          <cell r="B16" t="str">
            <v>Deferred Charges (+ 134)</v>
          </cell>
          <cell r="C16">
            <v>14143263</v>
          </cell>
          <cell r="F16">
            <v>14143263</v>
          </cell>
          <cell r="G16">
            <v>4310041</v>
          </cell>
          <cell r="H16">
            <v>18453304</v>
          </cell>
          <cell r="L16">
            <v>18453304</v>
          </cell>
        </row>
        <row r="17">
          <cell r="A17">
            <v>7</v>
          </cell>
          <cell r="B17" t="str">
            <v>End User &amp; Trans. Exch.</v>
          </cell>
          <cell r="C17">
            <v>3812938</v>
          </cell>
          <cell r="D17">
            <v>-3580541</v>
          </cell>
          <cell r="E17" t="str">
            <v>4/</v>
          </cell>
          <cell r="F17">
            <v>232397</v>
          </cell>
          <cell r="H17">
            <v>232397</v>
          </cell>
          <cell r="J17">
            <v>115064</v>
          </cell>
          <cell r="K17" t="str">
            <v>h/</v>
          </cell>
          <cell r="L17">
            <v>347461</v>
          </cell>
        </row>
        <row r="18">
          <cell r="A18">
            <v>8</v>
          </cell>
          <cell r="B18" t="str">
            <v>Money Pool (Net of 234-10)</v>
          </cell>
          <cell r="C18">
            <v>30733045</v>
          </cell>
          <cell r="F18">
            <v>30733045</v>
          </cell>
          <cell r="H18">
            <v>30733045</v>
          </cell>
          <cell r="L18">
            <v>30733045</v>
          </cell>
        </row>
        <row r="19">
          <cell r="A19">
            <v>9</v>
          </cell>
          <cell r="B19" t="str">
            <v>Deferred Income Taxes</v>
          </cell>
          <cell r="C19">
            <v>3784052</v>
          </cell>
          <cell r="D19">
            <v>2932303</v>
          </cell>
          <cell r="E19" t="str">
            <v>3/</v>
          </cell>
          <cell r="F19">
            <v>6716355</v>
          </cell>
          <cell r="G19">
            <v>-1508514</v>
          </cell>
          <cell r="H19">
            <v>5207841</v>
          </cell>
          <cell r="J19">
            <v>99619</v>
          </cell>
          <cell r="K19" t="str">
            <v>g/</v>
          </cell>
          <cell r="L19">
            <v>5307460</v>
          </cell>
        </row>
        <row r="20">
          <cell r="A20">
            <v>10</v>
          </cell>
          <cell r="B20" t="str">
            <v xml:space="preserve">    Total Applications</v>
          </cell>
          <cell r="C20">
            <v>93313811</v>
          </cell>
          <cell r="D20">
            <v>-636505.02000000048</v>
          </cell>
          <cell r="F20">
            <v>92677305.979999989</v>
          </cell>
          <cell r="G20">
            <v>2801527</v>
          </cell>
          <cell r="H20">
            <v>95478832.979999989</v>
          </cell>
          <cell r="J20">
            <v>1034301</v>
          </cell>
          <cell r="L20">
            <v>96513133.979999989</v>
          </cell>
        </row>
        <row r="21">
          <cell r="A21">
            <v>11</v>
          </cell>
        </row>
        <row r="22">
          <cell r="A22">
            <v>12</v>
          </cell>
          <cell r="B22" t="str">
            <v>SOURCES:</v>
          </cell>
        </row>
        <row r="23">
          <cell r="A23">
            <v>13</v>
          </cell>
          <cell r="B23" t="str">
            <v>Accounts Payable</v>
          </cell>
          <cell r="C23">
            <v>-14604284</v>
          </cell>
          <cell r="F23">
            <v>-14604284</v>
          </cell>
          <cell r="H23">
            <v>-14604284</v>
          </cell>
          <cell r="L23">
            <v>-14604284</v>
          </cell>
        </row>
        <row r="24">
          <cell r="A24">
            <v>14</v>
          </cell>
          <cell r="B24" t="str">
            <v>Accts Payable-Assoc. Co.</v>
          </cell>
          <cell r="C24">
            <v>-49820898</v>
          </cell>
          <cell r="F24">
            <v>-49820898</v>
          </cell>
          <cell r="H24">
            <v>-49820898</v>
          </cell>
          <cell r="L24">
            <v>-49820898</v>
          </cell>
        </row>
        <row r="25">
          <cell r="A25">
            <v>15</v>
          </cell>
          <cell r="B25" t="str">
            <v>Accrued Taxes &amp; Interest</v>
          </cell>
          <cell r="C25">
            <v>-2470384</v>
          </cell>
          <cell r="F25">
            <v>-2470384</v>
          </cell>
          <cell r="H25">
            <v>-2470384</v>
          </cell>
          <cell r="L25">
            <v>-2470384</v>
          </cell>
        </row>
        <row r="26">
          <cell r="A26">
            <v>16</v>
          </cell>
          <cell r="B26" t="str">
            <v>Other C/L (exc.235)</v>
          </cell>
          <cell r="C26">
            <v>-13397905</v>
          </cell>
          <cell r="D26">
            <v>1653805</v>
          </cell>
          <cell r="E26" t="str">
            <v>5/</v>
          </cell>
          <cell r="F26">
            <v>-11744100</v>
          </cell>
          <cell r="H26">
            <v>-11744100</v>
          </cell>
          <cell r="J26">
            <v>-72252</v>
          </cell>
          <cell r="K26" t="str">
            <v>d/</v>
          </cell>
          <cell r="L26">
            <v>-11816352</v>
          </cell>
        </row>
        <row r="27">
          <cell r="A27">
            <v>17</v>
          </cell>
          <cell r="B27" t="str">
            <v>Other Deferred Credits</v>
          </cell>
          <cell r="C27">
            <v>-5486315</v>
          </cell>
          <cell r="F27">
            <v>-5486315</v>
          </cell>
          <cell r="H27">
            <v>-5486315</v>
          </cell>
          <cell r="J27">
            <v>-22051</v>
          </cell>
          <cell r="K27" t="str">
            <v>e/</v>
          </cell>
          <cell r="L27">
            <v>-5508366</v>
          </cell>
        </row>
        <row r="28">
          <cell r="A28">
            <v>18</v>
          </cell>
          <cell r="B28" t="str">
            <v>Def. ITC (Yrs. 1971-86)</v>
          </cell>
          <cell r="C28">
            <v>-2804318</v>
          </cell>
          <cell r="F28">
            <v>-2804318</v>
          </cell>
          <cell r="H28">
            <v>-2804318</v>
          </cell>
          <cell r="J28">
            <v>2804318</v>
          </cell>
          <cell r="K28" t="str">
            <v>*</v>
          </cell>
          <cell r="L28">
            <v>0</v>
          </cell>
        </row>
        <row r="29">
          <cell r="A29">
            <v>19</v>
          </cell>
          <cell r="B29" t="str">
            <v>Other Non-Curr Liabilities</v>
          </cell>
          <cell r="C29">
            <v>-1009497</v>
          </cell>
          <cell r="F29">
            <v>-1009497</v>
          </cell>
          <cell r="H29">
            <v>-1009497</v>
          </cell>
          <cell r="J29">
            <v>-224148</v>
          </cell>
          <cell r="K29" t="str">
            <v>c/</v>
          </cell>
          <cell r="L29">
            <v>-1233645</v>
          </cell>
        </row>
        <row r="30">
          <cell r="A30">
            <v>20</v>
          </cell>
          <cell r="B30" t="str">
            <v>Regulatory Liabilities LT</v>
          </cell>
          <cell r="C30">
            <v>-1459271</v>
          </cell>
          <cell r="F30">
            <v>-1459271</v>
          </cell>
          <cell r="H30">
            <v>-1459271</v>
          </cell>
          <cell r="L30">
            <v>-1459271</v>
          </cell>
        </row>
        <row r="31">
          <cell r="A31">
            <v>21</v>
          </cell>
          <cell r="B31" t="str">
            <v xml:space="preserve">Deferred I.T </v>
          </cell>
          <cell r="C31">
            <v>-3906174</v>
          </cell>
          <cell r="D31">
            <v>227314</v>
          </cell>
          <cell r="E31" t="str">
            <v>6/</v>
          </cell>
          <cell r="F31">
            <v>-3678860</v>
          </cell>
          <cell r="H31">
            <v>-3678860</v>
          </cell>
          <cell r="J31">
            <v>-839628</v>
          </cell>
          <cell r="K31" t="str">
            <v>f/</v>
          </cell>
          <cell r="L31">
            <v>-4518488</v>
          </cell>
        </row>
        <row r="32">
          <cell r="A32">
            <v>22</v>
          </cell>
          <cell r="B32" t="str">
            <v xml:space="preserve">  Total Sources</v>
          </cell>
          <cell r="C32">
            <v>-94959046</v>
          </cell>
          <cell r="D32">
            <v>1881119</v>
          </cell>
          <cell r="F32">
            <v>-93077927</v>
          </cell>
          <cell r="H32">
            <v>-93077927</v>
          </cell>
          <cell r="J32">
            <v>1646239</v>
          </cell>
          <cell r="L32">
            <v>-91431688</v>
          </cell>
        </row>
        <row r="33">
          <cell r="A33">
            <v>23</v>
          </cell>
        </row>
        <row r="34">
          <cell r="A34">
            <v>24</v>
          </cell>
          <cell r="B34" t="str">
            <v xml:space="preserve">  Total Working Capital</v>
          </cell>
          <cell r="C34">
            <v>1645235</v>
          </cell>
          <cell r="D34">
            <v>-1244613.9799999995</v>
          </cell>
          <cell r="E34" t="str">
            <v xml:space="preserve"> </v>
          </cell>
          <cell r="F34">
            <v>400621.02000001073</v>
          </cell>
          <cell r="G34">
            <v>-2801527</v>
          </cell>
          <cell r="H34">
            <v>-2400905.9799999893</v>
          </cell>
          <cell r="I34">
            <v>0</v>
          </cell>
          <cell r="J34">
            <v>-2680540</v>
          </cell>
          <cell r="K34" t="str">
            <v xml:space="preserve"> </v>
          </cell>
          <cell r="L34">
            <v>-5081445.9799999893</v>
          </cell>
        </row>
        <row r="35">
          <cell r="A35">
            <v>25</v>
          </cell>
        </row>
        <row r="36">
          <cell r="A36">
            <v>26</v>
          </cell>
          <cell r="B36" t="str">
            <v>Common Equity</v>
          </cell>
          <cell r="C36">
            <v>141794642</v>
          </cell>
          <cell r="D36">
            <v>42869</v>
          </cell>
          <cell r="E36" t="str">
            <v>7/</v>
          </cell>
          <cell r="F36">
            <v>141837511</v>
          </cell>
          <cell r="G36">
            <v>2801527</v>
          </cell>
          <cell r="H36">
            <v>144639038</v>
          </cell>
          <cell r="J36">
            <v>2804318</v>
          </cell>
          <cell r="K36" t="str">
            <v>*</v>
          </cell>
          <cell r="L36">
            <v>147443356</v>
          </cell>
        </row>
        <row r="37">
          <cell r="A37">
            <v>27</v>
          </cell>
          <cell r="B37" t="str">
            <v>L-T Debt Including CM</v>
          </cell>
          <cell r="C37">
            <v>117577018</v>
          </cell>
          <cell r="F37">
            <v>117577018</v>
          </cell>
          <cell r="H37">
            <v>117577018</v>
          </cell>
          <cell r="J37">
            <v>-9882143</v>
          </cell>
          <cell r="K37" t="str">
            <v>i/</v>
          </cell>
          <cell r="L37">
            <v>107694875</v>
          </cell>
        </row>
        <row r="38">
          <cell r="A38">
            <v>28</v>
          </cell>
          <cell r="B38" t="str">
            <v>Short-Term Debt</v>
          </cell>
          <cell r="C38">
            <v>0</v>
          </cell>
          <cell r="F38">
            <v>0</v>
          </cell>
          <cell r="H38">
            <v>0</v>
          </cell>
          <cell r="L38">
            <v>0</v>
          </cell>
        </row>
        <row r="39">
          <cell r="A39">
            <v>29</v>
          </cell>
          <cell r="B39" t="str">
            <v xml:space="preserve">  Total Capital Employed</v>
          </cell>
          <cell r="C39">
            <v>259371660</v>
          </cell>
          <cell r="D39">
            <v>42869</v>
          </cell>
          <cell r="E39" t="str">
            <v xml:space="preserve"> </v>
          </cell>
          <cell r="F39">
            <v>259414529</v>
          </cell>
          <cell r="G39">
            <v>2801527</v>
          </cell>
          <cell r="H39">
            <v>262216056</v>
          </cell>
          <cell r="J39">
            <v>-7077825</v>
          </cell>
          <cell r="L39">
            <v>255138231</v>
          </cell>
        </row>
        <row r="40">
          <cell r="A40">
            <v>30</v>
          </cell>
          <cell r="B40" t="str">
            <v xml:space="preserve">  NET RATE BASE</v>
          </cell>
          <cell r="C40">
            <v>261016895</v>
          </cell>
          <cell r="D40">
            <v>-1201744.9799999995</v>
          </cell>
          <cell r="F40">
            <v>259815150.02000001</v>
          </cell>
          <cell r="G40">
            <v>0</v>
          </cell>
          <cell r="H40">
            <v>259815150.02000001</v>
          </cell>
          <cell r="J40">
            <v>-9758365</v>
          </cell>
          <cell r="L40">
            <v>250056785.02000001</v>
          </cell>
        </row>
        <row r="41">
          <cell r="A41">
            <v>31</v>
          </cell>
          <cell r="G41" t="str">
            <v xml:space="preserve"> </v>
          </cell>
        </row>
        <row r="42">
          <cell r="A42">
            <v>32</v>
          </cell>
          <cell r="B42" t="str">
            <v>RATE BASE PER BOOKS:</v>
          </cell>
        </row>
        <row r="43">
          <cell r="A43">
            <v>33</v>
          </cell>
          <cell r="B43" t="str">
            <v>Cash</v>
          </cell>
          <cell r="C43">
            <v>0</v>
          </cell>
          <cell r="D43">
            <v>1695686.0200000005</v>
          </cell>
          <cell r="E43" t="str">
            <v>1/</v>
          </cell>
          <cell r="F43">
            <v>1695686.0200000005</v>
          </cell>
          <cell r="H43">
            <v>1695686.0200000005</v>
          </cell>
          <cell r="J43">
            <v>-235893</v>
          </cell>
          <cell r="K43" t="str">
            <v>a/</v>
          </cell>
          <cell r="L43">
            <v>1459793.0200000005</v>
          </cell>
        </row>
        <row r="44">
          <cell r="A44">
            <v>34</v>
          </cell>
          <cell r="B44" t="str">
            <v xml:space="preserve">PP&amp;E </v>
          </cell>
          <cell r="C44">
            <v>349962536</v>
          </cell>
          <cell r="D44">
            <v>-2082425</v>
          </cell>
          <cell r="E44" t="str">
            <v>5/</v>
          </cell>
          <cell r="F44">
            <v>347880111</v>
          </cell>
          <cell r="H44">
            <v>347880111</v>
          </cell>
          <cell r="J44">
            <v>-12697877</v>
          </cell>
          <cell r="K44" t="str">
            <v>i/</v>
          </cell>
          <cell r="L44">
            <v>335182234</v>
          </cell>
        </row>
        <row r="45">
          <cell r="A45">
            <v>35</v>
          </cell>
          <cell r="B45" t="str">
            <v>Reserve for Depr (Cr)</v>
          </cell>
          <cell r="C45">
            <v>-75781684</v>
          </cell>
          <cell r="D45">
            <v>42869</v>
          </cell>
          <cell r="E45" t="str">
            <v>7/</v>
          </cell>
          <cell r="F45">
            <v>-75738815</v>
          </cell>
          <cell r="H45">
            <v>-75738815</v>
          </cell>
          <cell r="J45">
            <v>2815734</v>
          </cell>
          <cell r="K45" t="str">
            <v>i/</v>
          </cell>
          <cell r="L45">
            <v>-72923081</v>
          </cell>
        </row>
        <row r="46">
          <cell r="A46">
            <v>36</v>
          </cell>
          <cell r="B46" t="str">
            <v>Fuel Stock</v>
          </cell>
          <cell r="C46">
            <v>520183</v>
          </cell>
          <cell r="D46">
            <v>13715</v>
          </cell>
          <cell r="E46" t="str">
            <v>2/</v>
          </cell>
          <cell r="F46">
            <v>533898</v>
          </cell>
          <cell r="H46">
            <v>533898</v>
          </cell>
          <cell r="J46">
            <v>-24746</v>
          </cell>
          <cell r="K46" t="str">
            <v>b/</v>
          </cell>
          <cell r="L46">
            <v>509152</v>
          </cell>
        </row>
        <row r="47">
          <cell r="A47">
            <v>37</v>
          </cell>
          <cell r="B47" t="str">
            <v>Gas Stored Underground</v>
          </cell>
          <cell r="C47">
            <v>12708022</v>
          </cell>
          <cell r="D47">
            <v>-1246821</v>
          </cell>
          <cell r="E47" t="str">
            <v>2/</v>
          </cell>
          <cell r="F47">
            <v>11461201</v>
          </cell>
          <cell r="H47">
            <v>11461201</v>
          </cell>
          <cell r="J47">
            <v>-531227</v>
          </cell>
          <cell r="K47" t="str">
            <v>b/</v>
          </cell>
          <cell r="L47">
            <v>10929974</v>
          </cell>
        </row>
        <row r="48">
          <cell r="A48">
            <v>38</v>
          </cell>
          <cell r="B48" t="str">
            <v>Prepaid Gas</v>
          </cell>
          <cell r="C48">
            <v>0</v>
          </cell>
          <cell r="D48" t="str">
            <v xml:space="preserve"> </v>
          </cell>
          <cell r="E48" t="str">
            <v xml:space="preserve"> </v>
          </cell>
          <cell r="F48">
            <v>0</v>
          </cell>
          <cell r="H48">
            <v>0</v>
          </cell>
          <cell r="J48">
            <v>0</v>
          </cell>
          <cell r="K48" t="str">
            <v>b/</v>
          </cell>
          <cell r="L48">
            <v>0</v>
          </cell>
        </row>
        <row r="49">
          <cell r="A49">
            <v>39</v>
          </cell>
          <cell r="B49" t="str">
            <v>LNG Storage</v>
          </cell>
          <cell r="C49">
            <v>1073066</v>
          </cell>
          <cell r="D49">
            <v>-474313</v>
          </cell>
          <cell r="E49" t="str">
            <v>2/</v>
          </cell>
          <cell r="F49">
            <v>598753</v>
          </cell>
          <cell r="H49">
            <v>598753</v>
          </cell>
          <cell r="J49">
            <v>-27752</v>
          </cell>
          <cell r="K49" t="str">
            <v>b/</v>
          </cell>
          <cell r="L49">
            <v>571001</v>
          </cell>
        </row>
        <row r="50">
          <cell r="A50">
            <v>40</v>
          </cell>
          <cell r="B50" t="str">
            <v>Gas Plant Held for Future Use</v>
          </cell>
          <cell r="C50">
            <v>11113</v>
          </cell>
          <cell r="D50">
            <v>-11113</v>
          </cell>
          <cell r="E50" t="str">
            <v>5/</v>
          </cell>
          <cell r="F50">
            <v>0</v>
          </cell>
          <cell r="H50">
            <v>0</v>
          </cell>
          <cell r="J50">
            <v>0</v>
          </cell>
          <cell r="K50" t="str">
            <v xml:space="preserve"> </v>
          </cell>
          <cell r="L50">
            <v>0</v>
          </cell>
        </row>
        <row r="51">
          <cell r="A51">
            <v>41</v>
          </cell>
          <cell r="B51" t="str">
            <v>Accum Def Inc Tax</v>
          </cell>
          <cell r="C51">
            <v>5661599</v>
          </cell>
          <cell r="D51">
            <v>-2932303</v>
          </cell>
          <cell r="E51" t="str">
            <v>3/</v>
          </cell>
          <cell r="F51">
            <v>2729296</v>
          </cell>
          <cell r="H51">
            <v>2729296</v>
          </cell>
          <cell r="J51">
            <v>-99619</v>
          </cell>
          <cell r="K51" t="str">
            <v>g/</v>
          </cell>
          <cell r="L51">
            <v>2629677</v>
          </cell>
        </row>
        <row r="52">
          <cell r="A52">
            <v>42</v>
          </cell>
          <cell r="B52" t="str">
            <v>Unrecovered Purch Gas</v>
          </cell>
          <cell r="C52">
            <v>-428102</v>
          </cell>
          <cell r="D52">
            <v>3580541</v>
          </cell>
          <cell r="E52" t="str">
            <v>4/</v>
          </cell>
          <cell r="F52">
            <v>3152439</v>
          </cell>
          <cell r="H52">
            <v>3152439</v>
          </cell>
          <cell r="J52">
            <v>-115064</v>
          </cell>
          <cell r="K52" t="str">
            <v>h/</v>
          </cell>
          <cell r="L52">
            <v>3037375</v>
          </cell>
        </row>
        <row r="53">
          <cell r="A53">
            <v>43</v>
          </cell>
          <cell r="B53" t="str">
            <v>Cust Advances for Constr.</v>
          </cell>
          <cell r="C53">
            <v>-6132709</v>
          </cell>
          <cell r="D53">
            <v>0</v>
          </cell>
          <cell r="F53">
            <v>-6132709</v>
          </cell>
          <cell r="H53">
            <v>-6132709</v>
          </cell>
          <cell r="J53">
            <v>223783</v>
          </cell>
          <cell r="K53" t="str">
            <v>c/</v>
          </cell>
          <cell r="L53">
            <v>-5908926</v>
          </cell>
        </row>
        <row r="54">
          <cell r="A54">
            <v>44</v>
          </cell>
          <cell r="B54" t="str">
            <v>Accum. Def Inc Tax - Deprec</v>
          </cell>
          <cell r="C54">
            <v>-22514076</v>
          </cell>
          <cell r="D54">
            <v>0</v>
          </cell>
          <cell r="F54">
            <v>-22514076</v>
          </cell>
          <cell r="H54">
            <v>-22514076</v>
          </cell>
          <cell r="J54">
            <v>821764</v>
          </cell>
          <cell r="K54" t="str">
            <v>c/</v>
          </cell>
          <cell r="L54">
            <v>-21692312</v>
          </cell>
        </row>
        <row r="55">
          <cell r="A55">
            <v>45</v>
          </cell>
          <cell r="B55" t="str">
            <v>Accum Def Int Tax - Other</v>
          </cell>
          <cell r="C55">
            <v>-262115</v>
          </cell>
          <cell r="D55">
            <v>-227314</v>
          </cell>
          <cell r="E55" t="str">
            <v>6/</v>
          </cell>
          <cell r="F55">
            <v>-489429</v>
          </cell>
          <cell r="H55">
            <v>-489429</v>
          </cell>
          <cell r="J55">
            <v>17864</v>
          </cell>
          <cell r="K55" t="str">
            <v>f/</v>
          </cell>
          <cell r="L55">
            <v>-471565</v>
          </cell>
        </row>
        <row r="56">
          <cell r="A56">
            <v>46</v>
          </cell>
          <cell r="B56" t="str">
            <v>Customer Deposits</v>
          </cell>
          <cell r="C56">
            <v>-1892923</v>
          </cell>
          <cell r="D56">
            <v>0</v>
          </cell>
          <cell r="F56">
            <v>-1892923</v>
          </cell>
          <cell r="H56">
            <v>-1892923</v>
          </cell>
          <cell r="J56">
            <v>19433</v>
          </cell>
          <cell r="K56" t="str">
            <v>e/</v>
          </cell>
          <cell r="L56">
            <v>-1873490</v>
          </cell>
        </row>
        <row r="57">
          <cell r="A57">
            <v>47</v>
          </cell>
          <cell r="B57" t="str">
            <v>Supplier Refunds</v>
          </cell>
          <cell r="C57">
            <v>-1826268</v>
          </cell>
          <cell r="D57">
            <v>439733</v>
          </cell>
          <cell r="E57" t="str">
            <v>5/</v>
          </cell>
          <cell r="F57">
            <v>-1386535</v>
          </cell>
          <cell r="H57">
            <v>-1386535</v>
          </cell>
          <cell r="J57">
            <v>72252</v>
          </cell>
          <cell r="K57" t="str">
            <v>d/</v>
          </cell>
          <cell r="L57">
            <v>-1314283</v>
          </cell>
        </row>
        <row r="58">
          <cell r="A58">
            <v>48</v>
          </cell>
          <cell r="B58" t="str">
            <v>ITC Pre 1971</v>
          </cell>
          <cell r="C58">
            <v>-10005</v>
          </cell>
          <cell r="D58">
            <v>0</v>
          </cell>
          <cell r="F58">
            <v>-10005</v>
          </cell>
          <cell r="H58">
            <v>-10005</v>
          </cell>
          <cell r="J58">
            <v>365</v>
          </cell>
          <cell r="K58" t="str">
            <v>c/</v>
          </cell>
          <cell r="L58">
            <v>-9640</v>
          </cell>
        </row>
        <row r="59">
          <cell r="A59">
            <v>49</v>
          </cell>
          <cell r="B59" t="str">
            <v xml:space="preserve">Other Def Cr - Moorefield </v>
          </cell>
          <cell r="C59">
            <v>-71742</v>
          </cell>
          <cell r="D59">
            <v>0</v>
          </cell>
          <cell r="F59">
            <v>-71742</v>
          </cell>
          <cell r="H59">
            <v>-71742</v>
          </cell>
          <cell r="J59">
            <v>2618</v>
          </cell>
          <cell r="K59" t="str">
            <v>e/</v>
          </cell>
          <cell r="L59">
            <v>-69124</v>
          </cell>
        </row>
        <row r="60">
          <cell r="A60">
            <v>50</v>
          </cell>
          <cell r="B60" t="str">
            <v>RATE BASE</v>
          </cell>
          <cell r="C60">
            <v>261016895</v>
          </cell>
          <cell r="D60">
            <v>-1201744.9799999995</v>
          </cell>
          <cell r="F60">
            <v>259815150.01999998</v>
          </cell>
          <cell r="G60">
            <v>0</v>
          </cell>
          <cell r="H60">
            <v>259815150.01999998</v>
          </cell>
          <cell r="I60" t="str">
            <v xml:space="preserve"> </v>
          </cell>
          <cell r="J60">
            <v>-9758365</v>
          </cell>
          <cell r="K60" t="str">
            <v xml:space="preserve"> </v>
          </cell>
          <cell r="L60">
            <v>250056785.01999998</v>
          </cell>
        </row>
        <row r="61">
          <cell r="A61" t="str">
            <v xml:space="preserve"> </v>
          </cell>
        </row>
        <row r="62">
          <cell r="A62" t="str">
            <v>1/ Reflects adj for Cash Working Capital</v>
          </cell>
        </row>
        <row r="63">
          <cell r="A63" t="str">
            <v>2/ Adjustment to reflect 13 Month Balances</v>
          </cell>
        </row>
        <row r="64">
          <cell r="A64" t="str">
            <v>3/ Reflects 190 required allowed by Order (See W/P's for Sched 13)</v>
          </cell>
        </row>
      </sheetData>
      <sheetData sheetId="1">
        <row r="1">
          <cell r="A1" t="str">
            <v>ASSETS:</v>
          </cell>
        </row>
        <row r="2">
          <cell r="F2" t="str">
            <v>SOURCE</v>
          </cell>
        </row>
        <row r="3">
          <cell r="A3" t="str">
            <v>ACCT. NO.</v>
          </cell>
          <cell r="B3" t="str">
            <v>AMOUNT</v>
          </cell>
          <cell r="D3" t="str">
            <v>RB</v>
          </cell>
          <cell r="E3" t="str">
            <v>APP</v>
          </cell>
          <cell r="F3" t="str">
            <v>-LT</v>
          </cell>
          <cell r="G3" t="str">
            <v>-ST</v>
          </cell>
        </row>
        <row r="5">
          <cell r="A5" t="str">
            <v>101,104,106,107</v>
          </cell>
          <cell r="B5">
            <v>349962536</v>
          </cell>
          <cell r="D5" t="str">
            <v>X</v>
          </cell>
        </row>
        <row r="6">
          <cell r="A6" t="str">
            <v>121</v>
          </cell>
          <cell r="B6">
            <v>0</v>
          </cell>
          <cell r="D6" t="str">
            <v>X</v>
          </cell>
        </row>
        <row r="7">
          <cell r="A7" t="str">
            <v>108-111</v>
          </cell>
          <cell r="B7">
            <v>-75781684</v>
          </cell>
          <cell r="D7" t="str">
            <v>X</v>
          </cell>
        </row>
        <row r="8">
          <cell r="A8" t="str">
            <v>105</v>
          </cell>
          <cell r="B8">
            <v>11113</v>
          </cell>
          <cell r="C8">
            <v>2203494</v>
          </cell>
          <cell r="E8" t="str">
            <v>X</v>
          </cell>
        </row>
        <row r="9">
          <cell r="A9" t="str">
            <v>131,132,135,136</v>
          </cell>
          <cell r="B9">
            <v>2192381</v>
          </cell>
          <cell r="E9" t="str">
            <v>X</v>
          </cell>
        </row>
        <row r="10">
          <cell r="A10" t="str">
            <v>142,144,173</v>
          </cell>
          <cell r="B10">
            <v>34207379</v>
          </cell>
          <cell r="E10" t="str">
            <v>X</v>
          </cell>
        </row>
        <row r="11">
          <cell r="A11" t="str">
            <v>146</v>
          </cell>
          <cell r="B11">
            <v>-24442</v>
          </cell>
          <cell r="E11" t="str">
            <v>X</v>
          </cell>
        </row>
        <row r="12">
          <cell r="A12">
            <v>146.1</v>
          </cell>
          <cell r="B12">
            <v>30733045</v>
          </cell>
        </row>
        <row r="13">
          <cell r="A13" t="str">
            <v>141</v>
          </cell>
          <cell r="B13">
            <v>49960</v>
          </cell>
          <cell r="C13">
            <v>36081807</v>
          </cell>
          <cell r="E13" t="str">
            <v>X</v>
          </cell>
        </row>
        <row r="14">
          <cell r="A14" t="str">
            <v>143</v>
          </cell>
          <cell r="B14">
            <v>1824490</v>
          </cell>
          <cell r="E14" t="str">
            <v>X</v>
          </cell>
        </row>
        <row r="15">
          <cell r="A15" t="str">
            <v>171+172</v>
          </cell>
          <cell r="B15">
            <v>-22</v>
          </cell>
          <cell r="E15" t="str">
            <v>X</v>
          </cell>
        </row>
        <row r="16">
          <cell r="A16" t="str">
            <v>164</v>
          </cell>
          <cell r="B16">
            <v>12708022</v>
          </cell>
          <cell r="D16" t="str">
            <v>X</v>
          </cell>
        </row>
        <row r="17">
          <cell r="A17" t="str">
            <v>151</v>
          </cell>
          <cell r="B17">
            <v>520183</v>
          </cell>
          <cell r="D17" t="str">
            <v>X</v>
          </cell>
        </row>
        <row r="18">
          <cell r="A18" t="str">
            <v>154</v>
          </cell>
          <cell r="B18">
            <v>-2</v>
          </cell>
          <cell r="D18" t="str">
            <v>X</v>
          </cell>
        </row>
        <row r="19">
          <cell r="A19" t="str">
            <v>163</v>
          </cell>
          <cell r="B19">
            <v>-29</v>
          </cell>
          <cell r="E19" t="str">
            <v>X</v>
          </cell>
        </row>
        <row r="20">
          <cell r="A20" t="str">
            <v>165 TOTAL</v>
          </cell>
          <cell r="B20">
            <v>1263236</v>
          </cell>
          <cell r="C20">
            <v>190170</v>
          </cell>
          <cell r="E20" t="str">
            <v>X</v>
          </cell>
        </row>
        <row r="21">
          <cell r="A21" t="str">
            <v xml:space="preserve">  165.5</v>
          </cell>
          <cell r="B21" t="str">
            <v xml:space="preserve"> </v>
          </cell>
          <cell r="C21">
            <v>0</v>
          </cell>
          <cell r="D21" t="str">
            <v>X</v>
          </cell>
        </row>
        <row r="22">
          <cell r="A22" t="str">
            <v xml:space="preserve">  165.15</v>
          </cell>
          <cell r="B22" t="str">
            <v xml:space="preserve"> </v>
          </cell>
          <cell r="C22">
            <v>1073066</v>
          </cell>
          <cell r="D22" t="str">
            <v>X</v>
          </cell>
        </row>
        <row r="23">
          <cell r="A23" t="str">
            <v>182</v>
          </cell>
          <cell r="B23">
            <v>1947311</v>
          </cell>
          <cell r="D23" t="str">
            <v>X</v>
          </cell>
        </row>
        <row r="24">
          <cell r="A24" t="str">
            <v>174</v>
          </cell>
          <cell r="B24">
            <v>2400626</v>
          </cell>
          <cell r="C24">
            <v>2590796</v>
          </cell>
          <cell r="E24" t="str">
            <v>X</v>
          </cell>
        </row>
        <row r="25">
          <cell r="A25" t="str">
            <v>181</v>
          </cell>
          <cell r="B25">
            <v>25</v>
          </cell>
          <cell r="C25">
            <v>14143263</v>
          </cell>
          <cell r="E25" t="str">
            <v>X</v>
          </cell>
        </row>
        <row r="26">
          <cell r="A26" t="str">
            <v>182</v>
          </cell>
          <cell r="B26">
            <v>9961708</v>
          </cell>
          <cell r="E26" t="str">
            <v>X</v>
          </cell>
        </row>
        <row r="27">
          <cell r="A27" t="str">
            <v>183</v>
          </cell>
          <cell r="B27">
            <v>436756</v>
          </cell>
          <cell r="E27" t="str">
            <v>X</v>
          </cell>
        </row>
        <row r="28">
          <cell r="A28" t="str">
            <v>184</v>
          </cell>
          <cell r="B28">
            <v>9879</v>
          </cell>
          <cell r="E28" t="str">
            <v>X</v>
          </cell>
        </row>
        <row r="29">
          <cell r="A29" t="str">
            <v>186</v>
          </cell>
          <cell r="B29">
            <v>1787580</v>
          </cell>
          <cell r="E29" t="str">
            <v>X</v>
          </cell>
        </row>
        <row r="30">
          <cell r="A30" t="str">
            <v>188</v>
          </cell>
          <cell r="B30">
            <v>4</v>
          </cell>
          <cell r="E30" t="str">
            <v>X</v>
          </cell>
        </row>
        <row r="31">
          <cell r="A31" t="str">
            <v>190 (SPLIT)</v>
          </cell>
          <cell r="B31">
            <v>3784052</v>
          </cell>
          <cell r="C31">
            <v>9445651</v>
          </cell>
          <cell r="E31" t="str">
            <v>X</v>
          </cell>
        </row>
        <row r="32">
          <cell r="B32">
            <v>5661599</v>
          </cell>
          <cell r="D32" t="str">
            <v>X</v>
          </cell>
        </row>
        <row r="33">
          <cell r="A33" t="str">
            <v>191-13600+2</v>
          </cell>
          <cell r="B33">
            <v>8440888</v>
          </cell>
          <cell r="C33">
            <v>3384838</v>
          </cell>
          <cell r="D33" t="str">
            <v>X</v>
          </cell>
        </row>
        <row r="34">
          <cell r="A34" t="str">
            <v>191-13640+3</v>
          </cell>
          <cell r="B34">
            <v>-8868990</v>
          </cell>
          <cell r="E34" t="str">
            <v>X</v>
          </cell>
        </row>
        <row r="35">
          <cell r="A35" t="str">
            <v>191-13620,30</v>
          </cell>
          <cell r="B35">
            <v>3812938</v>
          </cell>
        </row>
        <row r="36">
          <cell r="A36" t="str">
            <v>191-other</v>
          </cell>
          <cell r="B36">
            <v>2</v>
          </cell>
        </row>
        <row r="37">
          <cell r="A37" t="str">
            <v>199</v>
          </cell>
          <cell r="B37">
            <v>0</v>
          </cell>
        </row>
        <row r="38">
          <cell r="A38" t="str">
            <v>134</v>
          </cell>
          <cell r="B38">
            <v>0</v>
          </cell>
          <cell r="E38" t="str">
            <v>X</v>
          </cell>
        </row>
        <row r="39">
          <cell r="A39" t="str">
            <v xml:space="preserve"> </v>
          </cell>
          <cell r="D39" t="str">
            <v xml:space="preserve"> </v>
          </cell>
        </row>
        <row r="40">
          <cell r="B40">
            <v>387040544</v>
          </cell>
        </row>
        <row r="43">
          <cell r="A43" t="str">
            <v>LIABILITIES:</v>
          </cell>
        </row>
        <row r="45">
          <cell r="F45" t="str">
            <v>SOURCE</v>
          </cell>
        </row>
        <row r="46">
          <cell r="A46" t="str">
            <v>ACCT. NO.</v>
          </cell>
          <cell r="B46" t="str">
            <v>AMOUNT</v>
          </cell>
          <cell r="D46" t="str">
            <v>RB</v>
          </cell>
          <cell r="E46" t="str">
            <v>APP</v>
          </cell>
          <cell r="F46" t="str">
            <v>-LT</v>
          </cell>
          <cell r="G46" t="str">
            <v>-ST</v>
          </cell>
        </row>
        <row r="47">
          <cell r="A47" t="str">
            <v>223,224</v>
          </cell>
          <cell r="B47">
            <v>117377016</v>
          </cell>
          <cell r="F47" t="str">
            <v>X</v>
          </cell>
        </row>
        <row r="48">
          <cell r="A48" t="str">
            <v>231</v>
          </cell>
          <cell r="B48">
            <v>200002</v>
          </cell>
          <cell r="F48" t="str">
            <v>X</v>
          </cell>
        </row>
        <row r="49">
          <cell r="A49" t="str">
            <v>233</v>
          </cell>
          <cell r="B49">
            <v>0</v>
          </cell>
          <cell r="C49">
            <v>117577018</v>
          </cell>
          <cell r="F49" t="str">
            <v>X</v>
          </cell>
        </row>
        <row r="50">
          <cell r="A50" t="str">
            <v>232</v>
          </cell>
          <cell r="B50">
            <v>14604284</v>
          </cell>
          <cell r="G50" t="str">
            <v>X</v>
          </cell>
        </row>
        <row r="51">
          <cell r="A51" t="str">
            <v>234</v>
          </cell>
          <cell r="B51">
            <v>49820900</v>
          </cell>
          <cell r="G51" t="str">
            <v>X</v>
          </cell>
        </row>
        <row r="52">
          <cell r="A52" t="str">
            <v>234.3</v>
          </cell>
          <cell r="B52">
            <v>-2</v>
          </cell>
          <cell r="C52">
            <v>49820898</v>
          </cell>
          <cell r="G52" t="str">
            <v>X</v>
          </cell>
        </row>
        <row r="53">
          <cell r="A53" t="str">
            <v>236</v>
          </cell>
          <cell r="B53">
            <v>2240730</v>
          </cell>
          <cell r="G53" t="str">
            <v>X</v>
          </cell>
        </row>
        <row r="54">
          <cell r="A54" t="str">
            <v>237</v>
          </cell>
          <cell r="B54">
            <v>229654</v>
          </cell>
          <cell r="C54">
            <v>2470384</v>
          </cell>
          <cell r="G54" t="str">
            <v>X</v>
          </cell>
        </row>
        <row r="55">
          <cell r="A55" t="str">
            <v>242.22 (1/2)</v>
          </cell>
          <cell r="B55">
            <v>1826268</v>
          </cell>
          <cell r="D55" t="str">
            <v>X</v>
          </cell>
          <cell r="G55" t="str">
            <v xml:space="preserve"> </v>
          </cell>
        </row>
        <row r="56">
          <cell r="A56" t="str">
            <v>282 (1/2)</v>
          </cell>
          <cell r="B56">
            <v>19887</v>
          </cell>
          <cell r="G56" t="str">
            <v>X</v>
          </cell>
        </row>
        <row r="57">
          <cell r="A57" t="str">
            <v>283 (1/2)</v>
          </cell>
          <cell r="B57">
            <v>2953872</v>
          </cell>
          <cell r="C57">
            <v>3906174</v>
          </cell>
          <cell r="G57" t="str">
            <v>X</v>
          </cell>
        </row>
        <row r="58">
          <cell r="A58" t="str">
            <v>235</v>
          </cell>
          <cell r="B58">
            <v>1892923</v>
          </cell>
          <cell r="D58" t="str">
            <v>X</v>
          </cell>
          <cell r="G58" t="str">
            <v xml:space="preserve"> </v>
          </cell>
        </row>
        <row r="59">
          <cell r="A59" t="str">
            <v>238</v>
          </cell>
          <cell r="B59">
            <v>0</v>
          </cell>
          <cell r="C59">
            <v>11315463</v>
          </cell>
          <cell r="G59" t="str">
            <v>X</v>
          </cell>
        </row>
        <row r="60">
          <cell r="A60" t="str">
            <v>241</v>
          </cell>
          <cell r="B60">
            <v>1009546</v>
          </cell>
          <cell r="G60" t="str">
            <v>X</v>
          </cell>
        </row>
        <row r="61">
          <cell r="A61" t="str">
            <v>242 (SPLIT)(2/2)</v>
          </cell>
          <cell r="B61">
            <v>10305917</v>
          </cell>
          <cell r="G61" t="str">
            <v>X</v>
          </cell>
        </row>
        <row r="62">
          <cell r="A62" t="str">
            <v>242.9950</v>
          </cell>
          <cell r="B62">
            <v>2082442</v>
          </cell>
          <cell r="C62">
            <v>12388359</v>
          </cell>
          <cell r="D62" t="str">
            <v>X</v>
          </cell>
          <cell r="G62" t="str">
            <v xml:space="preserve"> </v>
          </cell>
        </row>
        <row r="63">
          <cell r="A63" t="str">
            <v>243</v>
          </cell>
          <cell r="B63">
            <v>0</v>
          </cell>
          <cell r="G63" t="str">
            <v>X</v>
          </cell>
        </row>
        <row r="64">
          <cell r="A64" t="str">
            <v>282 (1/2)</v>
          </cell>
          <cell r="B64">
            <v>275832</v>
          </cell>
          <cell r="C64" t="str">
            <v xml:space="preserve"> </v>
          </cell>
          <cell r="G64" t="str">
            <v>X</v>
          </cell>
        </row>
        <row r="65">
          <cell r="A65" t="str">
            <v>282 (2/2)</v>
          </cell>
          <cell r="B65">
            <v>22514076</v>
          </cell>
          <cell r="C65">
            <v>22789908</v>
          </cell>
          <cell r="D65" t="str">
            <v>X</v>
          </cell>
          <cell r="G65" t="str">
            <v xml:space="preserve"> </v>
          </cell>
        </row>
        <row r="66">
          <cell r="A66" t="str">
            <v>283 (1/2)</v>
          </cell>
          <cell r="B66">
            <v>656583</v>
          </cell>
          <cell r="G66" t="str">
            <v>X</v>
          </cell>
        </row>
        <row r="67">
          <cell r="A67" t="str">
            <v>283 (2/2)</v>
          </cell>
          <cell r="B67">
            <v>262115</v>
          </cell>
          <cell r="C67">
            <v>918698</v>
          </cell>
          <cell r="D67" t="str">
            <v>X</v>
          </cell>
          <cell r="G67" t="str">
            <v xml:space="preserve"> </v>
          </cell>
        </row>
        <row r="68">
          <cell r="A68" t="str">
            <v>255 POST 71</v>
          </cell>
          <cell r="B68">
            <v>2804318</v>
          </cell>
          <cell r="G68" t="str">
            <v>X</v>
          </cell>
        </row>
        <row r="69">
          <cell r="A69" t="str">
            <v>255 PRE 71</v>
          </cell>
          <cell r="B69">
            <v>10005</v>
          </cell>
          <cell r="D69" t="str">
            <v>X</v>
          </cell>
          <cell r="G69" t="str">
            <v xml:space="preserve"> </v>
          </cell>
        </row>
        <row r="70">
          <cell r="A70" t="str">
            <v>254</v>
          </cell>
          <cell r="B70">
            <v>1459271</v>
          </cell>
          <cell r="D70" t="str">
            <v>X</v>
          </cell>
          <cell r="G70" t="str">
            <v xml:space="preserve"> </v>
          </cell>
        </row>
        <row r="71">
          <cell r="A71" t="str">
            <v>227</v>
          </cell>
          <cell r="B71">
            <v>0</v>
          </cell>
          <cell r="G71" t="str">
            <v>X</v>
          </cell>
        </row>
        <row r="72">
          <cell r="A72" t="str">
            <v>228</v>
          </cell>
          <cell r="B72">
            <v>61172</v>
          </cell>
          <cell r="G72" t="str">
            <v>X</v>
          </cell>
        </row>
        <row r="73">
          <cell r="A73" t="str">
            <v>229</v>
          </cell>
          <cell r="B73">
            <v>948325</v>
          </cell>
          <cell r="C73">
            <v>1009497</v>
          </cell>
          <cell r="G73" t="str">
            <v>X</v>
          </cell>
        </row>
        <row r="74">
          <cell r="A74" t="str">
            <v>252</v>
          </cell>
          <cell r="B74">
            <v>6132709</v>
          </cell>
          <cell r="D74" t="str">
            <v>X</v>
          </cell>
          <cell r="G74" t="str">
            <v xml:space="preserve"> </v>
          </cell>
        </row>
        <row r="75">
          <cell r="A75" t="str">
            <v>253 (SPLIT)</v>
          </cell>
          <cell r="B75">
            <v>5486315</v>
          </cell>
          <cell r="G75" t="str">
            <v>X</v>
          </cell>
        </row>
        <row r="76">
          <cell r="A76" t="str">
            <v>MOOREFIELD</v>
          </cell>
          <cell r="B76">
            <v>71742</v>
          </cell>
          <cell r="C76">
            <v>5558057</v>
          </cell>
          <cell r="D76" t="str">
            <v>X</v>
          </cell>
          <cell r="G76" t="str">
            <v xml:space="preserve"> </v>
          </cell>
        </row>
        <row r="77">
          <cell r="B77">
            <v>245245902</v>
          </cell>
          <cell r="G77" t="str">
            <v xml:space="preserve"> </v>
          </cell>
        </row>
        <row r="78">
          <cell r="A78" t="str">
            <v>C.S.</v>
          </cell>
          <cell r="B78">
            <v>141794642</v>
          </cell>
          <cell r="G78" t="str">
            <v>X</v>
          </cell>
        </row>
        <row r="79">
          <cell r="B79">
            <v>387040544</v>
          </cell>
        </row>
        <row r="81">
          <cell r="B81">
            <v>0</v>
          </cell>
        </row>
        <row r="83">
          <cell r="A83" t="str">
            <v>SEE G. GARDNER(RATE BASE) FOR ACCOUNTS TO INCLUDE</v>
          </cell>
        </row>
        <row r="85">
          <cell r="A85" t="str">
            <v>ACCT NO 190:</v>
          </cell>
          <cell r="C85" t="str">
            <v>PER BOOK</v>
          </cell>
        </row>
        <row r="86">
          <cell r="A86" t="str">
            <v>SECT 461-H RATE REFUNDS- FED</v>
          </cell>
          <cell r="C86">
            <v>16451</v>
          </cell>
          <cell r="D86" t="str">
            <v>190-1402</v>
          </cell>
          <cell r="E86" t="str">
            <v>*</v>
          </cell>
        </row>
        <row r="87">
          <cell r="A87" t="str">
            <v>SECT 463 - VACATION ACCRUAL</v>
          </cell>
          <cell r="C87">
            <v>420841</v>
          </cell>
          <cell r="D87" t="str">
            <v>190-1905</v>
          </cell>
          <cell r="E87" t="str">
            <v>*</v>
          </cell>
        </row>
        <row r="88">
          <cell r="A88" t="str">
            <v>THRIFT RESTORATION PLAN</v>
          </cell>
          <cell r="C88">
            <v>13928</v>
          </cell>
          <cell r="D88" t="str">
            <v>190-1910</v>
          </cell>
          <cell r="E88" t="str">
            <v>*</v>
          </cell>
        </row>
        <row r="89">
          <cell r="A89" t="str">
            <v>DEF'D COMPENSATION</v>
          </cell>
          <cell r="C89">
            <v>2</v>
          </cell>
          <cell r="D89" t="str">
            <v>190-1922</v>
          </cell>
          <cell r="E89" t="str">
            <v>*</v>
          </cell>
        </row>
        <row r="90">
          <cell r="A90" t="str">
            <v>INJURIES &amp; DAMAGES</v>
          </cell>
          <cell r="C90">
            <v>15050</v>
          </cell>
          <cell r="D90" t="str">
            <v>190-1923</v>
          </cell>
          <cell r="E90" t="str">
            <v>*</v>
          </cell>
        </row>
        <row r="91">
          <cell r="A91" t="str">
            <v>RET INCOME PLAN - FED</v>
          </cell>
          <cell r="C91">
            <v>1</v>
          </cell>
          <cell r="D91" t="str">
            <v>190-1935</v>
          </cell>
          <cell r="E91" t="str">
            <v>*</v>
          </cell>
        </row>
        <row r="92">
          <cell r="A92" t="str">
            <v>PENSION RESTORATION PLAN</v>
          </cell>
          <cell r="C92">
            <v>1167</v>
          </cell>
          <cell r="D92" t="str">
            <v>190-1937</v>
          </cell>
          <cell r="E92" t="str">
            <v>*</v>
          </cell>
        </row>
        <row r="93">
          <cell r="A93" t="str">
            <v>CONT IN AID OF CONST - FED</v>
          </cell>
          <cell r="B93" t="str">
            <v xml:space="preserve"> </v>
          </cell>
          <cell r="C93">
            <v>2887034</v>
          </cell>
          <cell r="D93" t="str">
            <v>190-2851</v>
          </cell>
          <cell r="E93" t="str">
            <v>*</v>
          </cell>
        </row>
        <row r="94">
          <cell r="A94" t="str">
            <v>CAP OF STORAGE GAS INVENTORY</v>
          </cell>
          <cell r="B94" t="str">
            <v xml:space="preserve"> </v>
          </cell>
          <cell r="C94">
            <v>402521</v>
          </cell>
          <cell r="D94" t="str">
            <v>190-2902</v>
          </cell>
          <cell r="E94" t="str">
            <v>*</v>
          </cell>
        </row>
        <row r="95">
          <cell r="A95" t="str">
            <v>CAP OF DIRECT AND AVOIDED INT - FED</v>
          </cell>
          <cell r="C95">
            <v>856882</v>
          </cell>
          <cell r="D95" t="str">
            <v>190-2917</v>
          </cell>
          <cell r="E95" t="str">
            <v>*</v>
          </cell>
        </row>
        <row r="96">
          <cell r="A96" t="str">
            <v>CMEP - DAP RESERVE - FED</v>
          </cell>
          <cell r="C96">
            <v>99906</v>
          </cell>
          <cell r="D96" t="str">
            <v>190-2920</v>
          </cell>
          <cell r="E96" t="str">
            <v>*</v>
          </cell>
        </row>
        <row r="97">
          <cell r="A97" t="str">
            <v>LIFO INVENTORY VALUATION</v>
          </cell>
          <cell r="C97">
            <v>922716</v>
          </cell>
          <cell r="D97" t="str">
            <v>190-2922</v>
          </cell>
          <cell r="E97" t="str">
            <v>*</v>
          </cell>
        </row>
        <row r="98">
          <cell r="A98" t="str">
            <v>ARBORETUM RENT EXPENSE</v>
          </cell>
          <cell r="C98">
            <v>25100</v>
          </cell>
          <cell r="D98" t="str">
            <v>190-2939</v>
          </cell>
          <cell r="E98" t="str">
            <v>*</v>
          </cell>
        </row>
        <row r="99">
          <cell r="C99">
            <v>5661599</v>
          </cell>
        </row>
        <row r="102">
          <cell r="A102" t="str">
            <v>END USER EXCHANGE GAS</v>
          </cell>
          <cell r="C102">
            <v>2554732</v>
          </cell>
          <cell r="D102" t="str">
            <v>191-13620</v>
          </cell>
        </row>
        <row r="103">
          <cell r="A103" t="str">
            <v>TRANSPORTER IMBALANCE</v>
          </cell>
          <cell r="C103">
            <v>1258206</v>
          </cell>
          <cell r="D103" t="str">
            <v>191-13630</v>
          </cell>
        </row>
        <row r="104">
          <cell r="C104">
            <v>3812938</v>
          </cell>
        </row>
        <row r="108">
          <cell r="A108" t="str">
            <v>UTILITY OPER INCOME- FED</v>
          </cell>
          <cell r="C108">
            <v>21347050</v>
          </cell>
          <cell r="D108" t="str">
            <v>282-2205</v>
          </cell>
          <cell r="E108" t="str">
            <v>*</v>
          </cell>
        </row>
        <row r="109">
          <cell r="A109" t="str">
            <v>PROP REMOVAL COSTS - FED</v>
          </cell>
          <cell r="C109">
            <v>97942</v>
          </cell>
          <cell r="D109" t="str">
            <v>282-2231</v>
          </cell>
          <cell r="E109" t="str">
            <v>*</v>
          </cell>
        </row>
        <row r="110">
          <cell r="A110" t="str">
            <v>LOSS ON RETIREMENT - FED</v>
          </cell>
          <cell r="C110">
            <v>1069084</v>
          </cell>
          <cell r="D110" t="str">
            <v>282-2211</v>
          </cell>
          <cell r="E110" t="str">
            <v>*</v>
          </cell>
        </row>
        <row r="111">
          <cell r="C111">
            <v>22514076</v>
          </cell>
        </row>
        <row r="113">
          <cell r="A113" t="str">
            <v>DEFD GAIN -FED</v>
          </cell>
          <cell r="C113">
            <v>422808</v>
          </cell>
          <cell r="D113" t="str">
            <v>283-1304</v>
          </cell>
          <cell r="E113" t="str">
            <v>*</v>
          </cell>
        </row>
        <row r="114">
          <cell r="A114" t="str">
            <v>UNBILLED REV - FED</v>
          </cell>
          <cell r="C114">
            <v>26</v>
          </cell>
          <cell r="D114" t="str">
            <v>283-1521</v>
          </cell>
          <cell r="E114" t="str">
            <v>*</v>
          </cell>
        </row>
        <row r="115">
          <cell r="A115" t="str">
            <v>RETIREMENT INC PLAN - FED</v>
          </cell>
          <cell r="C115">
            <v>-854823</v>
          </cell>
          <cell r="D115" t="str">
            <v>283-1903</v>
          </cell>
          <cell r="E115" t="str">
            <v>*</v>
          </cell>
        </row>
        <row r="116">
          <cell r="A116" t="str">
            <v>RETIREMENT INC PLAN - FED</v>
          </cell>
          <cell r="C116">
            <v>-221897</v>
          </cell>
          <cell r="D116" t="str">
            <v>283-1941</v>
          </cell>
          <cell r="E116" t="str">
            <v>*</v>
          </cell>
        </row>
        <row r="117">
          <cell r="A117" t="str">
            <v>CAP. INV. TAX SAVINGS</v>
          </cell>
          <cell r="C117">
            <v>784</v>
          </cell>
          <cell r="D117" t="str">
            <v>283-6902</v>
          </cell>
          <cell r="E117" t="str">
            <v>*</v>
          </cell>
        </row>
        <row r="118">
          <cell r="A118" t="str">
            <v>LEGAL LIAB ON HEADQTR -FED</v>
          </cell>
          <cell r="C118">
            <v>174245</v>
          </cell>
          <cell r="D118" t="str">
            <v>283-2951</v>
          </cell>
          <cell r="E118" t="str">
            <v>*</v>
          </cell>
        </row>
        <row r="119">
          <cell r="A119" t="str">
            <v>CAPITALIZED INTEREST DURING CONST</v>
          </cell>
          <cell r="C119">
            <v>6019</v>
          </cell>
          <cell r="D119" t="str">
            <v>283-2912</v>
          </cell>
          <cell r="E119" t="str">
            <v>*</v>
          </cell>
        </row>
        <row r="120">
          <cell r="A120" t="str">
            <v>SECTION 174-A</v>
          </cell>
          <cell r="C120">
            <v>734953</v>
          </cell>
          <cell r="D120" t="str">
            <v>283-2913</v>
          </cell>
          <cell r="E120" t="str">
            <v>*</v>
          </cell>
        </row>
        <row r="121">
          <cell r="C121">
            <v>262115</v>
          </cell>
        </row>
        <row r="124">
          <cell r="A124" t="str">
            <v>Accrued Plant in Service</v>
          </cell>
          <cell r="C124">
            <v>2082442</v>
          </cell>
          <cell r="D124" t="str">
            <v xml:space="preserve">242-9950-15280 </v>
          </cell>
        </row>
        <row r="125">
          <cell r="A125" t="str">
            <v xml:space="preserve"> </v>
          </cell>
          <cell r="C125" t="str">
            <v xml:space="preserve"> </v>
          </cell>
          <cell r="D125" t="str">
            <v xml:space="preserve"> 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 of Sources"/>
      <sheetName val="Input"/>
      <sheetName val="Cover"/>
      <sheetName val="Table of Contents"/>
      <sheetName val="Sheet 1- Summary"/>
      <sheetName val="Pg. 2 - Composite"/>
      <sheetName val="Pg. 3 - Daily Demand"/>
      <sheetName val="Pg. 4 - Ann. Demand"/>
      <sheetName val="Pg. 5 - Commodity"/>
      <sheetName val="Pg. 6 - Comm. Rates &amp; Vol."/>
      <sheetName val="Pg. 7 - TCO&amp;CGT Rates"/>
      <sheetName val="Pg. 8 - Transco Rates"/>
      <sheetName val="Pg. 9 - Sales"/>
      <sheetName val="Pg. 10 - Banking"/>
      <sheetName val="Pg. 11 - Misc."/>
      <sheetName val="Pg. 12 PDS"/>
      <sheetName val="Pg. 13 - Balancing Charge"/>
      <sheetName val="Pg. 14 - Variable Storage"/>
      <sheetName val="Pg. 15 - Total Gas Cost"/>
      <sheetName val="Pg 16- Comm. Actual"/>
      <sheetName val="Pg. 17 - Dem Actual"/>
      <sheetName val="Pg. 18 - Alloc"/>
      <sheetName val="Pg. 19 - EBS"/>
      <sheetName val="Pg. 20 - SIS"/>
      <sheetName val="Tabs"/>
    </sheetNames>
    <sheetDataSet>
      <sheetData sheetId="0"/>
      <sheetData sheetId="1">
        <row r="11">
          <cell r="B11">
            <v>1.0379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 Monthly Update_5&amp;7"/>
      <sheetName val="May Condensed"/>
      <sheetName val="June Monthly Update_0&amp;12A"/>
      <sheetName val="Source_Projects57"/>
      <sheetName val="Source_KLO57 "/>
      <sheetName val="Source_Indirects57  "/>
      <sheetName val="Source_Projects012A"/>
      <sheetName val="Source_KLO012A"/>
      <sheetName val="Source_Indirects012A"/>
      <sheetName val="Forecast Slide"/>
      <sheetName val="NI Project Variances"/>
      <sheetName val="NI IT Variances - Personnel"/>
      <sheetName val="Ni IT Variances - Non EE"/>
      <sheetName val="NI IBM F1 RTS Variances"/>
      <sheetName val="Transition Summary View"/>
      <sheetName val="0&amp;12 Budget"/>
      <sheetName val="Source_Projects_OLD"/>
      <sheetName val="Source_KLO_OLD"/>
      <sheetName val="Source_Indirects_OLD"/>
      <sheetName val="Jun NI Variance Explanations"/>
      <sheetName val="May NI Variance Explanations"/>
      <sheetName val="BU notes"/>
      <sheetName val="May Project Notes"/>
      <sheetName val="Network View"/>
      <sheetName val="2&amp;1 Slide"/>
      <sheetName val="Scorecard Calc Support"/>
      <sheetName val="Jun Project Note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VS6HRLY"/>
      <sheetName val="WVS6DAY"/>
      <sheetName val="WVSUMBAL"/>
      <sheetName val="WVS1PG1"/>
      <sheetName val="WVS2PG1"/>
      <sheetName val="WVS2PG2"/>
      <sheetName val="WVS3PG1"/>
      <sheetName val="WVS4PG1"/>
      <sheetName val="WVS5PG1"/>
      <sheetName val="WVS6P1_1"/>
      <sheetName val="WVS6P1_2"/>
      <sheetName val="WVS6PG2"/>
      <sheetName val="WVS6PG3"/>
      <sheetName val="WVS6PG4"/>
      <sheetName val="WVS6PG5"/>
      <sheetName val="WVS6PG6"/>
      <sheetName val="WVSIPG1"/>
      <sheetName val="WVUNDER"/>
      <sheetName val="WVEXCESS"/>
      <sheetName val="WVAUDIT"/>
      <sheetName val="WVPA Oper. Reserves Firm Data"/>
      <sheetName val="MANUAL"/>
      <sheetName val="DATA"/>
      <sheetName val="HOLIDAYS"/>
      <sheetName val="HELP_SCREEN"/>
      <sheetName val="MainSheet"/>
      <sheetName val="Sheet1"/>
      <sheetName val="StartEndMiscCode"/>
      <sheetName val="UpdateCode"/>
      <sheetName val="HideCode"/>
      <sheetName val="RetrieveDialog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ecast"/>
      <sheetName val="Retrieve"/>
      <sheetName val="Sheet1"/>
    </sheetNames>
    <sheetDataSet>
      <sheetData sheetId="0" refreshError="1"/>
      <sheetData sheetId="1" refreshError="1">
        <row r="11">
          <cell r="BC11" t="str">
            <v>607020000</v>
          </cell>
          <cell r="BD11">
            <v>3.124398809999998</v>
          </cell>
          <cell r="BE11">
            <v>1.7762931600000007</v>
          </cell>
          <cell r="BF11">
            <v>2.4208889400000011</v>
          </cell>
          <cell r="BG11">
            <v>2.6670991200000014</v>
          </cell>
          <cell r="BH11">
            <v>3.0243327100000004</v>
          </cell>
          <cell r="BI11">
            <v>2.7796936899999984</v>
          </cell>
          <cell r="BJ11">
            <v>2.0936179299999997</v>
          </cell>
          <cell r="BK11">
            <v>2.9021653999999986</v>
          </cell>
          <cell r="BL11">
            <v>2.2889239400000045</v>
          </cell>
          <cell r="BM11">
            <v>0</v>
          </cell>
          <cell r="BN11">
            <v>0</v>
          </cell>
          <cell r="BO11">
            <v>0</v>
          </cell>
        </row>
        <row r="12">
          <cell r="BC12" t="str">
            <v>607021000</v>
          </cell>
          <cell r="BD12">
            <v>0.34090501000000001</v>
          </cell>
          <cell r="BE12">
            <v>0.40073775</v>
          </cell>
          <cell r="BF12">
            <v>0.35892234000000006</v>
          </cell>
          <cell r="BG12">
            <v>0.35325929000000006</v>
          </cell>
          <cell r="BH12">
            <v>0.3532588599999999</v>
          </cell>
          <cell r="BI12">
            <v>-5.8396629999999887E-2</v>
          </cell>
          <cell r="BJ12">
            <v>0.35088408999999987</v>
          </cell>
          <cell r="BK12">
            <v>0.35075312000000008</v>
          </cell>
          <cell r="BL12">
            <v>0.19902422999999997</v>
          </cell>
          <cell r="BM12">
            <v>0</v>
          </cell>
          <cell r="BN12">
            <v>0</v>
          </cell>
          <cell r="BO12">
            <v>0</v>
          </cell>
        </row>
        <row r="13">
          <cell r="BC13" t="str">
            <v>607030000</v>
          </cell>
          <cell r="BD13">
            <v>-2.80022737</v>
          </cell>
          <cell r="BE13">
            <v>-2.4990826899999994</v>
          </cell>
          <cell r="BF13">
            <v>-2.6318116200000006</v>
          </cell>
          <cell r="BG13">
            <v>-2.8160133599999995</v>
          </cell>
          <cell r="BH13">
            <v>-2.9345413599999999</v>
          </cell>
          <cell r="BI13">
            <v>-2.6816612599999985</v>
          </cell>
          <cell r="BJ13">
            <v>-2.884530759999997</v>
          </cell>
          <cell r="BK13">
            <v>-2.9617282399999998</v>
          </cell>
          <cell r="BL13">
            <v>-2.6915555600000007</v>
          </cell>
          <cell r="BM13">
            <v>0</v>
          </cell>
          <cell r="BN13">
            <v>0</v>
          </cell>
          <cell r="BO13">
            <v>0</v>
          </cell>
        </row>
        <row r="14">
          <cell r="BC14" t="str">
            <v>NetPay</v>
          </cell>
          <cell r="BD14">
            <v>0.66507644999999815</v>
          </cell>
          <cell r="BE14">
            <v>-0.32205177999999846</v>
          </cell>
          <cell r="BF14">
            <v>0.14799966000000042</v>
          </cell>
          <cell r="BG14">
            <v>0.20434505000000192</v>
          </cell>
          <cell r="BH14">
            <v>0.44305021000000044</v>
          </cell>
          <cell r="BI14">
            <v>3.963580000000011E-2</v>
          </cell>
          <cell r="BJ14">
            <v>-0.44002873999999714</v>
          </cell>
          <cell r="BK14">
            <v>0.29119027999999902</v>
          </cell>
          <cell r="BL14">
            <v>-0.20360738999999617</v>
          </cell>
          <cell r="BM14">
            <v>0</v>
          </cell>
          <cell r="BN14">
            <v>0</v>
          </cell>
          <cell r="BO14">
            <v>0</v>
          </cell>
        </row>
        <row r="16">
          <cell r="BC16" t="str">
            <v>601040000</v>
          </cell>
          <cell r="BD16">
            <v>0.53117602000000042</v>
          </cell>
          <cell r="BE16">
            <v>1.9383052300000003</v>
          </cell>
          <cell r="BF16">
            <v>0.64730529999999797</v>
          </cell>
          <cell r="BG16">
            <v>0.75814145000000011</v>
          </cell>
          <cell r="BH16">
            <v>1.3007212299999993</v>
          </cell>
          <cell r="BI16">
            <v>0.24861379000000072</v>
          </cell>
          <cell r="BJ16">
            <v>6.1428333899999972</v>
          </cell>
          <cell r="BK16">
            <v>-0.33233488999999894</v>
          </cell>
          <cell r="BL16">
            <v>1.7226688699999997</v>
          </cell>
          <cell r="BM16">
            <v>0</v>
          </cell>
          <cell r="BN16">
            <v>0</v>
          </cell>
          <cell r="BO16">
            <v>0</v>
          </cell>
        </row>
        <row r="17">
          <cell r="BC17" t="str">
            <v>601020000</v>
          </cell>
          <cell r="BD17">
            <v>-4.6681600000000002E-3</v>
          </cell>
          <cell r="BE17">
            <v>-4.6681600000000002E-3</v>
          </cell>
          <cell r="BF17">
            <v>-3.967720000000001E-3</v>
          </cell>
          <cell r="BG17">
            <v>-4.2371199999999987E-3</v>
          </cell>
          <cell r="BH17">
            <v>-4.2371199999999987E-3</v>
          </cell>
          <cell r="BI17">
            <v>-4.2371199999999987E-3</v>
          </cell>
          <cell r="BJ17">
            <v>-5.5841199999999988E-3</v>
          </cell>
          <cell r="BK17">
            <v>-5.6918799999999973E-3</v>
          </cell>
          <cell r="BL17">
            <v>-6.7694800000000031E-3</v>
          </cell>
          <cell r="BM17">
            <v>0</v>
          </cell>
          <cell r="BN17">
            <v>0</v>
          </cell>
          <cell r="BO17">
            <v>0</v>
          </cell>
        </row>
        <row r="18">
          <cell r="BC18" t="str">
            <v>601030000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</row>
        <row r="19">
          <cell r="BC19" t="str">
            <v>618000000</v>
          </cell>
          <cell r="BD19">
            <v>-9.3962370000000003E-2</v>
          </cell>
          <cell r="BE19">
            <v>6.7508179999999987E-2</v>
          </cell>
          <cell r="BF19">
            <v>-6.2174199999999978E-2</v>
          </cell>
          <cell r="BG19">
            <v>-9.0840839999999992E-2</v>
          </cell>
          <cell r="BH19">
            <v>-9.829168000000002E-2</v>
          </cell>
          <cell r="BI19">
            <v>-8.4153349999999974E-2</v>
          </cell>
          <cell r="BJ19">
            <v>-5.5672510000000029E-2</v>
          </cell>
          <cell r="BK19">
            <v>-6.1565089999999906E-2</v>
          </cell>
          <cell r="BL19">
            <v>-7.6630960000000081E-2</v>
          </cell>
          <cell r="BM19">
            <v>0</v>
          </cell>
          <cell r="BN19">
            <v>0</v>
          </cell>
          <cell r="BO19">
            <v>0</v>
          </cell>
        </row>
        <row r="20">
          <cell r="BC20" t="str">
            <v>OutServ</v>
          </cell>
          <cell r="BD20">
            <v>0.43254549000000037</v>
          </cell>
          <cell r="BE20">
            <v>2.0011452500000004</v>
          </cell>
          <cell r="BF20">
            <v>0.58116337999999801</v>
          </cell>
          <cell r="BG20">
            <v>0.66306349000000009</v>
          </cell>
          <cell r="BH20">
            <v>1.1981924299999993</v>
          </cell>
          <cell r="BI20">
            <v>0.16022332000000072</v>
          </cell>
          <cell r="BJ20">
            <v>6.0815767599999973</v>
          </cell>
          <cell r="BK20">
            <v>-0.3995918599999988</v>
          </cell>
          <cell r="BL20">
            <v>1.6392684299999996</v>
          </cell>
          <cell r="BM20">
            <v>0</v>
          </cell>
          <cell r="BN20">
            <v>0</v>
          </cell>
          <cell r="BO20">
            <v>0</v>
          </cell>
        </row>
        <row r="22">
          <cell r="BC22" t="str">
            <v>612000000</v>
          </cell>
          <cell r="BD22">
            <v>0.22115218000000003</v>
          </cell>
          <cell r="BE22">
            <v>-0.12046044000000006</v>
          </cell>
          <cell r="BF22">
            <v>0.13933942999999993</v>
          </cell>
          <cell r="BG22">
            <v>6.2029149999999977E-2</v>
          </cell>
          <cell r="BH22">
            <v>-7.3216369999999642E-2</v>
          </cell>
          <cell r="BI22">
            <v>3.6299470000000222E-2</v>
          </cell>
          <cell r="BJ22">
            <v>-6.5606259999999805E-2</v>
          </cell>
          <cell r="BK22">
            <v>0.14949245000000061</v>
          </cell>
          <cell r="BL22">
            <v>0.17195405999999958</v>
          </cell>
          <cell r="BM22">
            <v>0</v>
          </cell>
          <cell r="BN22">
            <v>0</v>
          </cell>
          <cell r="BO22">
            <v>0</v>
          </cell>
        </row>
        <row r="23">
          <cell r="BC23" t="str">
            <v>MatSup</v>
          </cell>
          <cell r="BD23">
            <v>0.22115218000000003</v>
          </cell>
          <cell r="BE23">
            <v>-0.12046044000000006</v>
          </cell>
          <cell r="BF23">
            <v>0.13933942999999993</v>
          </cell>
          <cell r="BG23">
            <v>6.2029149999999977E-2</v>
          </cell>
          <cell r="BH23">
            <v>-7.3216369999999642E-2</v>
          </cell>
          <cell r="BI23">
            <v>3.6299470000000222E-2</v>
          </cell>
          <cell r="BJ23">
            <v>-6.5606259999999805E-2</v>
          </cell>
          <cell r="BK23">
            <v>0.14949245000000061</v>
          </cell>
          <cell r="BL23">
            <v>0.17195405999999958</v>
          </cell>
          <cell r="BM23">
            <v>0</v>
          </cell>
          <cell r="BN23">
            <v>0</v>
          </cell>
          <cell r="BO23">
            <v>0</v>
          </cell>
        </row>
        <row r="25">
          <cell r="BC25" t="str">
            <v>613999000</v>
          </cell>
          <cell r="BD25">
            <v>-9.1731899999999977E-3</v>
          </cell>
          <cell r="BE25">
            <v>-8.5117900000000052E-3</v>
          </cell>
          <cell r="BF25">
            <v>-8.8539000000000256E-3</v>
          </cell>
          <cell r="BG25">
            <v>-0.16673626000000003</v>
          </cell>
          <cell r="BH25">
            <v>-1.7415630000000029E-2</v>
          </cell>
          <cell r="BI25">
            <v>-1.5961109999999959E-2</v>
          </cell>
          <cell r="BJ25">
            <v>-1.46525299999999E-2</v>
          </cell>
          <cell r="BK25">
            <v>-6.311422000000004E-2</v>
          </cell>
          <cell r="BL25">
            <v>-1.7495699999999892E-2</v>
          </cell>
          <cell r="BM25">
            <v>0</v>
          </cell>
          <cell r="BN25">
            <v>0</v>
          </cell>
          <cell r="BO25">
            <v>0</v>
          </cell>
        </row>
        <row r="26">
          <cell r="BC26" t="str">
            <v>Rents</v>
          </cell>
          <cell r="BD26">
            <v>-9.1731899999999977E-3</v>
          </cell>
          <cell r="BE26">
            <v>-8.5117900000000052E-3</v>
          </cell>
          <cell r="BF26">
            <v>-8.8539000000000256E-3</v>
          </cell>
          <cell r="BG26">
            <v>-0.16673626000000003</v>
          </cell>
          <cell r="BH26">
            <v>-1.7415630000000029E-2</v>
          </cell>
          <cell r="BI26">
            <v>-1.5961109999999959E-2</v>
          </cell>
          <cell r="BJ26">
            <v>-1.46525299999999E-2</v>
          </cell>
          <cell r="BK26">
            <v>-6.311422000000004E-2</v>
          </cell>
          <cell r="BL26">
            <v>-1.7495699999999892E-2</v>
          </cell>
          <cell r="BM26">
            <v>0</v>
          </cell>
          <cell r="BN26">
            <v>0</v>
          </cell>
          <cell r="BO26">
            <v>0</v>
          </cell>
        </row>
        <row r="28">
          <cell r="BC28" t="str">
            <v>615000000</v>
          </cell>
          <cell r="BD28">
            <v>-0.12153534000000002</v>
          </cell>
          <cell r="BE28">
            <v>-9.9646910000000019E-2</v>
          </cell>
          <cell r="BF28">
            <v>-7.9622299999999965E-2</v>
          </cell>
          <cell r="BG28">
            <v>-7.1913960000000138E-2</v>
          </cell>
          <cell r="BH28">
            <v>-6.971751000000001E-2</v>
          </cell>
          <cell r="BI28">
            <v>-6.0047639999999874E-2</v>
          </cell>
          <cell r="BJ28">
            <v>-6.9362199999999832E-2</v>
          </cell>
          <cell r="BK28">
            <v>-4.6501530000000013E-2</v>
          </cell>
          <cell r="BL28">
            <v>-5.3653760000000023E-2</v>
          </cell>
          <cell r="BM28">
            <v>0</v>
          </cell>
          <cell r="BN28">
            <v>0</v>
          </cell>
          <cell r="BO28">
            <v>0</v>
          </cell>
        </row>
        <row r="29">
          <cell r="BC29" t="str">
            <v>Empl</v>
          </cell>
          <cell r="BD29">
            <v>-0.12153534000000002</v>
          </cell>
          <cell r="BE29">
            <v>-9.9646910000000019E-2</v>
          </cell>
          <cell r="BF29">
            <v>-7.9622299999999965E-2</v>
          </cell>
          <cell r="BG29">
            <v>-7.1913960000000138E-2</v>
          </cell>
          <cell r="BH29">
            <v>-6.971751000000001E-2</v>
          </cell>
          <cell r="BI29">
            <v>-6.0047639999999874E-2</v>
          </cell>
          <cell r="BJ29">
            <v>-6.9362199999999832E-2</v>
          </cell>
          <cell r="BK29">
            <v>-4.6501530000000013E-2</v>
          </cell>
          <cell r="BL29">
            <v>-5.3653760000000023E-2</v>
          </cell>
          <cell r="BM29">
            <v>0</v>
          </cell>
          <cell r="BN29">
            <v>0</v>
          </cell>
          <cell r="BO29">
            <v>0</v>
          </cell>
        </row>
        <row r="31">
          <cell r="BC31" t="str">
            <v>619000000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</row>
        <row r="32">
          <cell r="BC32">
            <v>609000000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</row>
        <row r="33">
          <cell r="BC33" t="str">
            <v>610100000</v>
          </cell>
          <cell r="BD33">
            <v>-1.5807400800000002</v>
          </cell>
          <cell r="BE33">
            <v>0.26883295000000018</v>
          </cell>
          <cell r="BF33">
            <v>-2.2794966900000007</v>
          </cell>
          <cell r="BG33">
            <v>-2.7267631799999998</v>
          </cell>
          <cell r="BH33">
            <v>-1.3248965399999992</v>
          </cell>
          <cell r="BI33">
            <v>-2.2529801300000005</v>
          </cell>
          <cell r="BJ33">
            <v>-1.4488137200000004</v>
          </cell>
          <cell r="BK33">
            <v>-3.0581599800000006</v>
          </cell>
          <cell r="BL33">
            <v>-2.5898920599999986</v>
          </cell>
          <cell r="BM33">
            <v>0</v>
          </cell>
          <cell r="BN33">
            <v>0</v>
          </cell>
          <cell r="BO33">
            <v>0</v>
          </cell>
        </row>
        <row r="34">
          <cell r="BC34" t="str">
            <v>621000000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</row>
        <row r="35">
          <cell r="BC35">
            <v>622000000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</row>
        <row r="36">
          <cell r="BC36">
            <v>623000000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</row>
        <row r="37">
          <cell r="BC37">
            <v>624000000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</row>
        <row r="38">
          <cell r="BC38" t="str">
            <v>608999000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</row>
        <row r="39">
          <cell r="BC39">
            <v>687800000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</row>
        <row r="40">
          <cell r="BC40" t="str">
            <v>687900000</v>
          </cell>
          <cell r="BD40">
            <v>1.5137668399999999</v>
          </cell>
          <cell r="BE40">
            <v>-1.6269956899999993</v>
          </cell>
          <cell r="BF40">
            <v>-1.3549260599999862</v>
          </cell>
          <cell r="BG40">
            <v>2.9498499100000037</v>
          </cell>
          <cell r="BH40">
            <v>2.7879721200000036</v>
          </cell>
          <cell r="BI40">
            <v>4.4881487000000035</v>
          </cell>
          <cell r="BJ40">
            <v>-4.0334419999999982</v>
          </cell>
          <cell r="BK40">
            <v>3.2721637000000046</v>
          </cell>
          <cell r="BL40">
            <v>1.0877634999999963</v>
          </cell>
          <cell r="BM40">
            <v>0</v>
          </cell>
          <cell r="BN40">
            <v>0</v>
          </cell>
          <cell r="BO40">
            <v>0</v>
          </cell>
        </row>
        <row r="41">
          <cell r="BC41">
            <v>607010000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</row>
        <row r="42">
          <cell r="BC42" t="str">
            <v>688900000</v>
          </cell>
          <cell r="BD42">
            <v>-6.7221000000000002E-4</v>
          </cell>
          <cell r="BE42">
            <v>-6.7221000000000002E-4</v>
          </cell>
          <cell r="BF42">
            <v>-6.7221000000000002E-4</v>
          </cell>
          <cell r="BG42">
            <v>-6.7221000000000002E-4</v>
          </cell>
          <cell r="BH42">
            <v>-6.7221000000000002E-4</v>
          </cell>
          <cell r="BI42">
            <v>-6.7221000000000002E-4</v>
          </cell>
          <cell r="BJ42">
            <v>-6.5001999999999953E-4</v>
          </cell>
          <cell r="BK42">
            <v>-6.5002000000000039E-4</v>
          </cell>
          <cell r="BL42">
            <v>-6.5001999999999953E-4</v>
          </cell>
          <cell r="BM42">
            <v>0</v>
          </cell>
          <cell r="BN42">
            <v>0</v>
          </cell>
          <cell r="BO42">
            <v>0</v>
          </cell>
        </row>
        <row r="43">
          <cell r="BC43" t="str">
            <v>NonLab</v>
          </cell>
          <cell r="BD43">
            <v>-6.7645450000000273E-2</v>
          </cell>
          <cell r="BE43">
            <v>-1.3588349499999992</v>
          </cell>
          <cell r="BF43">
            <v>-3.6350949599999867</v>
          </cell>
          <cell r="BG43">
            <v>0.22241452000000389</v>
          </cell>
          <cell r="BH43">
            <v>1.4624033700000043</v>
          </cell>
          <cell r="BI43">
            <v>2.2344963600000032</v>
          </cell>
          <cell r="BJ43">
            <v>-5.4829057399999988</v>
          </cell>
          <cell r="BK43">
            <v>0.213353700000004</v>
          </cell>
          <cell r="BL43">
            <v>-1.5027785800000022</v>
          </cell>
          <cell r="BM43">
            <v>0</v>
          </cell>
          <cell r="BN43">
            <v>0</v>
          </cell>
          <cell r="BO43">
            <v>0</v>
          </cell>
        </row>
        <row r="45">
          <cell r="BC45" t="str">
            <v>600104000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</row>
        <row r="46">
          <cell r="BC46" t="str">
            <v>600304000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</row>
        <row r="47">
          <cell r="BC47" t="str">
            <v>600106000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</row>
        <row r="48">
          <cell r="BC48" t="str">
            <v>600306000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</row>
        <row r="49">
          <cell r="BC49" t="str">
            <v>600103000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</row>
        <row r="50">
          <cell r="BC50" t="str">
            <v>600303000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</row>
        <row r="51">
          <cell r="BC51" t="str">
            <v>600108000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</row>
        <row r="52">
          <cell r="BC52" t="str">
            <v>600308000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</row>
        <row r="53">
          <cell r="BC53" t="str">
            <v>600102000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</row>
        <row r="54">
          <cell r="BC54" t="str">
            <v>600302000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</row>
        <row r="55">
          <cell r="BC55" t="str">
            <v>ConSer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</row>
        <row r="57">
          <cell r="BC57" t="str">
            <v>616000000</v>
          </cell>
          <cell r="BD57">
            <v>0.34516902000000005</v>
          </cell>
          <cell r="BE57">
            <v>0.10665106999999996</v>
          </cell>
          <cell r="BF57">
            <v>-2.0404799999999945E-2</v>
          </cell>
          <cell r="BG57">
            <v>0.13481444999999995</v>
          </cell>
          <cell r="BH57">
            <v>0.12534533000000006</v>
          </cell>
          <cell r="BI57">
            <v>6.1319839999999848E-2</v>
          </cell>
          <cell r="BJ57">
            <v>-0.10299999999999998</v>
          </cell>
          <cell r="BK57">
            <v>0.13405000000000022</v>
          </cell>
          <cell r="BL57">
            <v>0.15250000000000002</v>
          </cell>
          <cell r="BM57">
            <v>0</v>
          </cell>
          <cell r="BN57">
            <v>0</v>
          </cell>
          <cell r="BO57">
            <v>0</v>
          </cell>
        </row>
        <row r="58">
          <cell r="BC58" t="str">
            <v>Uncol</v>
          </cell>
          <cell r="BD58">
            <v>0.34516902000000005</v>
          </cell>
          <cell r="BE58">
            <v>0.10665106999999996</v>
          </cell>
          <cell r="BF58">
            <v>-2.0404799999999945E-2</v>
          </cell>
          <cell r="BG58">
            <v>0.13481444999999995</v>
          </cell>
          <cell r="BH58">
            <v>0.12534533000000006</v>
          </cell>
          <cell r="BI58">
            <v>6.1319839999999848E-2</v>
          </cell>
          <cell r="BJ58">
            <v>-0.10299999999999998</v>
          </cell>
          <cell r="BK58">
            <v>0.13405000000000022</v>
          </cell>
          <cell r="BL58">
            <v>0.15250000000000002</v>
          </cell>
          <cell r="BM58">
            <v>0</v>
          </cell>
          <cell r="BN58">
            <v>0</v>
          </cell>
          <cell r="BO58">
            <v>0</v>
          </cell>
        </row>
        <row r="60">
          <cell r="BC60" t="str">
            <v>601010000</v>
          </cell>
          <cell r="BD60">
            <v>3.6126489999999997E-2</v>
          </cell>
          <cell r="BE60">
            <v>-4.7451900000000102E-3</v>
          </cell>
          <cell r="BF60">
            <v>1.6061170000000013E-2</v>
          </cell>
          <cell r="BG60">
            <v>2.1902599999999786E-3</v>
          </cell>
          <cell r="BH60">
            <v>2.1902600000000133E-3</v>
          </cell>
          <cell r="BI60">
            <v>2.1902599999999786E-3</v>
          </cell>
          <cell r="BJ60">
            <v>2.1902599999999786E-3</v>
          </cell>
          <cell r="BK60">
            <v>7.2830000000004974E-4</v>
          </cell>
          <cell r="BL60">
            <v>7.2829999999998729E-4</v>
          </cell>
          <cell r="BM60">
            <v>0</v>
          </cell>
          <cell r="BN60">
            <v>0</v>
          </cell>
          <cell r="BO60">
            <v>0</v>
          </cell>
        </row>
        <row r="61">
          <cell r="BC61" t="str">
            <v>617500000</v>
          </cell>
          <cell r="BD61">
            <v>-0.28833599999999998</v>
          </cell>
          <cell r="BE61">
            <v>-0.28833599999999998</v>
          </cell>
          <cell r="BF61">
            <v>-0.28833599999999998</v>
          </cell>
          <cell r="BG61">
            <v>-0.28833599999999998</v>
          </cell>
          <cell r="BH61">
            <v>-0.28833599999999998</v>
          </cell>
          <cell r="BI61">
            <v>-0.28833599999999998</v>
          </cell>
          <cell r="BJ61">
            <v>-0.401364</v>
          </cell>
          <cell r="BK61">
            <v>-0.401364</v>
          </cell>
          <cell r="BL61">
            <v>-0.401364</v>
          </cell>
          <cell r="BM61">
            <v>0</v>
          </cell>
          <cell r="BN61">
            <v>0</v>
          </cell>
          <cell r="BO61">
            <v>0</v>
          </cell>
        </row>
        <row r="62">
          <cell r="BC62" t="str">
            <v>617000000</v>
          </cell>
          <cell r="BD62">
            <v>0.32025887999999991</v>
          </cell>
          <cell r="BE62">
            <v>0.32025987999999994</v>
          </cell>
          <cell r="BF62">
            <v>0.31889699999999965</v>
          </cell>
          <cell r="BG62">
            <v>0.33274107000000031</v>
          </cell>
          <cell r="BH62">
            <v>0.33273709999999945</v>
          </cell>
          <cell r="BI62">
            <v>0.33273807000000033</v>
          </cell>
          <cell r="BJ62">
            <v>0.36444707000000037</v>
          </cell>
          <cell r="BK62">
            <v>0.42394220999999993</v>
          </cell>
          <cell r="BL62">
            <v>0.37323420999999946</v>
          </cell>
          <cell r="BM62">
            <v>0</v>
          </cell>
          <cell r="BN62">
            <v>0</v>
          </cell>
          <cell r="BO62">
            <v>0</v>
          </cell>
        </row>
        <row r="63">
          <cell r="BC63" t="str">
            <v>ConvB</v>
          </cell>
          <cell r="BD63">
            <v>6.8049369999999942E-2</v>
          </cell>
          <cell r="BE63">
            <v>2.717868999999995E-2</v>
          </cell>
          <cell r="BF63">
            <v>4.6622169999999685E-2</v>
          </cell>
          <cell r="BG63">
            <v>4.6595330000000323E-2</v>
          </cell>
          <cell r="BH63">
            <v>4.6591359999999471E-2</v>
          </cell>
          <cell r="BI63">
            <v>4.6592330000000348E-2</v>
          </cell>
          <cell r="BJ63">
            <v>-3.4726669999999626E-2</v>
          </cell>
          <cell r="BK63">
            <v>2.3306510000000003E-2</v>
          </cell>
          <cell r="BL63">
            <v>-2.7401490000000583E-2</v>
          </cell>
          <cell r="BM63">
            <v>0</v>
          </cell>
          <cell r="BN63">
            <v>0</v>
          </cell>
          <cell r="BO63">
            <v>0</v>
          </cell>
        </row>
        <row r="65">
          <cell r="BC65" t="str">
            <v>606000000</v>
          </cell>
          <cell r="BD65">
            <v>-0.19936907000000004</v>
          </cell>
          <cell r="BE65">
            <v>-0.19936907000000004</v>
          </cell>
          <cell r="BF65">
            <v>0.21268692999999972</v>
          </cell>
          <cell r="BG65">
            <v>-6.2017069999999785E-2</v>
          </cell>
          <cell r="BH65">
            <v>-6.201707000000023E-2</v>
          </cell>
          <cell r="BI65">
            <v>-6.201707000000023E-2</v>
          </cell>
          <cell r="BJ65">
            <v>-6.2017069999999341E-2</v>
          </cell>
          <cell r="BK65">
            <v>-6.201707000000023E-2</v>
          </cell>
          <cell r="BL65">
            <v>-6.2017069999999341E-2</v>
          </cell>
          <cell r="BM65">
            <v>0</v>
          </cell>
          <cell r="BN65">
            <v>0</v>
          </cell>
          <cell r="BO65">
            <v>0</v>
          </cell>
        </row>
        <row r="66">
          <cell r="BC66" t="str">
            <v>605000000</v>
          </cell>
          <cell r="BD66">
            <v>-8.4488119999999833E-2</v>
          </cell>
          <cell r="BE66">
            <v>-5.9745829999999778E-2</v>
          </cell>
          <cell r="BF66">
            <v>6.6981540000000006E-2</v>
          </cell>
          <cell r="BG66">
            <v>-9.2923289999999659E-2</v>
          </cell>
          <cell r="BH66">
            <v>3.5008829999999991E-2</v>
          </cell>
          <cell r="BI66">
            <v>0.18668945999999997</v>
          </cell>
          <cell r="BJ66">
            <v>-0.14876039000000063</v>
          </cell>
          <cell r="BK66">
            <v>-3.5449149999999374E-2</v>
          </cell>
          <cell r="BL66">
            <v>-0.26786714000000056</v>
          </cell>
          <cell r="BM66">
            <v>0</v>
          </cell>
          <cell r="BN66">
            <v>0</v>
          </cell>
          <cell r="BO66">
            <v>0</v>
          </cell>
        </row>
        <row r="67">
          <cell r="BC67" t="str">
            <v>602020000</v>
          </cell>
          <cell r="BD67">
            <v>2.8190710000000063E-2</v>
          </cell>
          <cell r="BE67">
            <v>2.8190710000000063E-2</v>
          </cell>
          <cell r="BF67">
            <v>2.8190710000000063E-2</v>
          </cell>
          <cell r="BG67">
            <v>2.8190710000000063E-2</v>
          </cell>
          <cell r="BH67">
            <v>2.8190710000000063E-2</v>
          </cell>
          <cell r="BI67">
            <v>2.8190710000000063E-2</v>
          </cell>
          <cell r="BJ67">
            <v>2.8190710000000951E-2</v>
          </cell>
          <cell r="BK67">
            <v>2.8190709999999175E-2</v>
          </cell>
          <cell r="BL67">
            <v>2.8190710000000951E-2</v>
          </cell>
          <cell r="BM67">
            <v>0</v>
          </cell>
          <cell r="BN67">
            <v>0</v>
          </cell>
          <cell r="BO67">
            <v>0</v>
          </cell>
        </row>
        <row r="68">
          <cell r="BC68" t="str">
            <v>603020000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</row>
        <row r="69">
          <cell r="BC69" t="str">
            <v>605010000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</row>
        <row r="70">
          <cell r="BC70" t="str">
            <v>606010000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</row>
        <row r="71">
          <cell r="BC71" t="str">
            <v>603010000</v>
          </cell>
          <cell r="BD71">
            <v>-5.4188079999999972E-2</v>
          </cell>
          <cell r="BE71">
            <v>-5.4188079999999972E-2</v>
          </cell>
          <cell r="BF71">
            <v>-5.4188079999999861E-2</v>
          </cell>
          <cell r="BG71">
            <v>-5.4188080000000083E-2</v>
          </cell>
          <cell r="BH71">
            <v>-5.4188079999999639E-2</v>
          </cell>
          <cell r="BI71">
            <v>-5.4188080000000083E-2</v>
          </cell>
          <cell r="BJ71">
            <v>-2.3188080000000055E-2</v>
          </cell>
          <cell r="BK71">
            <v>-2.3188080000000055E-2</v>
          </cell>
          <cell r="BL71">
            <v>-2.3188080000000055E-2</v>
          </cell>
          <cell r="BM71">
            <v>0</v>
          </cell>
          <cell r="BN71">
            <v>0</v>
          </cell>
          <cell r="BO71">
            <v>0</v>
          </cell>
        </row>
        <row r="72">
          <cell r="BC72" t="str">
            <v>604999000</v>
          </cell>
          <cell r="BD72">
            <v>0.25820756</v>
          </cell>
          <cell r="BE72">
            <v>0.2431320500000001</v>
          </cell>
          <cell r="BF72">
            <v>0.25789182999999977</v>
          </cell>
          <cell r="BG72">
            <v>0.39986388999999928</v>
          </cell>
          <cell r="BH72">
            <v>0.18794171999999978</v>
          </cell>
          <cell r="BI72">
            <v>0.20715510999999964</v>
          </cell>
          <cell r="BJ72">
            <v>0.27392535999999962</v>
          </cell>
          <cell r="BK72">
            <v>0.22921024000000045</v>
          </cell>
          <cell r="BL72">
            <v>0.25285631999999963</v>
          </cell>
          <cell r="BM72">
            <v>0</v>
          </cell>
          <cell r="BN72">
            <v>0</v>
          </cell>
          <cell r="BO72">
            <v>0</v>
          </cell>
        </row>
        <row r="73">
          <cell r="BC73">
            <v>602015000</v>
          </cell>
          <cell r="BD73">
            <v>3.5198420000000001E-2</v>
          </cell>
          <cell r="BE73">
            <v>3.5198420000000001E-2</v>
          </cell>
          <cell r="BF73">
            <v>3.5198420000000001E-2</v>
          </cell>
          <cell r="BG73">
            <v>3.5198420000000001E-2</v>
          </cell>
          <cell r="BH73">
            <v>3.5198420000000015E-2</v>
          </cell>
          <cell r="BI73">
            <v>3.519841999999998E-2</v>
          </cell>
          <cell r="BJ73">
            <v>3.5198420000000015E-2</v>
          </cell>
          <cell r="BK73">
            <v>3.4036380000000005E-2</v>
          </cell>
          <cell r="BL73">
            <v>3.4036380000000005E-2</v>
          </cell>
          <cell r="BM73">
            <v>0</v>
          </cell>
          <cell r="BN73">
            <v>0</v>
          </cell>
          <cell r="BO73">
            <v>0</v>
          </cell>
        </row>
        <row r="74">
          <cell r="BC74" t="str">
            <v>602010000</v>
          </cell>
          <cell r="BD74">
            <v>-8.2250000000000004E-2</v>
          </cell>
          <cell r="BE74">
            <v>-8.2250000000000004E-2</v>
          </cell>
          <cell r="BF74">
            <v>-8.2250000000000004E-2</v>
          </cell>
          <cell r="BG74">
            <v>-8.2250000000000004E-2</v>
          </cell>
          <cell r="BH74">
            <v>-8.2250000000000004E-2</v>
          </cell>
          <cell r="BI74">
            <v>-8.2250000000000004E-2</v>
          </cell>
          <cell r="BJ74">
            <v>-8.2250000000000004E-2</v>
          </cell>
          <cell r="BK74">
            <v>-8.2250000000000004E-2</v>
          </cell>
          <cell r="BL74">
            <v>-8.2250000000000004E-2</v>
          </cell>
          <cell r="BM74">
            <v>0</v>
          </cell>
          <cell r="BN74">
            <v>0</v>
          </cell>
          <cell r="BO74">
            <v>0</v>
          </cell>
        </row>
        <row r="75">
          <cell r="BC75" t="str">
            <v>602030000</v>
          </cell>
          <cell r="BD75">
            <v>-1.059471E-2</v>
          </cell>
          <cell r="BE75">
            <v>-1.059471E-2</v>
          </cell>
          <cell r="BF75">
            <v>-1.1239010000000001E-2</v>
          </cell>
          <cell r="BG75">
            <v>-1.091686E-2</v>
          </cell>
          <cell r="BH75">
            <v>-1.091686E-2</v>
          </cell>
          <cell r="BI75">
            <v>-1.091686E-2</v>
          </cell>
          <cell r="BJ75">
            <v>-1.091686E-2</v>
          </cell>
          <cell r="BK75">
            <v>-1.091686E-2</v>
          </cell>
          <cell r="BL75">
            <v>-1.091686E-2</v>
          </cell>
          <cell r="BM75">
            <v>0</v>
          </cell>
          <cell r="BN75">
            <v>0</v>
          </cell>
          <cell r="BO75">
            <v>0</v>
          </cell>
        </row>
        <row r="76">
          <cell r="BC76" t="str">
            <v>602031000</v>
          </cell>
          <cell r="BD76">
            <v>0</v>
          </cell>
          <cell r="BE76">
            <v>4.1074900000000001E-3</v>
          </cell>
          <cell r="BF76">
            <v>0</v>
          </cell>
          <cell r="BG76">
            <v>0</v>
          </cell>
          <cell r="BH76">
            <v>1.48942E-3</v>
          </cell>
          <cell r="BI76">
            <v>0</v>
          </cell>
          <cell r="BJ76">
            <v>0</v>
          </cell>
          <cell r="BK76">
            <v>1.4402399999999997E-3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</row>
        <row r="77">
          <cell r="BC77" t="str">
            <v>602032000</v>
          </cell>
          <cell r="BD77">
            <v>4.0102800000000006E-3</v>
          </cell>
          <cell r="BE77">
            <v>4.0102800000000006E-3</v>
          </cell>
          <cell r="BF77">
            <v>4.0102799999999997E-3</v>
          </cell>
          <cell r="BG77">
            <v>4.0102800000000006E-3</v>
          </cell>
          <cell r="BH77">
            <v>4.0102800000000006E-3</v>
          </cell>
          <cell r="BI77">
            <v>4.0102799999999989E-3</v>
          </cell>
          <cell r="BJ77">
            <v>3.8778899999999993E-3</v>
          </cell>
          <cell r="BK77">
            <v>3.8778899999999993E-3</v>
          </cell>
          <cell r="BL77">
            <v>3.8778899999999993E-3</v>
          </cell>
          <cell r="BM77">
            <v>0</v>
          </cell>
          <cell r="BN77">
            <v>0</v>
          </cell>
          <cell r="BO77">
            <v>0</v>
          </cell>
        </row>
        <row r="78">
          <cell r="BC78">
            <v>602035000</v>
          </cell>
          <cell r="BD78">
            <v>4.5798799999999997E-3</v>
          </cell>
          <cell r="BE78">
            <v>4.5798799999999997E-3</v>
          </cell>
          <cell r="BF78">
            <v>4.5798799999999988E-3</v>
          </cell>
          <cell r="BG78">
            <v>4.5798800000000014E-3</v>
          </cell>
          <cell r="BH78">
            <v>4.5798800000000014E-3</v>
          </cell>
          <cell r="BI78">
            <v>4.5798799999999971E-3</v>
          </cell>
          <cell r="BJ78">
            <v>4.4286799999999999E-3</v>
          </cell>
          <cell r="BK78">
            <v>4.4286799999999999E-3</v>
          </cell>
          <cell r="BL78">
            <v>4.4286799999999999E-3</v>
          </cell>
          <cell r="BM78">
            <v>0</v>
          </cell>
          <cell r="BN78">
            <v>0</v>
          </cell>
          <cell r="BO78">
            <v>0</v>
          </cell>
        </row>
        <row r="79">
          <cell r="BC79">
            <v>602036000</v>
          </cell>
          <cell r="BD79">
            <v>3.0818000000000002E-4</v>
          </cell>
          <cell r="BE79">
            <v>3.0818000000000002E-4</v>
          </cell>
          <cell r="BF79">
            <v>3.0817999999999997E-4</v>
          </cell>
          <cell r="BG79">
            <v>3.0818000000000007E-4</v>
          </cell>
          <cell r="BH79">
            <v>3.0818000000000007E-4</v>
          </cell>
          <cell r="BI79">
            <v>3.0817999999999986E-4</v>
          </cell>
          <cell r="BJ79">
            <v>2.9801000000000025E-4</v>
          </cell>
          <cell r="BK79">
            <v>2.9800999999999976E-4</v>
          </cell>
          <cell r="BL79">
            <v>2.9801000000000025E-4</v>
          </cell>
          <cell r="BM79">
            <v>0</v>
          </cell>
          <cell r="BN79">
            <v>0</v>
          </cell>
          <cell r="BO79">
            <v>0</v>
          </cell>
        </row>
        <row r="80">
          <cell r="BC80" t="str">
            <v>602033000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</row>
        <row r="81">
          <cell r="BC81" t="str">
            <v>602034000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</row>
        <row r="82">
          <cell r="BC82" t="str">
            <v>Bene</v>
          </cell>
          <cell r="BD82">
            <v>-0.10039494999999979</v>
          </cell>
          <cell r="BE82">
            <v>-8.6620679999999631E-2</v>
          </cell>
          <cell r="BF82">
            <v>0.46217067999999967</v>
          </cell>
          <cell r="BG82">
            <v>0.16985605999999984</v>
          </cell>
          <cell r="BH82">
            <v>8.7355429999999998E-2</v>
          </cell>
          <cell r="BI82">
            <v>0.25676002999999931</v>
          </cell>
          <cell r="BJ82">
            <v>1.8786670000000547E-2</v>
          </cell>
          <cell r="BK82">
            <v>8.7660989999999966E-2</v>
          </cell>
          <cell r="BL82">
            <v>-0.12255115999999935</v>
          </cell>
          <cell r="BM82">
            <v>0</v>
          </cell>
          <cell r="BN82">
            <v>0</v>
          </cell>
          <cell r="BO82">
            <v>0</v>
          </cell>
        </row>
        <row r="84">
          <cell r="BC84" t="str">
            <v>600101000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</row>
        <row r="85">
          <cell r="BC85" t="str">
            <v>600301000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</row>
        <row r="86">
          <cell r="BC86" t="str">
            <v>600109000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</row>
        <row r="87">
          <cell r="BC87" t="str">
            <v>600309000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</row>
        <row r="88">
          <cell r="BC88" t="str">
            <v>600510000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</row>
        <row r="89">
          <cell r="BC89" t="str">
            <v>600520000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</row>
        <row r="90">
          <cell r="BC90" t="str">
            <v>600400000</v>
          </cell>
          <cell r="BD90">
            <v>-0.16030779000000001</v>
          </cell>
          <cell r="BE90">
            <v>-0.13276299999999996</v>
          </cell>
          <cell r="BF90">
            <v>-0.10246555000000004</v>
          </cell>
          <cell r="BG90">
            <v>-0.13244435999999993</v>
          </cell>
          <cell r="BH90">
            <v>-0.12385682000000006</v>
          </cell>
          <cell r="BI90">
            <v>-0.12144947999999998</v>
          </cell>
          <cell r="BJ90">
            <v>-0.38860289999999992</v>
          </cell>
          <cell r="BK90">
            <v>-0.22652034000000007</v>
          </cell>
          <cell r="BL90">
            <v>-0.18568119999999996</v>
          </cell>
          <cell r="BM90">
            <v>0</v>
          </cell>
          <cell r="BN90">
            <v>0</v>
          </cell>
          <cell r="BO90">
            <v>0</v>
          </cell>
        </row>
        <row r="91">
          <cell r="BC91" t="str">
            <v>600107000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</row>
        <row r="92">
          <cell r="BC92" t="str">
            <v>600307000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</row>
        <row r="93">
          <cell r="BC93" t="str">
            <v>600100000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27.424019899999998</v>
          </cell>
          <cell r="BM93">
            <v>0</v>
          </cell>
          <cell r="BN93">
            <v>0</v>
          </cell>
          <cell r="BO93">
            <v>0</v>
          </cell>
        </row>
        <row r="94">
          <cell r="BC94" t="str">
            <v>600300000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3.499406</v>
          </cell>
          <cell r="BM94">
            <v>0</v>
          </cell>
          <cell r="BN94">
            <v>0</v>
          </cell>
          <cell r="BO94">
            <v>0</v>
          </cell>
        </row>
        <row r="95">
          <cell r="BC95" t="str">
            <v>600105000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</row>
        <row r="96">
          <cell r="BC96">
            <v>600110000</v>
          </cell>
          <cell r="BD96">
            <v>-4.8687349999999997E-2</v>
          </cell>
          <cell r="BE96">
            <v>6.1175499999999924E-3</v>
          </cell>
          <cell r="BF96">
            <v>3.077640999999999E-2</v>
          </cell>
          <cell r="BG96">
            <v>4.2104240000000015E-2</v>
          </cell>
          <cell r="BH96">
            <v>1.6011379999999978E-2</v>
          </cell>
          <cell r="BI96">
            <v>3.7881799999999952E-3</v>
          </cell>
          <cell r="BJ96">
            <v>0.19379837000000005</v>
          </cell>
          <cell r="BK96">
            <v>1.9161209999999963E-2</v>
          </cell>
          <cell r="BL96">
            <v>-0.76119298999999996</v>
          </cell>
          <cell r="BM96">
            <v>0</v>
          </cell>
          <cell r="BN96">
            <v>0</v>
          </cell>
          <cell r="BO96">
            <v>0</v>
          </cell>
        </row>
        <row r="97">
          <cell r="BC97">
            <v>600111000</v>
          </cell>
          <cell r="BD97">
            <v>-0.31384072000000002</v>
          </cell>
          <cell r="BE97">
            <v>6.2574539999999956E-2</v>
          </cell>
          <cell r="BF97">
            <v>7.9227199999999942E-3</v>
          </cell>
          <cell r="BG97">
            <v>2.431709999999998E-2</v>
          </cell>
          <cell r="BH97">
            <v>9.0197399999998873E-3</v>
          </cell>
          <cell r="BI97">
            <v>-8.707199999999915E-4</v>
          </cell>
          <cell r="BJ97">
            <v>0.43207692999999997</v>
          </cell>
          <cell r="BK97">
            <v>0.12074693000000014</v>
          </cell>
          <cell r="BL97">
            <v>-3.0272915199999999</v>
          </cell>
          <cell r="BM97">
            <v>0</v>
          </cell>
          <cell r="BN97">
            <v>0</v>
          </cell>
          <cell r="BO97">
            <v>0</v>
          </cell>
        </row>
        <row r="98">
          <cell r="BC98">
            <v>600112000</v>
          </cell>
          <cell r="BD98">
            <v>-0.19474261999999998</v>
          </cell>
          <cell r="BE98">
            <v>-9.2955100000000068E-3</v>
          </cell>
          <cell r="BF98">
            <v>5.6064000000000114E-4</v>
          </cell>
          <cell r="BG98">
            <v>-2.1433560000000018E-2</v>
          </cell>
          <cell r="BH98">
            <v>2.7565800000000085E-3</v>
          </cell>
          <cell r="BI98">
            <v>-1.6122410000000031E-2</v>
          </cell>
          <cell r="BJ98">
            <v>0.34634383999999996</v>
          </cell>
          <cell r="BK98">
            <v>0.21838716999999994</v>
          </cell>
          <cell r="BL98">
            <v>-1.6511081299999999</v>
          </cell>
          <cell r="BM98">
            <v>0</v>
          </cell>
          <cell r="BN98">
            <v>0</v>
          </cell>
          <cell r="BO98">
            <v>0</v>
          </cell>
        </row>
        <row r="99">
          <cell r="BC99">
            <v>600113000</v>
          </cell>
          <cell r="BD99">
            <v>-0.31338787000000001</v>
          </cell>
          <cell r="BE99">
            <v>-3.7484220000000013E-2</v>
          </cell>
          <cell r="BF99">
            <v>8.4884960000000009E-2</v>
          </cell>
          <cell r="BG99">
            <v>8.2627029999999935E-2</v>
          </cell>
          <cell r="BH99">
            <v>3.0228900000001113E-3</v>
          </cell>
          <cell r="BI99">
            <v>-3.4909570000000112E-2</v>
          </cell>
          <cell r="BJ99">
            <v>0.35902130999999982</v>
          </cell>
          <cell r="BK99">
            <v>7.660090000000036E-2</v>
          </cell>
          <cell r="BL99">
            <v>-3.4786574300000002</v>
          </cell>
          <cell r="BM99">
            <v>0</v>
          </cell>
          <cell r="BN99">
            <v>0</v>
          </cell>
          <cell r="BO99">
            <v>0</v>
          </cell>
        </row>
        <row r="100">
          <cell r="BC100">
            <v>600114000</v>
          </cell>
          <cell r="BD100">
            <v>-0.90744920000000007</v>
          </cell>
          <cell r="BE100">
            <v>-3.6479560000000077E-2</v>
          </cell>
          <cell r="BF100">
            <v>0.11593033000000008</v>
          </cell>
          <cell r="BG100">
            <v>-5.3088999999983955E-4</v>
          </cell>
          <cell r="BH100">
            <v>7.9493509999999823E-2</v>
          </cell>
          <cell r="BI100">
            <v>-0.13300730000000027</v>
          </cell>
          <cell r="BJ100">
            <v>1.8414739800000004</v>
          </cell>
          <cell r="BK100">
            <v>0.66131776000000075</v>
          </cell>
          <cell r="BL100">
            <v>-10.319699630000001</v>
          </cell>
          <cell r="BM100">
            <v>0</v>
          </cell>
          <cell r="BN100">
            <v>0</v>
          </cell>
          <cell r="BO100">
            <v>0</v>
          </cell>
        </row>
        <row r="101">
          <cell r="BC101">
            <v>600115000</v>
          </cell>
          <cell r="BD101">
            <v>1.9657790000000001E-2</v>
          </cell>
          <cell r="BE101">
            <v>4.9643309999999989E-2</v>
          </cell>
          <cell r="BF101">
            <v>4.5831350000000014E-2</v>
          </cell>
          <cell r="BG101">
            <v>6.0694899999999899E-3</v>
          </cell>
          <cell r="BH101">
            <v>3.8590979999999983E-2</v>
          </cell>
          <cell r="BI101">
            <v>4.3329260000000008E-2</v>
          </cell>
          <cell r="BJ101">
            <v>0.33580371000000003</v>
          </cell>
          <cell r="BK101">
            <v>2.5362280000000029E-2</v>
          </cell>
          <cell r="BL101">
            <v>-0.86420917000000008</v>
          </cell>
          <cell r="BM101">
            <v>0</v>
          </cell>
          <cell r="BN101">
            <v>0</v>
          </cell>
          <cell r="BO101">
            <v>0</v>
          </cell>
        </row>
        <row r="102">
          <cell r="BC102">
            <v>600116000</v>
          </cell>
          <cell r="BD102">
            <v>-0.44315540000000003</v>
          </cell>
          <cell r="BE102">
            <v>0.35046458999999996</v>
          </cell>
          <cell r="BF102">
            <v>4.9422430000000073E-2</v>
          </cell>
          <cell r="BG102">
            <v>0.1263607100000001</v>
          </cell>
          <cell r="BH102">
            <v>5.3904179999999913E-2</v>
          </cell>
          <cell r="BI102">
            <v>2.6338179999999933E-2</v>
          </cell>
          <cell r="BJ102">
            <v>0.55685770000000023</v>
          </cell>
          <cell r="BK102">
            <v>0.11451121999999975</v>
          </cell>
          <cell r="BL102">
            <v>-4.0275386099999997</v>
          </cell>
          <cell r="BM102">
            <v>0</v>
          </cell>
          <cell r="BN102">
            <v>0</v>
          </cell>
          <cell r="BO102">
            <v>0</v>
          </cell>
        </row>
        <row r="103">
          <cell r="BC103">
            <v>600117000</v>
          </cell>
          <cell r="BD103">
            <v>-0.26183958000000002</v>
          </cell>
          <cell r="BE103">
            <v>1.1020399999999708E-3</v>
          </cell>
          <cell r="BF103">
            <v>5.8721869999999982E-2</v>
          </cell>
          <cell r="BG103">
            <v>1.8647599999998821E-3</v>
          </cell>
          <cell r="BH103">
            <v>-7.4569099999999E-3</v>
          </cell>
          <cell r="BI103">
            <v>-4.9960059999999834E-2</v>
          </cell>
          <cell r="BJ103">
            <v>0.20580905999999982</v>
          </cell>
          <cell r="BK103">
            <v>0.11838699</v>
          </cell>
          <cell r="BL103">
            <v>-2.00610117</v>
          </cell>
          <cell r="BM103">
            <v>0</v>
          </cell>
          <cell r="BN103">
            <v>0</v>
          </cell>
          <cell r="BO103">
            <v>0</v>
          </cell>
        </row>
        <row r="104">
          <cell r="BC104">
            <v>600310000</v>
          </cell>
          <cell r="BD104">
            <v>5.7339000000000001E-2</v>
          </cell>
          <cell r="BE104">
            <v>2.5360000000000001E-3</v>
          </cell>
          <cell r="BF104">
            <v>-8.0000000000000004E-4</v>
          </cell>
          <cell r="BG104">
            <v>-1.6000000000000001E-4</v>
          </cell>
          <cell r="BH104">
            <v>-4.7200000000000002E-3</v>
          </cell>
          <cell r="BI104">
            <v>1.66E-3</v>
          </cell>
          <cell r="BJ104">
            <v>6.8000000000000005E-4</v>
          </cell>
          <cell r="BK104">
            <v>2.1689E-2</v>
          </cell>
          <cell r="BL104">
            <v>-7.8224000000000002E-2</v>
          </cell>
          <cell r="BM104">
            <v>0</v>
          </cell>
          <cell r="BN104">
            <v>0</v>
          </cell>
          <cell r="BO104">
            <v>0</v>
          </cell>
        </row>
        <row r="105">
          <cell r="BC105">
            <v>600311000</v>
          </cell>
          <cell r="BD105">
            <v>0.32317099999999999</v>
          </cell>
          <cell r="BE105">
            <v>-2.2498000000000001E-2</v>
          </cell>
          <cell r="BF105">
            <v>1.6892999999999998E-2</v>
          </cell>
          <cell r="BG105">
            <v>1.5122999999999999E-2</v>
          </cell>
          <cell r="BH105">
            <v>-4.5116999999999997E-2</v>
          </cell>
          <cell r="BI105">
            <v>1.1015E-2</v>
          </cell>
          <cell r="BJ105">
            <v>8.4864999999999996E-2</v>
          </cell>
          <cell r="BK105">
            <v>2.6742999999999999E-2</v>
          </cell>
          <cell r="BL105">
            <v>-0.41019499999999998</v>
          </cell>
          <cell r="BM105">
            <v>0</v>
          </cell>
          <cell r="BN105">
            <v>0</v>
          </cell>
          <cell r="BO105">
            <v>0</v>
          </cell>
        </row>
        <row r="106">
          <cell r="BC106">
            <v>600312000</v>
          </cell>
          <cell r="BD106">
            <v>0.15806700000000001</v>
          </cell>
          <cell r="BE106">
            <v>1.1495999999999999E-2</v>
          </cell>
          <cell r="BF106">
            <v>-4.0309999999999999E-3</v>
          </cell>
          <cell r="BG106">
            <v>-6.8469999999999998E-3</v>
          </cell>
          <cell r="BH106">
            <v>-1.0992E-2</v>
          </cell>
          <cell r="BI106">
            <v>-6.0300000000000002E-4</v>
          </cell>
          <cell r="BJ106">
            <v>0.25552900000000001</v>
          </cell>
          <cell r="BK106">
            <v>-6.4458000000000001E-2</v>
          </cell>
          <cell r="BL106">
            <v>-0.33816099999999999</v>
          </cell>
          <cell r="BM106">
            <v>0</v>
          </cell>
          <cell r="BN106">
            <v>0</v>
          </cell>
          <cell r="BO106">
            <v>0</v>
          </cell>
        </row>
        <row r="107">
          <cell r="BC107">
            <v>600313000</v>
          </cell>
          <cell r="BD107">
            <v>0.39199899999999999</v>
          </cell>
          <cell r="BE107">
            <v>5.8397999999999999E-2</v>
          </cell>
          <cell r="BF107">
            <v>1.5876000000000001E-2</v>
          </cell>
          <cell r="BG107">
            <v>-3.7817000000000003E-2</v>
          </cell>
          <cell r="BH107">
            <v>-5.3623999999999998E-2</v>
          </cell>
          <cell r="BI107">
            <v>4.292E-2</v>
          </cell>
          <cell r="BJ107">
            <v>6.5795999999999993E-2</v>
          </cell>
          <cell r="BK107">
            <v>-6.4756999999999995E-2</v>
          </cell>
          <cell r="BL107">
            <v>-0.41879100000000002</v>
          </cell>
          <cell r="BM107">
            <v>0</v>
          </cell>
          <cell r="BN107">
            <v>0</v>
          </cell>
          <cell r="BO107">
            <v>0</v>
          </cell>
        </row>
        <row r="108">
          <cell r="BC108">
            <v>600314000</v>
          </cell>
          <cell r="BD108">
            <v>0.99690000000000001</v>
          </cell>
          <cell r="BE108">
            <v>7.1231000000000003E-2</v>
          </cell>
          <cell r="BF108">
            <v>-3.0502000000000001E-2</v>
          </cell>
          <cell r="BG108">
            <v>1.1762999999999999E-2</v>
          </cell>
          <cell r="BH108">
            <v>-5.7409000000000002E-2</v>
          </cell>
          <cell r="BI108">
            <v>-5.2115000000000002E-2</v>
          </cell>
          <cell r="BJ108">
            <v>0.79269599999999996</v>
          </cell>
          <cell r="BK108">
            <v>0.245003</v>
          </cell>
          <cell r="BL108">
            <v>-1.9775670000000001</v>
          </cell>
          <cell r="BM108">
            <v>0</v>
          </cell>
          <cell r="BN108">
            <v>0</v>
          </cell>
          <cell r="BO108">
            <v>0</v>
          </cell>
        </row>
        <row r="109">
          <cell r="BC109">
            <v>600315000</v>
          </cell>
          <cell r="BD109">
            <v>3.3346000000000001E-2</v>
          </cell>
          <cell r="BE109">
            <v>-5.4500000000000002E-4</v>
          </cell>
          <cell r="BF109">
            <v>4.4489999999999998E-3</v>
          </cell>
          <cell r="BG109">
            <v>-1.2042000000000001E-2</v>
          </cell>
          <cell r="BH109">
            <v>1.7096E-2</v>
          </cell>
          <cell r="BI109">
            <v>1.81894665</v>
          </cell>
          <cell r="BJ109">
            <v>-1.8477446499999999</v>
          </cell>
          <cell r="BK109">
            <v>3.0775E-2</v>
          </cell>
          <cell r="BL109">
            <v>-4.4281000000000001E-2</v>
          </cell>
          <cell r="BM109">
            <v>0</v>
          </cell>
          <cell r="BN109">
            <v>0</v>
          </cell>
          <cell r="BO109">
            <v>0</v>
          </cell>
        </row>
        <row r="110">
          <cell r="BC110">
            <v>600316000</v>
          </cell>
          <cell r="BD110">
            <v>0.35191699999999998</v>
          </cell>
          <cell r="BE110">
            <v>2.3328999999999999E-2</v>
          </cell>
          <cell r="BF110">
            <v>2.1389999999999998E-3</v>
          </cell>
          <cell r="BG110">
            <v>1.0659999999999999E-2</v>
          </cell>
          <cell r="BH110">
            <v>-3.8081999999999998E-2</v>
          </cell>
          <cell r="BI110">
            <v>7.4770000000000001E-3</v>
          </cell>
          <cell r="BJ110">
            <v>0.176869</v>
          </cell>
          <cell r="BK110">
            <v>-0.523644</v>
          </cell>
          <cell r="BL110">
            <v>-1.0664999999999999E-2</v>
          </cell>
          <cell r="BM110">
            <v>0</v>
          </cell>
          <cell r="BN110">
            <v>0</v>
          </cell>
          <cell r="BO110">
            <v>0</v>
          </cell>
        </row>
        <row r="111">
          <cell r="BC111">
            <v>600317000</v>
          </cell>
          <cell r="BD111">
            <v>0.278451</v>
          </cell>
          <cell r="BE111">
            <v>-6.8522E-2</v>
          </cell>
          <cell r="BF111">
            <v>-6.0850000000000001E-3</v>
          </cell>
          <cell r="BG111">
            <v>9.4728000000000007E-2</v>
          </cell>
          <cell r="BH111">
            <v>-0.109055</v>
          </cell>
          <cell r="BI111">
            <v>1.2520000000000001E-3</v>
          </cell>
          <cell r="BJ111">
            <v>0.106823</v>
          </cell>
          <cell r="BK111">
            <v>-0.139546</v>
          </cell>
          <cell r="BL111">
            <v>-0.15804599999999999</v>
          </cell>
          <cell r="BM111">
            <v>0</v>
          </cell>
          <cell r="BN111">
            <v>0</v>
          </cell>
          <cell r="BO111">
            <v>0</v>
          </cell>
        </row>
        <row r="112">
          <cell r="BC112" t="str">
            <v>600305000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</row>
        <row r="113">
          <cell r="BC113" t="str">
            <v>CorpSer</v>
          </cell>
          <cell r="BD113">
            <v>-3.2562740000000867E-2</v>
          </cell>
          <cell r="BE113">
            <v>0.32930473999999976</v>
          </cell>
          <cell r="BF113">
            <v>0.28952416000000009</v>
          </cell>
          <cell r="BG113">
            <v>0.20434252000000014</v>
          </cell>
          <cell r="BH113">
            <v>-0.23041747000000024</v>
          </cell>
          <cell r="BI113">
            <v>1.5476887299999997</v>
          </cell>
          <cell r="BJ113">
            <v>3.5180953499999998</v>
          </cell>
          <cell r="BK113">
            <v>0.65975912000000125</v>
          </cell>
          <cell r="BL113">
            <v>1.1660160499999939</v>
          </cell>
          <cell r="BM113">
            <v>0</v>
          </cell>
          <cell r="BN113">
            <v>0</v>
          </cell>
          <cell r="BO113">
            <v>0</v>
          </cell>
        </row>
        <row r="115">
          <cell r="BC115" t="str">
            <v>689000000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</row>
        <row r="116">
          <cell r="BC116" t="str">
            <v>616010000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</row>
        <row r="117">
          <cell r="BC117" t="str">
            <v>Track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</row>
        <row r="119">
          <cell r="BC119" t="str">
            <v>TOM</v>
          </cell>
          <cell r="BD119">
            <v>1.4006808399999962</v>
          </cell>
          <cell r="BE119">
            <v>0.46815319999999261</v>
          </cell>
          <cell r="BF119">
            <v>-2.0771564799999958</v>
          </cell>
          <cell r="BG119">
            <v>1.4688103500000018</v>
          </cell>
          <cell r="BH119">
            <v>2.9721711499999763</v>
          </cell>
          <cell r="BI119">
            <v>4.307006730000019</v>
          </cell>
          <cell r="BJ119">
            <v>3.5714306399999849</v>
          </cell>
          <cell r="BK119">
            <v>1.0667699000000361</v>
          </cell>
          <cell r="BL119">
            <v>1.2022504600000374</v>
          </cell>
          <cell r="BM119">
            <v>0</v>
          </cell>
          <cell r="BN119">
            <v>0</v>
          </cell>
          <cell r="BO119">
            <v>0</v>
          </cell>
        </row>
        <row r="122">
          <cell r="BC122" t="str">
            <v>DDA</v>
          </cell>
          <cell r="BD122">
            <v>0.20546944785505517</v>
          </cell>
          <cell r="BE122">
            <v>-0.2285612521449476</v>
          </cell>
          <cell r="BF122">
            <v>-0.21460499214494178</v>
          </cell>
          <cell r="BG122">
            <v>-0.24149816214493747</v>
          </cell>
          <cell r="BH122">
            <v>0.36674299282094047</v>
          </cell>
          <cell r="BI122">
            <v>0.27224319282096765</v>
          </cell>
          <cell r="BJ122">
            <v>0.35968469282096649</v>
          </cell>
          <cell r="BK122">
            <v>0.37224873282097271</v>
          </cell>
          <cell r="BL122">
            <v>0.31168101282097282</v>
          </cell>
          <cell r="BM122">
            <v>0</v>
          </cell>
          <cell r="BN122">
            <v>0</v>
          </cell>
          <cell r="BO122">
            <v>0</v>
          </cell>
        </row>
        <row r="125">
          <cell r="BC125" t="str">
            <v>GLSale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-0.40365692999999997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</row>
        <row r="128">
          <cell r="BC128" t="str">
            <v>Othtax</v>
          </cell>
          <cell r="BD128">
            <v>0.14648421731500072</v>
          </cell>
          <cell r="BE128">
            <v>1.7584044046998315E-2</v>
          </cell>
          <cell r="BF128">
            <v>9.8136182978000086E-2</v>
          </cell>
          <cell r="BG128">
            <v>-0.47211917196499797</v>
          </cell>
          <cell r="BH128">
            <v>7.8019666618995842E-2</v>
          </cell>
          <cell r="BI128">
            <v>3.2268656224000658E-2</v>
          </cell>
          <cell r="BJ128">
            <v>0.28292157201399259</v>
          </cell>
          <cell r="BK128">
            <v>-3.9280102757750006</v>
          </cell>
          <cell r="BL128">
            <v>-2.4605585975006505E-2</v>
          </cell>
          <cell r="BM128">
            <v>0</v>
          </cell>
          <cell r="BN128">
            <v>0</v>
          </cell>
          <cell r="BO128">
            <v>0</v>
          </cell>
        </row>
      </sheetData>
      <sheetData sheetId="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 EXTENSION"/>
      <sheetName val="PROPERTY"/>
      <sheetName val="01PPE"/>
      <sheetName val="STORED GAS 2001"/>
      <sheetName val="SALES"/>
      <sheetName val="RENT"/>
      <sheetName val="CNIT"/>
      <sheetName val="CS&amp;FPAYV"/>
      <sheetName val="01_EXTENSION"/>
      <sheetName val="STORED_GAS_2001"/>
    </sheetNames>
    <sheetDataSet>
      <sheetData sheetId="0" refreshError="1">
        <row r="6">
          <cell r="A6" t="str">
            <v>Table 1  -  Property Factor</v>
          </cell>
          <cell r="C6" t="str">
            <v xml:space="preserve">                           Inside PA</v>
          </cell>
          <cell r="E6" t="str">
            <v>Inside</v>
          </cell>
          <cell r="F6" t="str">
            <v>and Outside PA</v>
          </cell>
        </row>
        <row r="7">
          <cell r="C7" t="str">
            <v>Beg Year</v>
          </cell>
          <cell r="D7" t="str">
            <v>End Year</v>
          </cell>
          <cell r="E7" t="str">
            <v>Beg Year</v>
          </cell>
          <cell r="F7" t="str">
            <v>End Year</v>
          </cell>
        </row>
        <row r="8">
          <cell r="A8" t="str">
            <v>Land and Buildings</v>
          </cell>
          <cell r="C8">
            <v>11611184.029999999</v>
          </cell>
          <cell r="D8">
            <v>11877108.800000001</v>
          </cell>
          <cell r="E8">
            <v>11611184.029999999</v>
          </cell>
          <cell r="F8">
            <v>11877108.800000001</v>
          </cell>
        </row>
        <row r="9">
          <cell r="A9" t="str">
            <v>Machinery and Equipment</v>
          </cell>
          <cell r="C9">
            <v>589354778.94999945</v>
          </cell>
          <cell r="D9">
            <v>611865784.12999976</v>
          </cell>
          <cell r="E9">
            <v>589354778.94999945</v>
          </cell>
          <cell r="F9">
            <v>611865784.12999976</v>
          </cell>
        </row>
        <row r="10">
          <cell r="A10" t="str">
            <v>Furniture and Fixtures</v>
          </cell>
          <cell r="C10">
            <v>2801312.19</v>
          </cell>
          <cell r="D10">
            <v>2973684.31</v>
          </cell>
          <cell r="E10">
            <v>2801312.19</v>
          </cell>
          <cell r="F10">
            <v>2973684.31</v>
          </cell>
        </row>
        <row r="11">
          <cell r="A11" t="str">
            <v>Inventories</v>
          </cell>
          <cell r="C11">
            <v>5652726</v>
          </cell>
          <cell r="D11">
            <v>6863738</v>
          </cell>
          <cell r="E11">
            <v>36440857.090000004</v>
          </cell>
          <cell r="F11">
            <v>57993564</v>
          </cell>
        </row>
        <row r="12">
          <cell r="A12" t="str">
            <v xml:space="preserve">     Totals</v>
          </cell>
          <cell r="C12">
            <v>609420001.16999948</v>
          </cell>
          <cell r="D12">
            <v>633580315.23999965</v>
          </cell>
          <cell r="E12">
            <v>640208132.25999951</v>
          </cell>
          <cell r="F12">
            <v>684710141.23999965</v>
          </cell>
        </row>
        <row r="13">
          <cell r="A13" t="str">
            <v>Total Beginning and Ending of Year</v>
          </cell>
          <cell r="D13">
            <v>1243000316.4099991</v>
          </cell>
          <cell r="F13">
            <v>1324918273.499999</v>
          </cell>
        </row>
        <row r="14">
          <cell r="A14" t="str">
            <v>Average value (1/2 of above)</v>
          </cell>
          <cell r="D14">
            <v>621500158</v>
          </cell>
          <cell r="F14">
            <v>662459137</v>
          </cell>
        </row>
        <row r="15">
          <cell r="A15" t="str">
            <v>Add: Corporate Tangible Property Rented</v>
          </cell>
          <cell r="D15">
            <v>23459848</v>
          </cell>
          <cell r="F15">
            <v>24658088</v>
          </cell>
        </row>
        <row r="16">
          <cell r="A16" t="str">
            <v>Total Average Value</v>
          </cell>
          <cell r="C16" t="str">
            <v>(A)</v>
          </cell>
          <cell r="D16">
            <v>644960006</v>
          </cell>
          <cell r="E16" t="str">
            <v>(B)</v>
          </cell>
          <cell r="F16">
            <v>687117225</v>
          </cell>
        </row>
        <row r="17">
          <cell r="A17" t="str">
            <v>(C)  Property factor (divide "A" by "B")</v>
          </cell>
          <cell r="D17">
            <v>0.93864599999999998</v>
          </cell>
        </row>
        <row r="19">
          <cell r="A19" t="str">
            <v>Table 2  -  Payroll Factor</v>
          </cell>
        </row>
        <row r="20">
          <cell r="A20" t="str">
            <v>Total Payroll</v>
          </cell>
          <cell r="C20" t="str">
            <v>(A)</v>
          </cell>
          <cell r="D20">
            <v>1</v>
          </cell>
          <cell r="E20" t="str">
            <v>(B)</v>
          </cell>
          <cell r="F20">
            <v>1</v>
          </cell>
        </row>
        <row r="21">
          <cell r="A21" t="str">
            <v>(C)  Payroll factor (divide "A" by "B")</v>
          </cell>
          <cell r="D21">
            <v>1</v>
          </cell>
        </row>
        <row r="23">
          <cell r="A23" t="str">
            <v>Table 3  -  Sales Factor</v>
          </cell>
        </row>
        <row r="24">
          <cell r="A24" t="str">
            <v>Total Sales</v>
          </cell>
          <cell r="C24" t="str">
            <v>(A)</v>
          </cell>
          <cell r="D24">
            <v>476321081</v>
          </cell>
          <cell r="E24" t="str">
            <v>(B)</v>
          </cell>
          <cell r="F24">
            <v>567257848</v>
          </cell>
        </row>
        <row r="25">
          <cell r="A25" t="str">
            <v xml:space="preserve">(C)  Triple Weighted Sales factor (divide </v>
          </cell>
        </row>
        <row r="26">
          <cell r="A26" t="str">
            <v xml:space="preserve">       "A" by "B" and multiply by 3)</v>
          </cell>
          <cell r="D26">
            <v>2.519072</v>
          </cell>
        </row>
        <row r="27">
          <cell r="A27" t="str">
            <v>Apportionment factor-CNIT (triple-weighted Sales)</v>
          </cell>
          <cell r="D27">
            <v>0.891544</v>
          </cell>
        </row>
        <row r="28">
          <cell r="A28" t="str">
            <v>Apportionment factor-Capital Stock (three factor)</v>
          </cell>
          <cell r="D28">
            <v>0.92611222222222223</v>
          </cell>
        </row>
        <row r="29">
          <cell r="A29" t="str">
            <v>Apportionment factor-Capital Stock (single factor)</v>
          </cell>
          <cell r="D29">
            <v>0.94548200000000004</v>
          </cell>
          <cell r="E29" t="str">
            <v xml:space="preserve">  see below</v>
          </cell>
        </row>
        <row r="31">
          <cell r="A31" t="str">
            <v>Calculation of Single Factor</v>
          </cell>
          <cell r="C31" t="str">
            <v>Total</v>
          </cell>
          <cell r="D31" t="str">
            <v>Inventory</v>
          </cell>
        </row>
        <row r="32">
          <cell r="C32" t="str">
            <v xml:space="preserve"> Assets</v>
          </cell>
          <cell r="D32" t="str">
            <v>Outside PA</v>
          </cell>
        </row>
        <row r="33">
          <cell r="B33" t="str">
            <v>2000   n1</v>
          </cell>
          <cell r="C33">
            <v>799375604</v>
          </cell>
          <cell r="D33">
            <v>30788131.090000004</v>
          </cell>
        </row>
        <row r="34">
          <cell r="B34" t="str">
            <v>2001   n2</v>
          </cell>
          <cell r="C34">
            <v>703198352</v>
          </cell>
          <cell r="D34">
            <v>51129826</v>
          </cell>
        </row>
        <row r="35">
          <cell r="B35" t="str">
            <v>Average</v>
          </cell>
          <cell r="C35">
            <v>751286978</v>
          </cell>
          <cell r="D35">
            <v>40958978.545000002</v>
          </cell>
        </row>
        <row r="37">
          <cell r="A37" t="str">
            <v>A.   Average Total Assets</v>
          </cell>
          <cell r="D37">
            <v>751286978</v>
          </cell>
        </row>
        <row r="38">
          <cell r="A38" t="str">
            <v>B.   Less: Average Exempt Assets (Inventory outside PA)</v>
          </cell>
          <cell r="D38">
            <v>-40958978.545000002</v>
          </cell>
        </row>
        <row r="39">
          <cell r="A39" t="str">
            <v>C.   Average Assets Taxable in PA</v>
          </cell>
          <cell r="D39">
            <v>710327999.45500004</v>
          </cell>
        </row>
        <row r="40">
          <cell r="A40" t="str">
            <v>D.   Proportion of Taxable Assets (compute to six decimal places)</v>
          </cell>
        </row>
        <row r="41">
          <cell r="B41" t="str">
            <v xml:space="preserve">                                Average Taxable Assets</v>
          </cell>
          <cell r="D41">
            <v>710327999.45500004</v>
          </cell>
        </row>
        <row r="42">
          <cell r="B42" t="str">
            <v xml:space="preserve">                                Average Total Assets</v>
          </cell>
          <cell r="D42">
            <v>751286978</v>
          </cell>
        </row>
        <row r="43">
          <cell r="B43" t="str">
            <v xml:space="preserve">                                Single Factor</v>
          </cell>
          <cell r="D43">
            <v>0.94548200000000004</v>
          </cell>
        </row>
        <row r="45">
          <cell r="A45" t="str">
            <v>n1   Total assets per 12/31/2001 RCT-101; inventory outside PA derived from Table 1 above.</v>
          </cell>
        </row>
        <row r="46">
          <cell r="A46" t="str">
            <v>n2   Total assets as computed below; inventory outside PA derived from Table 1 above.</v>
          </cell>
        </row>
        <row r="47">
          <cell r="B47" t="str">
            <v>Total assets per 12/31/01 financial statement</v>
          </cell>
          <cell r="D47">
            <v>741513038</v>
          </cell>
        </row>
        <row r="48">
          <cell r="B48" t="str">
            <v>Reclass to liabilities acct 190 def income taxes bal 12/31/01</v>
          </cell>
          <cell r="D48">
            <v>-32735566</v>
          </cell>
        </row>
        <row r="49">
          <cell r="B49" t="str">
            <v>Reclass to assets acct 254 reg liability SFAS 96 bal 12/31/01</v>
          </cell>
          <cell r="D49">
            <v>-5579120</v>
          </cell>
        </row>
        <row r="50">
          <cell r="B50" t="str">
            <v>Total</v>
          </cell>
          <cell r="D50">
            <v>703198352</v>
          </cell>
        </row>
        <row r="52">
          <cell r="A52" t="str">
            <v>2001 Capital Stock/Franchise Tax</v>
          </cell>
        </row>
        <row r="54">
          <cell r="C54" t="str">
            <v>Taxable Year</v>
          </cell>
          <cell r="D54" t="str">
            <v>Taxable Year</v>
          </cell>
          <cell r="E54" t="str">
            <v>Taxpayer Use</v>
          </cell>
        </row>
        <row r="55">
          <cell r="A55" t="str">
            <v>History of Earnings</v>
          </cell>
          <cell r="C55" t="str">
            <v>Beginning</v>
          </cell>
          <cell r="D55" t="str">
            <v>Ending</v>
          </cell>
        </row>
        <row r="56">
          <cell r="C56" t="str">
            <v>1/1/97</v>
          </cell>
          <cell r="D56" t="str">
            <v>12/31/97</v>
          </cell>
          <cell r="E56">
            <v>30555298</v>
          </cell>
        </row>
        <row r="57">
          <cell r="C57" t="str">
            <v>1/1/98</v>
          </cell>
          <cell r="D57" t="str">
            <v>12/31/98</v>
          </cell>
          <cell r="E57">
            <v>21411638</v>
          </cell>
        </row>
        <row r="58">
          <cell r="C58" t="str">
            <v>1/1/99</v>
          </cell>
          <cell r="D58" t="str">
            <v>12/31/99</v>
          </cell>
          <cell r="E58">
            <v>33916684</v>
          </cell>
        </row>
        <row r="59">
          <cell r="C59" t="str">
            <v>1/1/00</v>
          </cell>
          <cell r="D59" t="str">
            <v>10/31/00</v>
          </cell>
          <cell r="E59">
            <v>5992775</v>
          </cell>
        </row>
        <row r="60">
          <cell r="C60" t="str">
            <v>11/1/00</v>
          </cell>
          <cell r="D60" t="str">
            <v>12/31/00</v>
          </cell>
          <cell r="E60">
            <v>11143247</v>
          </cell>
        </row>
        <row r="61">
          <cell r="A61" t="str">
            <v>1</v>
          </cell>
          <cell r="B61" t="str">
            <v>Current Tax Year Book Income</v>
          </cell>
          <cell r="C61" t="str">
            <v>1/1/01</v>
          </cell>
          <cell r="D61" t="str">
            <v>12/31/01</v>
          </cell>
          <cell r="E61">
            <v>21467307</v>
          </cell>
        </row>
        <row r="62">
          <cell r="A62" t="str">
            <v>2</v>
          </cell>
          <cell r="B62" t="str">
            <v>Total Book Income</v>
          </cell>
          <cell r="E62">
            <v>124486949</v>
          </cell>
        </row>
        <row r="63">
          <cell r="A63" t="str">
            <v>3</v>
          </cell>
          <cell r="B63" t="str">
            <v>Divisor</v>
          </cell>
          <cell r="E63">
            <v>5</v>
          </cell>
        </row>
        <row r="64">
          <cell r="A64" t="str">
            <v>4</v>
          </cell>
          <cell r="B64" t="str">
            <v>Divide line (2) by line (3)</v>
          </cell>
          <cell r="E64">
            <v>24897390</v>
          </cell>
        </row>
        <row r="65">
          <cell r="A65" t="str">
            <v>5</v>
          </cell>
          <cell r="B65" t="str">
            <v>Average Net Income</v>
          </cell>
          <cell r="E65">
            <v>24897390</v>
          </cell>
        </row>
        <row r="66">
          <cell r="A66" t="str">
            <v>6</v>
          </cell>
          <cell r="B66" t="str">
            <v>Divide line (5) by .095</v>
          </cell>
          <cell r="E66">
            <v>262077789</v>
          </cell>
        </row>
        <row r="67">
          <cell r="A67" t="str">
            <v>7</v>
          </cell>
          <cell r="B67" t="str">
            <v>Sum of capital stock &amp; retained earnings end of year</v>
          </cell>
          <cell r="E67">
            <v>194456060</v>
          </cell>
        </row>
        <row r="68">
          <cell r="A68" t="str">
            <v>8</v>
          </cell>
          <cell r="B68" t="str">
            <v>Sum of capital stock &amp; retained earnings beginning of year</v>
          </cell>
          <cell r="E68">
            <v>185988940</v>
          </cell>
        </row>
        <row r="69">
          <cell r="A69" t="str">
            <v>9</v>
          </cell>
          <cell r="B69" t="str">
            <v>If line (7) is twice or 1/2 of line (8), + (7)&amp;(8) and / 2, else enter line (7)</v>
          </cell>
          <cell r="E69">
            <v>194456060</v>
          </cell>
        </row>
        <row r="70">
          <cell r="A70" t="str">
            <v>10</v>
          </cell>
          <cell r="B70" t="str">
            <v>Net Worth</v>
          </cell>
          <cell r="E70">
            <v>194456060</v>
          </cell>
        </row>
        <row r="71">
          <cell r="A71" t="str">
            <v>11</v>
          </cell>
          <cell r="B71" t="str">
            <v>Multiply line (10) by .75</v>
          </cell>
          <cell r="E71">
            <v>145842045</v>
          </cell>
        </row>
        <row r="72">
          <cell r="A72" t="str">
            <v>12</v>
          </cell>
          <cell r="B72" t="str">
            <v>Add lines (6) &amp; (11)</v>
          </cell>
          <cell r="E72">
            <v>407919834</v>
          </cell>
        </row>
        <row r="73">
          <cell r="A73" t="str">
            <v>13</v>
          </cell>
          <cell r="B73" t="str">
            <v>Divide line (12) by 2</v>
          </cell>
          <cell r="E73">
            <v>203959917</v>
          </cell>
        </row>
        <row r="74">
          <cell r="A74" t="str">
            <v>14</v>
          </cell>
          <cell r="B74" t="str">
            <v>$125,000 valuation deduction</v>
          </cell>
          <cell r="E74">
            <v>-125000</v>
          </cell>
        </row>
        <row r="75">
          <cell r="A75" t="str">
            <v>15</v>
          </cell>
          <cell r="B75" t="str">
            <v>Capital Stock Value - line (13) less line (14)</v>
          </cell>
          <cell r="E75">
            <v>203834917</v>
          </cell>
        </row>
        <row r="76">
          <cell r="A76" t="str">
            <v>16</v>
          </cell>
          <cell r="B76" t="str">
            <v>Proportion of taxable assets or apportionment proportion</v>
          </cell>
          <cell r="E76">
            <v>0.92611222222222223</v>
          </cell>
        </row>
        <row r="77">
          <cell r="A77" t="str">
            <v>17</v>
          </cell>
          <cell r="B77" t="str">
            <v>Taxable Value - Multiply line (15) by line (16)</v>
          </cell>
          <cell r="E77">
            <v>188774008</v>
          </cell>
        </row>
        <row r="78">
          <cell r="A78" t="str">
            <v>18</v>
          </cell>
          <cell r="B78" t="str">
            <v>Capital Stock/Franchise Tax - Multiply line (17) by .00749</v>
          </cell>
          <cell r="E78">
            <v>1413917</v>
          </cell>
        </row>
        <row r="79">
          <cell r="B79" t="str">
            <v>Previous quarterly payments</v>
          </cell>
          <cell r="E79">
            <v>1330963</v>
          </cell>
        </row>
        <row r="80">
          <cell r="B80" t="str">
            <v>Payment (Refund) with Extension 4/15/01</v>
          </cell>
          <cell r="E80">
            <v>82954</v>
          </cell>
        </row>
        <row r="82">
          <cell r="A82" t="str">
            <v>2001 Corporate Net Income Tax</v>
          </cell>
        </row>
        <row r="84">
          <cell r="A84" t="str">
            <v>1</v>
          </cell>
          <cell r="B84" t="str">
            <v>Income or Loss from Federal return</v>
          </cell>
          <cell r="E84">
            <v>86115168</v>
          </cell>
          <cell r="F84" t="str">
            <v>Final Accrual</v>
          </cell>
        </row>
        <row r="85">
          <cell r="A85" t="str">
            <v>4</v>
          </cell>
          <cell r="B85" t="str">
            <v>Additions:</v>
          </cell>
        </row>
        <row r="86">
          <cell r="B86" t="str">
            <v xml:space="preserve">    (a)  Taxes imposed on or measured by net income</v>
          </cell>
          <cell r="E86">
            <v>9444490</v>
          </cell>
          <cell r="F86" t="str">
            <v>Final Accrual</v>
          </cell>
        </row>
        <row r="87">
          <cell r="B87" t="str">
            <v xml:space="preserve">    (b)  Tax Preference Items</v>
          </cell>
          <cell r="E87">
            <v>19959</v>
          </cell>
          <cell r="F87" t="str">
            <v>2000 actual</v>
          </cell>
        </row>
        <row r="88">
          <cell r="B88" t="str">
            <v xml:space="preserve">        Total Additions</v>
          </cell>
          <cell r="E88">
            <v>9464449</v>
          </cell>
        </row>
        <row r="89">
          <cell r="A89" t="str">
            <v>7</v>
          </cell>
          <cell r="B89" t="str">
            <v>Income (or Loss) to be Apportioned</v>
          </cell>
          <cell r="E89">
            <v>95579617</v>
          </cell>
        </row>
        <row r="90">
          <cell r="A90" t="str">
            <v>8</v>
          </cell>
          <cell r="B90" t="str">
            <v>Apportionment Proportion</v>
          </cell>
          <cell r="E90">
            <v>0.891544</v>
          </cell>
        </row>
        <row r="91">
          <cell r="A91">
            <v>11</v>
          </cell>
          <cell r="B91" t="str">
            <v>PA Taxable Income (or Loss) after Apportionment</v>
          </cell>
          <cell r="E91">
            <v>85213434</v>
          </cell>
        </row>
        <row r="92">
          <cell r="A92">
            <v>12</v>
          </cell>
          <cell r="B92" t="str">
            <v>Total Net Operating Loss Deduction - cannot exceed $2,000,000</v>
          </cell>
          <cell r="E92">
            <v>-2000000</v>
          </cell>
        </row>
        <row r="93">
          <cell r="A93">
            <v>13</v>
          </cell>
          <cell r="B93" t="str">
            <v>PA Taxable Income</v>
          </cell>
          <cell r="E93">
            <v>83213434</v>
          </cell>
        </row>
        <row r="94">
          <cell r="A94" t="str">
            <v>14</v>
          </cell>
          <cell r="B94" t="str">
            <v>Corporate Net Income Tax - Multiply line (13) by .0999</v>
          </cell>
          <cell r="E94">
            <v>8313022</v>
          </cell>
        </row>
        <row r="95">
          <cell r="B95" t="str">
            <v>Cushion @ 2.5%</v>
          </cell>
          <cell r="E95">
            <v>207826</v>
          </cell>
        </row>
        <row r="96">
          <cell r="B96" t="str">
            <v>Previous quarterly payments &amp; transfers</v>
          </cell>
          <cell r="E96">
            <v>2769600</v>
          </cell>
        </row>
        <row r="97">
          <cell r="B97" t="str">
            <v>Payment (Refund) with Extension 4/15/01</v>
          </cell>
          <cell r="E97">
            <v>5751248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L"/>
      <sheetName val="Ctrl"/>
      <sheetName val="BS Ret"/>
      <sheetName val="Ret"/>
      <sheetName val="6EF495CA161E4FB3BE645BEF646879C"/>
      <sheetName val="Income Tax 2018"/>
      <sheetName val="Timing"/>
      <sheetName val="FT Exception"/>
      <sheetName val="Tax Exceptions"/>
      <sheetName val="Tax Exceptions Elec yrs"/>
      <sheetName val="Assumptions- Electric"/>
      <sheetName val="Assumptions- Common"/>
      <sheetName val="2018 LRP FERC BS"/>
      <sheetName val="255 ITC 2017 @35%"/>
      <sheetName val="2017 ADIT Elec"/>
      <sheetName val="CTX 2017 End Bal"/>
      <sheetName val="CTX Fed Gross Dec 2017"/>
      <sheetName val="CTX Fed Def Dec 2017"/>
      <sheetName val="CTX Sum of Def Dec 2017"/>
      <sheetName val="2017 TBYTD-G"/>
      <sheetName val="2017 TB- R"/>
      <sheetName val="2017 TBSEG-R"/>
      <sheetName val="2017 TBSEG-G"/>
      <sheetName val="PS 9.1 Entry Mar"/>
      <sheetName val="2747F5D83AB74CA68170188D243CFAD"/>
      <sheetName val="CPA Budget"/>
      <sheetName val="Source &amp; Use"/>
      <sheetName val="CPA SFAS 109"/>
      <sheetName val="Income Tax (2)"/>
      <sheetName val="Income Tax"/>
    </sheetNames>
    <sheetDataSet>
      <sheetData sheetId="0"/>
      <sheetData sheetId="1"/>
      <sheetData sheetId="2"/>
      <sheetData sheetId="3">
        <row r="3">
          <cell r="E3">
            <v>295466820.73274213</v>
          </cell>
        </row>
      </sheetData>
      <sheetData sheetId="4"/>
      <sheetData sheetId="5"/>
      <sheetData sheetId="6"/>
      <sheetData sheetId="7"/>
      <sheetData sheetId="8">
        <row r="9">
          <cell r="E9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23">
          <cell r="G23">
            <v>60522888</v>
          </cell>
        </row>
      </sheetData>
      <sheetData sheetId="16"/>
      <sheetData sheetId="17"/>
      <sheetData sheetId="18"/>
      <sheetData sheetId="19">
        <row r="281">
          <cell r="F281">
            <v>-1810016.5</v>
          </cell>
        </row>
      </sheetData>
      <sheetData sheetId="20"/>
      <sheetData sheetId="21">
        <row r="7">
          <cell r="N7" t="str">
            <v>NI_GL_TRIAL_BAL_SEG_FERC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R 8"/>
      <sheetName val="RR 8 2"/>
    </sheetNames>
    <sheetDataSet>
      <sheetData sheetId="0"/>
      <sheetData sheetId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 A"/>
      <sheetName val="A- Financial Summary"/>
      <sheetName val="Index B"/>
      <sheetName val="B-1 p.1 Summary (Base)"/>
      <sheetName val="B-1 p.2 Summary (Forecast)"/>
      <sheetName val="B-2 p.1 Grouping (Base)"/>
      <sheetName val="B-2 p.2 Grouping (Forecast)"/>
      <sheetName val="B-2.1 Base Period GPA"/>
      <sheetName val="B-2.1 Forecast Period GPA"/>
      <sheetName val="WPB-2.1 Base Period"/>
      <sheetName val="WPB-2.1 13 mo avg"/>
      <sheetName val="Plant input detail "/>
      <sheetName val="Intangible Amort."/>
      <sheetName val="WPB2.2 Plant detail"/>
      <sheetName val="WPB2.2a Intan Amort."/>
      <sheetName val="B-2.2 Proposed Adj (Base)"/>
      <sheetName val="B-2.2 Proposed Adj (Forecast)"/>
      <sheetName val="B-2.3 Base Adds, Ret, Transfers"/>
      <sheetName val="B-2.3 Forecast Adds, Ret, Trans"/>
      <sheetName val="B-2.4 PP&amp;E Acquired (base)"/>
      <sheetName val="B-2.4 PP&amp;E Acquired (forecast)"/>
      <sheetName val="B-2.5 Leased Property (base)"/>
      <sheetName val="B-2.5 Leased Prop (forecast)"/>
      <sheetName val="B-2.6 Property Held (base)"/>
      <sheetName val="B-2.6 Property Held (forecast)"/>
      <sheetName val="B-2.7 PP&amp;E Excluded (base)"/>
      <sheetName val="B-2.7 PP&amp;E Excluded (forecast)"/>
      <sheetName val="B-3 Accum Dep&amp; Amort (Base)"/>
      <sheetName val="B-3 Accum Dep&amp;A (Forecast)"/>
      <sheetName val="WPB-3.1 AD&amp;A (Base)"/>
      <sheetName val="WPB-3.1 AD&amp;A (Forecast)"/>
      <sheetName val="B-3.1 Adj.  AD&amp;A (base)"/>
      <sheetName val="B-3.1 Adj.  AD&amp;A (Forecast)"/>
      <sheetName val="B-4 CWIP (In Service)"/>
      <sheetName val="B-5 Working Capital (Base)"/>
      <sheetName val="B-5 Working Capital (Forecast)"/>
      <sheetName val="B-5.1 Working Cap. (Base)"/>
      <sheetName val="B-5.1 Working Cap. (Forecast)"/>
      <sheetName val="WPB-5.1 M&amp;S and Prepayments"/>
      <sheetName val="WPB 5.3 Storage"/>
      <sheetName val="B-5.2 CWC (Base)"/>
      <sheetName val="B-5.2 CWC (Forecast)"/>
      <sheetName val="B-6 Def. Cr. &amp; ADIT (Base)"/>
      <sheetName val="B-6 Def. Cr. &amp; ADIT (Forecast)"/>
      <sheetName val="ADIT Calc-Do not print"/>
      <sheetName val="DNF - WPB-6 Acct. (forecast)"/>
      <sheetName val="WPB-6 Acct. 282 (forecast)"/>
      <sheetName val="WPB-6 Acct. 190 (forecast)"/>
      <sheetName val="WPB-6 Acct. 282 Adj (forecast)"/>
      <sheetName val="B-7 Juris Factor"/>
      <sheetName val="Operating Income Sum Index C"/>
      <sheetName val="Operating Income Summary C-1"/>
      <sheetName val="Adj Operating Income Sum C-2"/>
      <sheetName val="Oper Rev&amp;Exp by Accts C2.1A"/>
      <sheetName val="Oper Rev&amp;Exp by Accts C2.1B"/>
      <sheetName val="Total Co Accts Activ C2.2A"/>
      <sheetName val="Total Co Accts Activ C2.2B"/>
      <sheetName val="Adjusted Forecast Period"/>
      <sheetName val="Base TY Budget"/>
      <sheetName val="Forecast TY Budget"/>
      <sheetName val="Translate"/>
      <sheetName val="Operating Income Sum Index D"/>
      <sheetName val="D-1"/>
      <sheetName val="D-2.1"/>
      <sheetName val="D-2.2"/>
      <sheetName val="D-2.3"/>
      <sheetName val="D-2.4"/>
      <sheetName val="Sch E Index"/>
      <sheetName val="E-1.1 Fed &amp; State Income Taxes"/>
      <sheetName val="Sch F Index"/>
      <sheetName val="F-1 Corp Due &amp; Memberships"/>
      <sheetName val="F-2 Charitable Contributions"/>
      <sheetName val="F-3 Country Club Dues"/>
      <sheetName val="F-4 Emp Recog &amp; Activities"/>
      <sheetName val="Party, Outing, Gift DO NOT USE"/>
      <sheetName val="Adv OLD FORMAT DO NOT USE"/>
      <sheetName val="F-5 Cust. Serv.&amp;Sales Expense"/>
      <sheetName val="F-6  Advertising"/>
      <sheetName val="Prof Serv OLD FORMAT DO NOT USE"/>
      <sheetName val="F-7 Professional Services Exp"/>
      <sheetName val="F-8 Rate Case Expense"/>
      <sheetName val="F-9 Civic,Political Activities"/>
      <sheetName val="Expense Reports"/>
      <sheetName val="Sch G Index"/>
      <sheetName val="G-1 Payroll Cost"/>
      <sheetName val="G-2 Payroll Analysis"/>
      <sheetName val="G-3 Executive Comp "/>
      <sheetName val="WPG-2"/>
      <sheetName val="Gross Conversion Factor Index H"/>
      <sheetName val="Gross Conversion Factor H-1"/>
      <sheetName val="INDEX - I"/>
      <sheetName val="I-1 Comp Income Statement"/>
      <sheetName val="I-2 Revenue Stats"/>
      <sheetName val="I-3 Sales Stats"/>
      <sheetName val="Cost of Capital Index J"/>
      <sheetName val="J-1 Cost of Capital Summary"/>
      <sheetName val="J-1 Base Period Cost of Capital"/>
      <sheetName val="J-1.1, J-1.2 13 MO AVG WACC"/>
      <sheetName val="J-2"/>
      <sheetName val="J-3"/>
      <sheetName val="J-4"/>
      <sheetName val="SCH K INDEX"/>
      <sheetName val="K - Comparative Financial Data"/>
      <sheetName val="SCH L - Tariff"/>
      <sheetName val="Sch. L"/>
      <sheetName val="SCH M"/>
    </sheetNames>
    <sheetDataSet>
      <sheetData sheetId="0">
        <row r="10">
          <cell r="A10" t="str">
            <v>COLUMBIA GAS OF KENTUCKY, INC.</v>
          </cell>
        </row>
      </sheetData>
      <sheetData sheetId="1"/>
      <sheetData sheetId="2"/>
      <sheetData sheetId="3">
        <row r="2">
          <cell r="A2" t="str">
            <v>CASE NO. 2021 - XXXXX</v>
          </cell>
        </row>
        <row r="4">
          <cell r="A4" t="str">
            <v>AS OF AUGUST 31, 2021</v>
          </cell>
        </row>
        <row r="8">
          <cell r="J8" t="str">
            <v>WITNESS:  C. INSCHO</v>
          </cell>
        </row>
      </sheetData>
      <sheetData sheetId="4">
        <row r="4">
          <cell r="A4" t="str">
            <v>AS OF DECEMBER 31, 2022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10">
          <cell r="M10" t="str">
            <v>WITNESS:  J. T. CROOM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uter Configuration"/>
      <sheetName val="Location"/>
      <sheetName val="BT Order Form - Equipment"/>
      <sheetName val="BT Order Form - Services"/>
      <sheetName val="Maint Countries"/>
      <sheetName val="Clarification"/>
      <sheetName val="Cisco Price List"/>
      <sheetName val="Baseline Support"/>
      <sheetName val="Getronics in-Country Entities"/>
      <sheetName val="Router_Configuration"/>
      <sheetName val="BT_Order_Form_-_Equipment"/>
      <sheetName val="BT_Order_Form_-_Services"/>
      <sheetName val="Maint_Countries"/>
      <sheetName val="Cisco_Price_List"/>
      <sheetName val="Baseline_Support"/>
      <sheetName val="Getronics_in-Country_Ent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Breakdown"/>
      <sheetName val="IT BU Detail"/>
      <sheetName val="IT Detail 2014 0&amp;12A"/>
      <sheetName val="IT Detail 2014 only"/>
      <sheetName val="RU List"/>
      <sheetName val="KLO Breakdown (2)"/>
      <sheetName val="BU Detail"/>
      <sheetName val="Cat Detail"/>
      <sheetName val="KLO Breakdown"/>
      <sheetName val="Sheet1 (3)"/>
      <sheetName val="Sheet4"/>
      <sheetName val="Source"/>
      <sheetName val="Sheet1"/>
      <sheetName val="Sheet2"/>
      <sheetName val="Sheet6"/>
      <sheetName val="Act and Proj Index"/>
      <sheetName val="Sheet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>
        <row r="2">
          <cell r="L2" t="str">
            <v>Amt</v>
          </cell>
        </row>
        <row r="3">
          <cell r="L3">
            <v>541.77</v>
          </cell>
        </row>
        <row r="4">
          <cell r="L4">
            <v>22230.67</v>
          </cell>
        </row>
        <row r="5">
          <cell r="L5">
            <v>726.75</v>
          </cell>
        </row>
        <row r="6">
          <cell r="L6">
            <v>413.93</v>
          </cell>
        </row>
        <row r="7">
          <cell r="L7">
            <v>37664.449999999997</v>
          </cell>
        </row>
        <row r="8">
          <cell r="L8">
            <v>332408.2</v>
          </cell>
        </row>
        <row r="9">
          <cell r="L9">
            <v>12365.66</v>
          </cell>
        </row>
        <row r="10">
          <cell r="L10">
            <v>139195.32</v>
          </cell>
        </row>
        <row r="11">
          <cell r="L11">
            <v>72092.83</v>
          </cell>
        </row>
        <row r="12">
          <cell r="L12">
            <v>751.9</v>
          </cell>
        </row>
        <row r="13">
          <cell r="L13">
            <v>167157.87</v>
          </cell>
        </row>
        <row r="14">
          <cell r="L14">
            <v>26.25</v>
          </cell>
        </row>
        <row r="15">
          <cell r="L15">
            <v>166.54</v>
          </cell>
        </row>
        <row r="16">
          <cell r="L16">
            <v>3501.36</v>
          </cell>
        </row>
        <row r="17">
          <cell r="L17">
            <v>464559.4</v>
          </cell>
        </row>
        <row r="18">
          <cell r="L18">
            <v>1200.02</v>
          </cell>
        </row>
        <row r="19">
          <cell r="L19">
            <v>275.37</v>
          </cell>
        </row>
        <row r="20">
          <cell r="L20">
            <v>16.760000000000002</v>
          </cell>
        </row>
        <row r="21">
          <cell r="L21">
            <v>0.56000000000000005</v>
          </cell>
        </row>
        <row r="22">
          <cell r="L22">
            <v>26.98</v>
          </cell>
        </row>
        <row r="23">
          <cell r="L23">
            <v>0.52</v>
          </cell>
        </row>
        <row r="24">
          <cell r="L24">
            <v>104173.86</v>
          </cell>
        </row>
        <row r="25">
          <cell r="L25">
            <v>10624.11</v>
          </cell>
        </row>
        <row r="26">
          <cell r="L26">
            <v>1383.81</v>
          </cell>
        </row>
        <row r="27">
          <cell r="L27">
            <v>783.87</v>
          </cell>
        </row>
        <row r="28">
          <cell r="L28">
            <v>399.69</v>
          </cell>
        </row>
        <row r="29">
          <cell r="L29">
            <v>8.51</v>
          </cell>
        </row>
        <row r="30">
          <cell r="L30">
            <v>19.21</v>
          </cell>
        </row>
        <row r="31">
          <cell r="L31">
            <v>4098.7299999999996</v>
          </cell>
        </row>
        <row r="32">
          <cell r="L32">
            <v>541.80999999999995</v>
          </cell>
        </row>
        <row r="33">
          <cell r="L33">
            <v>22249.48</v>
          </cell>
        </row>
        <row r="34">
          <cell r="L34">
            <v>726.78</v>
          </cell>
        </row>
        <row r="35">
          <cell r="L35">
            <v>414.76</v>
          </cell>
        </row>
        <row r="36">
          <cell r="L36">
            <v>37634.480000000003</v>
          </cell>
        </row>
        <row r="37">
          <cell r="L37">
            <v>332168.77</v>
          </cell>
        </row>
        <row r="38">
          <cell r="L38">
            <v>12355.26</v>
          </cell>
        </row>
        <row r="39">
          <cell r="L39">
            <v>139076.26</v>
          </cell>
        </row>
        <row r="40">
          <cell r="L40">
            <v>72029.14</v>
          </cell>
        </row>
        <row r="41">
          <cell r="L41">
            <v>752.62</v>
          </cell>
        </row>
        <row r="42">
          <cell r="L42">
            <v>167305.79999999999</v>
          </cell>
        </row>
        <row r="43">
          <cell r="L43">
            <v>26.24</v>
          </cell>
        </row>
        <row r="44">
          <cell r="L44">
            <v>166.69</v>
          </cell>
        </row>
        <row r="45">
          <cell r="L45">
            <v>3501.93</v>
          </cell>
        </row>
        <row r="46">
          <cell r="L46">
            <v>464818.27</v>
          </cell>
        </row>
        <row r="47">
          <cell r="L47">
            <v>1201.76</v>
          </cell>
        </row>
        <row r="48">
          <cell r="L48">
            <v>275.37</v>
          </cell>
        </row>
        <row r="49">
          <cell r="L49">
            <v>16.82</v>
          </cell>
        </row>
        <row r="50">
          <cell r="L50">
            <v>0.56000000000000005</v>
          </cell>
        </row>
        <row r="51">
          <cell r="L51">
            <v>27.04</v>
          </cell>
        </row>
        <row r="52">
          <cell r="L52">
            <v>0.56999999999999995</v>
          </cell>
        </row>
        <row r="53">
          <cell r="L53">
            <v>104179.71</v>
          </cell>
        </row>
        <row r="54">
          <cell r="L54">
            <v>10639.01</v>
          </cell>
        </row>
        <row r="55">
          <cell r="L55">
            <v>1383.15</v>
          </cell>
        </row>
        <row r="56">
          <cell r="L56">
            <v>791.19</v>
          </cell>
        </row>
        <row r="57">
          <cell r="L57">
            <v>400.34</v>
          </cell>
        </row>
        <row r="58">
          <cell r="L58">
            <v>8.5399999999999991</v>
          </cell>
        </row>
        <row r="59">
          <cell r="L59">
            <v>19.28</v>
          </cell>
        </row>
        <row r="60">
          <cell r="L60">
            <v>4103.3100000000004</v>
          </cell>
        </row>
        <row r="61">
          <cell r="L61">
            <v>542.03</v>
          </cell>
        </row>
        <row r="62">
          <cell r="L62">
            <v>22298.32</v>
          </cell>
        </row>
        <row r="63">
          <cell r="L63">
            <v>726.96</v>
          </cell>
        </row>
        <row r="64">
          <cell r="L64">
            <v>415.88</v>
          </cell>
        </row>
        <row r="65">
          <cell r="L65">
            <v>37576.79</v>
          </cell>
        </row>
        <row r="66">
          <cell r="L66">
            <v>331667.48</v>
          </cell>
        </row>
        <row r="67">
          <cell r="L67">
            <v>12336.87</v>
          </cell>
        </row>
        <row r="68">
          <cell r="L68">
            <v>138842.63</v>
          </cell>
        </row>
        <row r="69">
          <cell r="L69">
            <v>71903.460000000006</v>
          </cell>
        </row>
        <row r="70">
          <cell r="L70">
            <v>754.53</v>
          </cell>
        </row>
        <row r="71">
          <cell r="L71">
            <v>167649.54</v>
          </cell>
        </row>
        <row r="72">
          <cell r="L72">
            <v>26.14</v>
          </cell>
        </row>
        <row r="73">
          <cell r="L73">
            <v>166.89</v>
          </cell>
        </row>
        <row r="74">
          <cell r="L74">
            <v>3501.78</v>
          </cell>
        </row>
        <row r="75">
          <cell r="L75">
            <v>465295.42</v>
          </cell>
        </row>
        <row r="76">
          <cell r="L76">
            <v>1204.6300000000001</v>
          </cell>
        </row>
        <row r="77">
          <cell r="L77">
            <v>275.37</v>
          </cell>
        </row>
        <row r="78">
          <cell r="L78">
            <v>17.03</v>
          </cell>
        </row>
        <row r="79">
          <cell r="L79">
            <v>0.56999999999999995</v>
          </cell>
        </row>
        <row r="80">
          <cell r="L80">
            <v>27.22</v>
          </cell>
        </row>
        <row r="81">
          <cell r="L81">
            <v>0.66</v>
          </cell>
        </row>
        <row r="82">
          <cell r="L82">
            <v>104204.18</v>
          </cell>
        </row>
        <row r="83">
          <cell r="L83">
            <v>10664.18</v>
          </cell>
        </row>
        <row r="84">
          <cell r="L84">
            <v>1384.03</v>
          </cell>
        </row>
        <row r="85">
          <cell r="L85">
            <v>793.27</v>
          </cell>
        </row>
        <row r="86">
          <cell r="L86">
            <v>401.44</v>
          </cell>
        </row>
        <row r="87">
          <cell r="L87">
            <v>8.6199999999999992</v>
          </cell>
        </row>
        <row r="88">
          <cell r="L88">
            <v>19.510000000000002</v>
          </cell>
        </row>
        <row r="89">
          <cell r="L89">
            <v>4109.4399999999996</v>
          </cell>
        </row>
        <row r="90">
          <cell r="L90">
            <v>542.05999999999995</v>
          </cell>
        </row>
        <row r="91">
          <cell r="L91">
            <v>22303.47</v>
          </cell>
        </row>
        <row r="92">
          <cell r="L92">
            <v>726.94</v>
          </cell>
        </row>
        <row r="93">
          <cell r="L93">
            <v>416.1</v>
          </cell>
        </row>
        <row r="94">
          <cell r="L94">
            <v>37564</v>
          </cell>
        </row>
        <row r="95">
          <cell r="L95">
            <v>331582.65000000002</v>
          </cell>
        </row>
        <row r="96">
          <cell r="L96">
            <v>12332.46</v>
          </cell>
        </row>
        <row r="97">
          <cell r="L97">
            <v>138795.21</v>
          </cell>
        </row>
        <row r="98">
          <cell r="L98">
            <v>71877.37</v>
          </cell>
        </row>
        <row r="99">
          <cell r="L99">
            <v>754.75</v>
          </cell>
        </row>
        <row r="100">
          <cell r="L100">
            <v>167696.20000000001</v>
          </cell>
        </row>
        <row r="101">
          <cell r="L101">
            <v>26.11</v>
          </cell>
        </row>
        <row r="102">
          <cell r="L102">
            <v>166.93</v>
          </cell>
        </row>
        <row r="103">
          <cell r="L103">
            <v>3502.12</v>
          </cell>
        </row>
        <row r="104">
          <cell r="L104">
            <v>465425.85</v>
          </cell>
        </row>
        <row r="105">
          <cell r="L105">
            <v>1205.28</v>
          </cell>
        </row>
        <row r="106">
          <cell r="L106">
            <v>275.38</v>
          </cell>
        </row>
        <row r="107">
          <cell r="L107">
            <v>17.059999999999999</v>
          </cell>
        </row>
        <row r="108">
          <cell r="L108">
            <v>0.56999999999999995</v>
          </cell>
        </row>
        <row r="109">
          <cell r="L109">
            <v>27.24</v>
          </cell>
        </row>
        <row r="110">
          <cell r="L110">
            <v>0.68</v>
          </cell>
        </row>
        <row r="111">
          <cell r="L111">
            <v>104193.44</v>
          </cell>
        </row>
        <row r="112">
          <cell r="L112">
            <v>10669.51</v>
          </cell>
        </row>
        <row r="113">
          <cell r="L113">
            <v>1382.72</v>
          </cell>
        </row>
        <row r="114">
          <cell r="L114">
            <v>791.63</v>
          </cell>
        </row>
        <row r="115">
          <cell r="L115">
            <v>401.45</v>
          </cell>
        </row>
        <row r="116">
          <cell r="L116">
            <v>8.64</v>
          </cell>
        </row>
        <row r="117">
          <cell r="L117">
            <v>19.559999999999999</v>
          </cell>
        </row>
        <row r="118">
          <cell r="L118">
            <v>4109.49</v>
          </cell>
        </row>
        <row r="119">
          <cell r="L119">
            <v>542.07000000000005</v>
          </cell>
        </row>
        <row r="120">
          <cell r="L120">
            <v>22304.02</v>
          </cell>
        </row>
        <row r="121">
          <cell r="L121">
            <v>726.95</v>
          </cell>
        </row>
        <row r="122">
          <cell r="L122">
            <v>416.15</v>
          </cell>
        </row>
        <row r="123">
          <cell r="L123">
            <v>37561.97</v>
          </cell>
        </row>
        <row r="124">
          <cell r="L124">
            <v>331585.28000000003</v>
          </cell>
        </row>
        <row r="125">
          <cell r="L125">
            <v>12331.17</v>
          </cell>
        </row>
        <row r="126">
          <cell r="L126">
            <v>138794.23000000001</v>
          </cell>
        </row>
        <row r="127">
          <cell r="L127">
            <v>71876.350000000006</v>
          </cell>
        </row>
        <row r="128">
          <cell r="L128">
            <v>754.76</v>
          </cell>
        </row>
        <row r="129">
          <cell r="L129">
            <v>167699.4</v>
          </cell>
        </row>
        <row r="130">
          <cell r="L130">
            <v>26.12</v>
          </cell>
        </row>
        <row r="131">
          <cell r="L131">
            <v>166.94</v>
          </cell>
        </row>
        <row r="132">
          <cell r="L132">
            <v>3502.23</v>
          </cell>
        </row>
        <row r="133">
          <cell r="L133">
            <v>465429.54</v>
          </cell>
        </row>
        <row r="134">
          <cell r="L134">
            <v>1205.3399999999999</v>
          </cell>
        </row>
        <row r="135">
          <cell r="L135">
            <v>275.37</v>
          </cell>
        </row>
        <row r="136">
          <cell r="L136">
            <v>17.059999999999999</v>
          </cell>
        </row>
        <row r="137">
          <cell r="L137">
            <v>0.56999999999999995</v>
          </cell>
        </row>
        <row r="138">
          <cell r="L138">
            <v>27.25</v>
          </cell>
        </row>
        <row r="139">
          <cell r="L139">
            <v>0.68</v>
          </cell>
        </row>
        <row r="140">
          <cell r="L140">
            <v>104189.64</v>
          </cell>
        </row>
        <row r="141">
          <cell r="L141">
            <v>10669.73</v>
          </cell>
        </row>
        <row r="142">
          <cell r="L142">
            <v>1383.32</v>
          </cell>
        </row>
        <row r="143">
          <cell r="L143">
            <v>789.64</v>
          </cell>
        </row>
        <row r="144">
          <cell r="L144">
            <v>401.48</v>
          </cell>
        </row>
        <row r="145">
          <cell r="L145">
            <v>8.59</v>
          </cell>
        </row>
        <row r="146">
          <cell r="L146">
            <v>19.399999999999999</v>
          </cell>
        </row>
        <row r="147">
          <cell r="L147">
            <v>4109.6400000000003</v>
          </cell>
        </row>
        <row r="148">
          <cell r="L148">
            <v>541.83000000000004</v>
          </cell>
        </row>
        <row r="149">
          <cell r="L149">
            <v>22294.69</v>
          </cell>
        </row>
        <row r="150">
          <cell r="L150">
            <v>726.84</v>
          </cell>
        </row>
        <row r="151">
          <cell r="L151">
            <v>416.37</v>
          </cell>
        </row>
        <row r="152">
          <cell r="L152">
            <v>37564.239999999998</v>
          </cell>
        </row>
        <row r="153">
          <cell r="L153">
            <v>331607.93</v>
          </cell>
        </row>
        <row r="154">
          <cell r="L154">
            <v>12329.96</v>
          </cell>
        </row>
        <row r="155">
          <cell r="L155">
            <v>138804.95000000001</v>
          </cell>
        </row>
        <row r="156">
          <cell r="L156">
            <v>71882.59</v>
          </cell>
        </row>
        <row r="157">
          <cell r="L157">
            <v>754.41</v>
          </cell>
        </row>
        <row r="158">
          <cell r="L158">
            <v>167648.43</v>
          </cell>
        </row>
        <row r="159">
          <cell r="L159">
            <v>26.19</v>
          </cell>
        </row>
        <row r="160">
          <cell r="L160">
            <v>166.98</v>
          </cell>
        </row>
        <row r="161">
          <cell r="L161">
            <v>3503.06</v>
          </cell>
        </row>
        <row r="162">
          <cell r="L162">
            <v>465448.03</v>
          </cell>
        </row>
        <row r="163">
          <cell r="L163">
            <v>1205.8499999999999</v>
          </cell>
        </row>
        <row r="164">
          <cell r="L164">
            <v>275.37</v>
          </cell>
        </row>
        <row r="165">
          <cell r="L165">
            <v>16.93</v>
          </cell>
        </row>
        <row r="166">
          <cell r="L166">
            <v>0.55000000000000004</v>
          </cell>
        </row>
        <row r="167">
          <cell r="L167">
            <v>27.16</v>
          </cell>
        </row>
        <row r="168">
          <cell r="L168">
            <v>0.68</v>
          </cell>
        </row>
        <row r="169">
          <cell r="L169">
            <v>104201.04</v>
          </cell>
        </row>
        <row r="170">
          <cell r="L170">
            <v>10667.49</v>
          </cell>
        </row>
        <row r="171">
          <cell r="L171">
            <v>1387</v>
          </cell>
        </row>
        <row r="172">
          <cell r="L172">
            <v>786.45</v>
          </cell>
        </row>
        <row r="173">
          <cell r="L173">
            <v>399.99</v>
          </cell>
        </row>
        <row r="174">
          <cell r="L174">
            <v>8.48</v>
          </cell>
        </row>
        <row r="175">
          <cell r="L175">
            <v>19.07</v>
          </cell>
        </row>
        <row r="176">
          <cell r="L176">
            <v>4102.34</v>
          </cell>
        </row>
        <row r="177">
          <cell r="L177">
            <v>541.83000000000004</v>
          </cell>
        </row>
        <row r="178">
          <cell r="L178">
            <v>22294.54</v>
          </cell>
        </row>
        <row r="179">
          <cell r="L179">
            <v>726.8</v>
          </cell>
        </row>
        <row r="180">
          <cell r="L180">
            <v>416.35</v>
          </cell>
        </row>
        <row r="181">
          <cell r="L181">
            <v>37564.550000000003</v>
          </cell>
        </row>
        <row r="182">
          <cell r="L182">
            <v>331628.42</v>
          </cell>
        </row>
        <row r="183">
          <cell r="L183">
            <v>12330.57</v>
          </cell>
        </row>
        <row r="184">
          <cell r="L184">
            <v>138807.29</v>
          </cell>
        </row>
        <row r="185">
          <cell r="L185">
            <v>71883.62</v>
          </cell>
        </row>
        <row r="186">
          <cell r="L186">
            <v>754.41</v>
          </cell>
        </row>
        <row r="187">
          <cell r="L187">
            <v>167647.59</v>
          </cell>
        </row>
        <row r="188">
          <cell r="L188">
            <v>26.19</v>
          </cell>
        </row>
        <row r="189">
          <cell r="L189">
            <v>166.96</v>
          </cell>
        </row>
        <row r="190">
          <cell r="L190">
            <v>3502.94</v>
          </cell>
        </row>
        <row r="191">
          <cell r="L191">
            <v>465434.18</v>
          </cell>
        </row>
        <row r="192">
          <cell r="L192">
            <v>1205.6199999999999</v>
          </cell>
        </row>
        <row r="193">
          <cell r="L193">
            <v>275.38</v>
          </cell>
        </row>
        <row r="194">
          <cell r="L194">
            <v>16.93</v>
          </cell>
        </row>
        <row r="195">
          <cell r="L195">
            <v>0.56000000000000005</v>
          </cell>
        </row>
        <row r="196">
          <cell r="L196">
            <v>27.16</v>
          </cell>
        </row>
        <row r="197">
          <cell r="L197">
            <v>0.68</v>
          </cell>
        </row>
        <row r="198">
          <cell r="L198">
            <v>104192.45</v>
          </cell>
        </row>
        <row r="199">
          <cell r="L199">
            <v>10667.55</v>
          </cell>
        </row>
        <row r="200">
          <cell r="L200">
            <v>1387.11</v>
          </cell>
        </row>
        <row r="201">
          <cell r="L201">
            <v>784.94</v>
          </cell>
        </row>
        <row r="202">
          <cell r="L202">
            <v>400</v>
          </cell>
        </row>
        <row r="203">
          <cell r="L203">
            <v>8.5299999999999994</v>
          </cell>
        </row>
        <row r="204">
          <cell r="L204">
            <v>19.2</v>
          </cell>
        </row>
        <row r="205">
          <cell r="L205">
            <v>4102.5600000000004</v>
          </cell>
        </row>
        <row r="206">
          <cell r="L206">
            <v>541.85</v>
          </cell>
        </row>
        <row r="207">
          <cell r="L207">
            <v>22294.91</v>
          </cell>
        </row>
        <row r="208">
          <cell r="L208">
            <v>726.81</v>
          </cell>
        </row>
        <row r="209">
          <cell r="L209">
            <v>416.41</v>
          </cell>
        </row>
        <row r="210">
          <cell r="L210">
            <v>37564.33</v>
          </cell>
        </row>
        <row r="211">
          <cell r="L211">
            <v>331616.49</v>
          </cell>
        </row>
        <row r="212">
          <cell r="L212">
            <v>12330.05</v>
          </cell>
        </row>
        <row r="213">
          <cell r="L213">
            <v>138808</v>
          </cell>
        </row>
        <row r="214">
          <cell r="L214">
            <v>71884</v>
          </cell>
        </row>
        <row r="215">
          <cell r="L215">
            <v>754.42</v>
          </cell>
        </row>
        <row r="216">
          <cell r="L216">
            <v>167649.85999999999</v>
          </cell>
        </row>
        <row r="217">
          <cell r="L217">
            <v>26.2</v>
          </cell>
        </row>
        <row r="218">
          <cell r="L218">
            <v>166.97</v>
          </cell>
        </row>
        <row r="219">
          <cell r="L219">
            <v>3503.15</v>
          </cell>
        </row>
        <row r="220">
          <cell r="L220">
            <v>465440.93</v>
          </cell>
        </row>
        <row r="221">
          <cell r="L221">
            <v>1205.72</v>
          </cell>
        </row>
        <row r="222">
          <cell r="L222">
            <v>275.37</v>
          </cell>
        </row>
        <row r="223">
          <cell r="L223">
            <v>16.940000000000001</v>
          </cell>
        </row>
        <row r="224">
          <cell r="L224">
            <v>0.56000000000000005</v>
          </cell>
        </row>
        <row r="225">
          <cell r="L225">
            <v>27.16</v>
          </cell>
        </row>
        <row r="226">
          <cell r="L226">
            <v>0.68</v>
          </cell>
        </row>
        <row r="227">
          <cell r="L227">
            <v>104193.43</v>
          </cell>
        </row>
        <row r="228">
          <cell r="L228">
            <v>10667.7</v>
          </cell>
        </row>
        <row r="229">
          <cell r="L229">
            <v>1387.69</v>
          </cell>
        </row>
        <row r="230">
          <cell r="L230">
            <v>785.26</v>
          </cell>
        </row>
        <row r="231">
          <cell r="L231">
            <v>400.02</v>
          </cell>
        </row>
        <row r="232">
          <cell r="L232">
            <v>8.48</v>
          </cell>
        </row>
        <row r="233">
          <cell r="L233">
            <v>19.079999999999998</v>
          </cell>
        </row>
        <row r="234">
          <cell r="L234">
            <v>4102.4399999999996</v>
          </cell>
        </row>
        <row r="235">
          <cell r="L235">
            <v>541.79</v>
          </cell>
        </row>
        <row r="236">
          <cell r="L236">
            <v>22294.34</v>
          </cell>
        </row>
        <row r="237">
          <cell r="L237">
            <v>726.83</v>
          </cell>
        </row>
        <row r="238">
          <cell r="L238">
            <v>416.33</v>
          </cell>
        </row>
        <row r="239">
          <cell r="L239">
            <v>37564.639999999999</v>
          </cell>
        </row>
        <row r="240">
          <cell r="L240">
            <v>331615.33</v>
          </cell>
        </row>
        <row r="241">
          <cell r="L241">
            <v>12330.68</v>
          </cell>
        </row>
        <row r="242">
          <cell r="L242">
            <v>138805.84</v>
          </cell>
        </row>
        <row r="243">
          <cell r="L243">
            <v>71883.03</v>
          </cell>
        </row>
        <row r="244">
          <cell r="L244">
            <v>754.4</v>
          </cell>
        </row>
        <row r="245">
          <cell r="L245">
            <v>167645.79999999999</v>
          </cell>
        </row>
        <row r="246">
          <cell r="L246">
            <v>26.19</v>
          </cell>
        </row>
        <row r="247">
          <cell r="L247">
            <v>166.97</v>
          </cell>
        </row>
        <row r="248">
          <cell r="L248">
            <v>3502.75</v>
          </cell>
        </row>
        <row r="249">
          <cell r="L249">
            <v>465441.56</v>
          </cell>
        </row>
        <row r="250">
          <cell r="L250">
            <v>1205.78</v>
          </cell>
        </row>
        <row r="251">
          <cell r="L251">
            <v>275.37</v>
          </cell>
        </row>
        <row r="252">
          <cell r="L252">
            <v>16.93</v>
          </cell>
        </row>
        <row r="253">
          <cell r="L253">
            <v>0.56000000000000005</v>
          </cell>
        </row>
        <row r="254">
          <cell r="L254">
            <v>27.15</v>
          </cell>
        </row>
        <row r="255">
          <cell r="L255">
            <v>0.68</v>
          </cell>
        </row>
        <row r="256">
          <cell r="L256">
            <v>104202.11</v>
          </cell>
        </row>
        <row r="257">
          <cell r="L257">
            <v>10667.3</v>
          </cell>
        </row>
        <row r="258">
          <cell r="L258">
            <v>1386.72</v>
          </cell>
        </row>
        <row r="259">
          <cell r="L259">
            <v>785.61</v>
          </cell>
        </row>
        <row r="260">
          <cell r="L260">
            <v>399.96</v>
          </cell>
        </row>
        <row r="261">
          <cell r="L261">
            <v>8.5399999999999991</v>
          </cell>
        </row>
        <row r="262">
          <cell r="L262">
            <v>19.239999999999998</v>
          </cell>
        </row>
        <row r="263">
          <cell r="L263">
            <v>4102.5</v>
          </cell>
        </row>
      </sheetData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llocations"/>
      <sheetName val="Total"/>
      <sheetName val="0381000"/>
      <sheetName val="0382000"/>
      <sheetName val="0383000 "/>
      <sheetName val="0384000"/>
      <sheetName val="LNG"/>
      <sheetName val="2014 0&amp;12"/>
      <sheetName val="CMA-2014 spreads from '13 7&amp;5"/>
      <sheetName val="2013 Actuals"/>
      <sheetName val="ChgDept"/>
      <sheetName val="T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B2" t="str">
            <v>Charged Dept</v>
          </cell>
          <cell r="C2" t="str">
            <v>Eff Date</v>
          </cell>
          <cell r="D2" t="str">
            <v>Status</v>
          </cell>
          <cell r="E2" t="str">
            <v>Descr</v>
          </cell>
          <cell r="F2" t="str">
            <v>Short Desc</v>
          </cell>
        </row>
        <row r="3">
          <cell r="B3" t="str">
            <v>0000000</v>
          </cell>
          <cell r="C3">
            <v>367</v>
          </cell>
          <cell r="D3" t="str">
            <v>A</v>
          </cell>
          <cell r="E3" t="str">
            <v>Conv Bill Corp BU with no Dept</v>
          </cell>
          <cell r="F3" t="str">
            <v>CnvBlNoDpt</v>
          </cell>
        </row>
        <row r="4">
          <cell r="B4" t="str">
            <v>0002000</v>
          </cell>
          <cell r="C4">
            <v>367</v>
          </cell>
          <cell r="D4" t="str">
            <v>A</v>
          </cell>
          <cell r="E4" t="str">
            <v>Payroll Services</v>
          </cell>
          <cell r="F4" t="str">
            <v>Payroll</v>
          </cell>
        </row>
        <row r="5">
          <cell r="B5" t="str">
            <v>0003000</v>
          </cell>
          <cell r="C5">
            <v>367</v>
          </cell>
          <cell r="D5" t="str">
            <v>A</v>
          </cell>
          <cell r="E5" t="str">
            <v>Construction Services</v>
          </cell>
          <cell r="F5" t="str">
            <v>CONST_SVCS</v>
          </cell>
        </row>
        <row r="6">
          <cell r="B6" t="str">
            <v>0005000</v>
          </cell>
          <cell r="C6">
            <v>367</v>
          </cell>
          <cell r="D6" t="str">
            <v>A</v>
          </cell>
          <cell r="E6" t="str">
            <v>Aviation Services</v>
          </cell>
          <cell r="F6" t="str">
            <v>Aviation</v>
          </cell>
        </row>
        <row r="7">
          <cell r="B7" t="str">
            <v>0006000</v>
          </cell>
          <cell r="C7">
            <v>367</v>
          </cell>
          <cell r="D7" t="str">
            <v>A</v>
          </cell>
          <cell r="E7" t="str">
            <v>Consolid Financial Reporting</v>
          </cell>
          <cell r="F7" t="str">
            <v>Consld</v>
          </cell>
        </row>
        <row r="8">
          <cell r="B8" t="str">
            <v>0007000</v>
          </cell>
          <cell r="C8">
            <v>367</v>
          </cell>
          <cell r="D8" t="str">
            <v>A</v>
          </cell>
          <cell r="E8" t="str">
            <v>Insurance</v>
          </cell>
          <cell r="F8" t="str">
            <v>Insurance</v>
          </cell>
        </row>
        <row r="9">
          <cell r="B9" t="str">
            <v>0007100</v>
          </cell>
          <cell r="C9">
            <v>367</v>
          </cell>
          <cell r="D9" t="str">
            <v>A</v>
          </cell>
          <cell r="E9" t="str">
            <v>Insurance - Premiums</v>
          </cell>
          <cell r="F9" t="str">
            <v>Premiums</v>
          </cell>
        </row>
        <row r="10">
          <cell r="B10" t="str">
            <v>0008100</v>
          </cell>
          <cell r="C10">
            <v>367</v>
          </cell>
          <cell r="D10" t="str">
            <v>A</v>
          </cell>
          <cell r="E10" t="str">
            <v>Legal Corporate Services</v>
          </cell>
          <cell r="F10" t="str">
            <v>CS</v>
          </cell>
        </row>
        <row r="11">
          <cell r="B11" t="str">
            <v>0008200</v>
          </cell>
          <cell r="C11">
            <v>367</v>
          </cell>
          <cell r="D11" t="str">
            <v>A</v>
          </cell>
          <cell r="E11" t="str">
            <v>Compliance</v>
          </cell>
          <cell r="F11" t="str">
            <v>Trans_Serv</v>
          </cell>
        </row>
        <row r="12">
          <cell r="B12" t="str">
            <v>0008600</v>
          </cell>
          <cell r="C12">
            <v>367</v>
          </cell>
          <cell r="D12" t="str">
            <v>A</v>
          </cell>
          <cell r="E12" t="str">
            <v>Lake Erie Land</v>
          </cell>
          <cell r="F12" t="str">
            <v>Lake Erie</v>
          </cell>
        </row>
        <row r="13">
          <cell r="B13" t="str">
            <v>0008800</v>
          </cell>
          <cell r="C13">
            <v>367</v>
          </cell>
          <cell r="D13" t="str">
            <v>A</v>
          </cell>
          <cell r="E13" t="str">
            <v>Legal Discontin and Divested</v>
          </cell>
          <cell r="F13" t="str">
            <v>Disco</v>
          </cell>
        </row>
        <row r="14">
          <cell r="B14" t="str">
            <v>0008900</v>
          </cell>
          <cell r="C14">
            <v>367</v>
          </cell>
          <cell r="D14" t="str">
            <v>A</v>
          </cell>
          <cell r="E14" t="str">
            <v>Legal TPC PEI NET</v>
          </cell>
          <cell r="F14" t="str">
            <v>TPC_PE_NT</v>
          </cell>
        </row>
        <row r="15">
          <cell r="B15" t="str">
            <v>0009100</v>
          </cell>
          <cell r="C15">
            <v>367</v>
          </cell>
          <cell r="D15" t="str">
            <v>A</v>
          </cell>
          <cell r="E15" t="str">
            <v>Demand Forecast Credit Risk</v>
          </cell>
          <cell r="F15" t="str">
            <v>Demand_For</v>
          </cell>
        </row>
        <row r="16">
          <cell r="B16" t="str">
            <v>0010000</v>
          </cell>
          <cell r="C16">
            <v>367</v>
          </cell>
          <cell r="D16" t="str">
            <v>A</v>
          </cell>
          <cell r="E16" t="str">
            <v>Tax</v>
          </cell>
          <cell r="F16" t="str">
            <v>Tax</v>
          </cell>
        </row>
        <row r="17">
          <cell r="B17" t="str">
            <v>0012000</v>
          </cell>
          <cell r="C17">
            <v>367</v>
          </cell>
          <cell r="D17" t="str">
            <v>A</v>
          </cell>
          <cell r="E17" t="str">
            <v>NIPSCO Financial Planning</v>
          </cell>
          <cell r="F17" t="str">
            <v>NIP_Plnng</v>
          </cell>
        </row>
        <row r="18">
          <cell r="B18" t="str">
            <v>0012100</v>
          </cell>
          <cell r="C18">
            <v>367</v>
          </cell>
          <cell r="D18" t="str">
            <v>A</v>
          </cell>
          <cell r="E18" t="str">
            <v>NIPSCO Budgeting</v>
          </cell>
          <cell r="F18" t="str">
            <v>NIP_Budg</v>
          </cell>
        </row>
        <row r="19">
          <cell r="B19" t="str">
            <v>0013000</v>
          </cell>
          <cell r="C19">
            <v>367</v>
          </cell>
          <cell r="D19" t="str">
            <v>A</v>
          </cell>
          <cell r="E19" t="str">
            <v>Office of CEO</v>
          </cell>
          <cell r="F19" t="str">
            <v>Rev</v>
          </cell>
        </row>
        <row r="20">
          <cell r="B20" t="str">
            <v>0013200</v>
          </cell>
          <cell r="C20">
            <v>367</v>
          </cell>
          <cell r="D20" t="str">
            <v>A</v>
          </cell>
          <cell r="E20" t="str">
            <v>Regulatory Strategy</v>
          </cell>
          <cell r="F20" t="str">
            <v>Reg_Strat</v>
          </cell>
        </row>
        <row r="21">
          <cell r="B21" t="str">
            <v>0013300</v>
          </cell>
          <cell r="C21">
            <v>367</v>
          </cell>
          <cell r="D21" t="str">
            <v>A</v>
          </cell>
          <cell r="E21" t="str">
            <v>Business Unit CFO - EDE</v>
          </cell>
          <cell r="F21" t="str">
            <v>BU_CFO</v>
          </cell>
        </row>
        <row r="22">
          <cell r="B22" t="str">
            <v>0013400</v>
          </cell>
          <cell r="C22">
            <v>367</v>
          </cell>
          <cell r="D22" t="str">
            <v>A</v>
          </cell>
          <cell r="E22" t="str">
            <v>Executive Business Unit Ops</v>
          </cell>
          <cell r="F22" t="str">
            <v>BU_CFO</v>
          </cell>
        </row>
        <row r="23">
          <cell r="B23" t="str">
            <v>0014000</v>
          </cell>
          <cell r="C23">
            <v>367</v>
          </cell>
          <cell r="D23" t="str">
            <v>A</v>
          </cell>
          <cell r="E23" t="str">
            <v>Credit Risk Management</v>
          </cell>
          <cell r="F23" t="str">
            <v>Cr_Risk</v>
          </cell>
        </row>
        <row r="24">
          <cell r="B24" t="str">
            <v>0014100</v>
          </cell>
          <cell r="C24">
            <v>367</v>
          </cell>
          <cell r="D24" t="str">
            <v>A</v>
          </cell>
          <cell r="E24" t="str">
            <v>Risk Management</v>
          </cell>
          <cell r="F24" t="str">
            <v>Cr_Risk</v>
          </cell>
        </row>
        <row r="25">
          <cell r="B25" t="str">
            <v>0015100</v>
          </cell>
          <cell r="C25">
            <v>367</v>
          </cell>
          <cell r="D25" t="str">
            <v>A</v>
          </cell>
          <cell r="E25" t="str">
            <v>EHS Management</v>
          </cell>
          <cell r="F25" t="str">
            <v>EHS_Mgt</v>
          </cell>
        </row>
        <row r="26">
          <cell r="B26" t="str">
            <v>0015200</v>
          </cell>
          <cell r="C26">
            <v>367</v>
          </cell>
          <cell r="D26" t="str">
            <v>A</v>
          </cell>
          <cell r="E26" t="str">
            <v>ESS Auditing</v>
          </cell>
          <cell r="F26" t="str">
            <v>EHS_Audit</v>
          </cell>
        </row>
        <row r="27">
          <cell r="B27" t="str">
            <v>0015300</v>
          </cell>
          <cell r="C27">
            <v>367</v>
          </cell>
          <cell r="D27" t="str">
            <v>A</v>
          </cell>
          <cell r="E27" t="str">
            <v>ESS Health and Safety</v>
          </cell>
          <cell r="F27" t="str">
            <v>EHS_Safety</v>
          </cell>
        </row>
        <row r="28">
          <cell r="B28" t="str">
            <v>0015400</v>
          </cell>
          <cell r="C28">
            <v>367</v>
          </cell>
          <cell r="D28" t="str">
            <v>A</v>
          </cell>
          <cell r="E28" t="str">
            <v>Natural Resources Permitting</v>
          </cell>
          <cell r="F28" t="str">
            <v>Permit</v>
          </cell>
        </row>
        <row r="29">
          <cell r="B29" t="str">
            <v>0015800</v>
          </cell>
          <cell r="C29">
            <v>367</v>
          </cell>
          <cell r="D29" t="str">
            <v>A</v>
          </cell>
          <cell r="E29" t="str">
            <v>EHS Distribution</v>
          </cell>
          <cell r="F29" t="str">
            <v>EHS_Dist</v>
          </cell>
        </row>
        <row r="30">
          <cell r="B30" t="str">
            <v>0016000</v>
          </cell>
          <cell r="C30">
            <v>367</v>
          </cell>
          <cell r="D30" t="str">
            <v>A</v>
          </cell>
          <cell r="E30" t="str">
            <v>Audit</v>
          </cell>
          <cell r="F30" t="str">
            <v>Audit</v>
          </cell>
        </row>
        <row r="31">
          <cell r="B31" t="str">
            <v>0016100</v>
          </cell>
          <cell r="C31">
            <v>367</v>
          </cell>
          <cell r="D31" t="str">
            <v>A</v>
          </cell>
          <cell r="E31" t="str">
            <v>SOX Compliance Group</v>
          </cell>
          <cell r="F31" t="str">
            <v>SOXCompGrp</v>
          </cell>
        </row>
        <row r="32">
          <cell r="B32" t="str">
            <v>0017000</v>
          </cell>
          <cell r="C32">
            <v>367</v>
          </cell>
          <cell r="D32" t="str">
            <v>A</v>
          </cell>
          <cell r="E32" t="str">
            <v>TPC NET</v>
          </cell>
          <cell r="F32" t="str">
            <v>TPC/NET</v>
          </cell>
        </row>
        <row r="33">
          <cell r="B33" t="str">
            <v>0018000</v>
          </cell>
          <cell r="C33">
            <v>367</v>
          </cell>
          <cell r="D33" t="str">
            <v>A</v>
          </cell>
          <cell r="E33" t="str">
            <v>Corporate Secretary</v>
          </cell>
          <cell r="F33" t="str">
            <v>C_Secetary</v>
          </cell>
        </row>
        <row r="34">
          <cell r="B34" t="str">
            <v>0019300</v>
          </cell>
          <cell r="C34">
            <v>367</v>
          </cell>
          <cell r="D34" t="str">
            <v>A</v>
          </cell>
          <cell r="E34" t="str">
            <v>Customer Engagement</v>
          </cell>
          <cell r="F34" t="str">
            <v>Sales</v>
          </cell>
        </row>
        <row r="35">
          <cell r="B35" t="str">
            <v>0019400</v>
          </cell>
          <cell r="C35">
            <v>367</v>
          </cell>
          <cell r="D35" t="str">
            <v>A</v>
          </cell>
          <cell r="E35" t="str">
            <v>Columbus Gas Procurement</v>
          </cell>
          <cell r="F35" t="str">
            <v>Col_Procur</v>
          </cell>
        </row>
        <row r="36">
          <cell r="B36" t="str">
            <v>0019500</v>
          </cell>
          <cell r="C36">
            <v>367</v>
          </cell>
          <cell r="D36" t="str">
            <v>A</v>
          </cell>
          <cell r="E36" t="str">
            <v>Columbus Gas Operations</v>
          </cell>
          <cell r="F36" t="str">
            <v>Col_Gas_Op</v>
          </cell>
        </row>
        <row r="37">
          <cell r="B37" t="str">
            <v>0019600</v>
          </cell>
          <cell r="C37">
            <v>367</v>
          </cell>
          <cell r="D37" t="str">
            <v>A</v>
          </cell>
          <cell r="E37" t="str">
            <v>Columbus Planning</v>
          </cell>
          <cell r="F37" t="str">
            <v>Col_Plnng</v>
          </cell>
        </row>
        <row r="38">
          <cell r="B38" t="str">
            <v>0019700</v>
          </cell>
          <cell r="C38">
            <v>367</v>
          </cell>
          <cell r="D38" t="str">
            <v>A</v>
          </cell>
          <cell r="E38" t="str">
            <v>Gas Supply BSG NU</v>
          </cell>
          <cell r="F38" t="str">
            <v>Gas_Supply</v>
          </cell>
        </row>
        <row r="39">
          <cell r="B39" t="str">
            <v>0019800</v>
          </cell>
          <cell r="C39">
            <v>367</v>
          </cell>
          <cell r="D39" t="str">
            <v>A</v>
          </cell>
          <cell r="E39" t="str">
            <v>Gas Transportation Operations</v>
          </cell>
          <cell r="F39" t="str">
            <v>Gas_Tran_W</v>
          </cell>
        </row>
        <row r="40">
          <cell r="B40" t="str">
            <v>0019900</v>
          </cell>
          <cell r="C40">
            <v>367</v>
          </cell>
          <cell r="D40" t="str">
            <v>A</v>
          </cell>
          <cell r="E40" t="str">
            <v>Commodity &amp; Performance</v>
          </cell>
          <cell r="F40" t="str">
            <v>Gas_Tran_E</v>
          </cell>
        </row>
        <row r="41">
          <cell r="B41" t="str">
            <v>0021000</v>
          </cell>
          <cell r="C41">
            <v>367</v>
          </cell>
          <cell r="D41" t="str">
            <v>A</v>
          </cell>
          <cell r="E41" t="str">
            <v>Subsidiary Operating Services</v>
          </cell>
          <cell r="F41" t="str">
            <v>Sub_Op</v>
          </cell>
        </row>
        <row r="42">
          <cell r="B42" t="str">
            <v>0021100</v>
          </cell>
          <cell r="C42">
            <v>367</v>
          </cell>
          <cell r="D42" t="str">
            <v>A</v>
          </cell>
          <cell r="E42" t="str">
            <v>Ludlow Gas Control</v>
          </cell>
          <cell r="F42" t="str">
            <v>LdlGasCtrl</v>
          </cell>
        </row>
        <row r="43">
          <cell r="B43" t="str">
            <v>0021200</v>
          </cell>
          <cell r="C43">
            <v>367</v>
          </cell>
          <cell r="D43" t="str">
            <v>A</v>
          </cell>
          <cell r="E43" t="str">
            <v>Customer Programs</v>
          </cell>
          <cell r="F43" t="str">
            <v>CustPrgms</v>
          </cell>
        </row>
        <row r="44">
          <cell r="B44" t="str">
            <v>0021300</v>
          </cell>
          <cell r="C44">
            <v>367</v>
          </cell>
          <cell r="D44" t="str">
            <v>A</v>
          </cell>
          <cell r="E44" t="str">
            <v>Supply Development</v>
          </cell>
          <cell r="F44" t="str">
            <v>ESS</v>
          </cell>
        </row>
        <row r="45">
          <cell r="B45" t="str">
            <v>0023000</v>
          </cell>
          <cell r="C45">
            <v>367</v>
          </cell>
          <cell r="D45" t="str">
            <v>A</v>
          </cell>
          <cell r="E45" t="str">
            <v>Corporate Communications</v>
          </cell>
          <cell r="F45" t="str">
            <v>Corp_Comm</v>
          </cell>
        </row>
        <row r="46">
          <cell r="B46" t="str">
            <v>0023100</v>
          </cell>
          <cell r="C46">
            <v>367</v>
          </cell>
          <cell r="D46" t="str">
            <v>A</v>
          </cell>
          <cell r="E46" t="str">
            <v>Corporate Affairs</v>
          </cell>
          <cell r="F46" t="str">
            <v>CorpAffair</v>
          </cell>
        </row>
        <row r="47">
          <cell r="B47" t="str">
            <v>0025000</v>
          </cell>
          <cell r="C47">
            <v>367</v>
          </cell>
          <cell r="D47" t="str">
            <v>A</v>
          </cell>
          <cell r="E47" t="str">
            <v>NGD Executive</v>
          </cell>
          <cell r="F47" t="str">
            <v>NGD Exec</v>
          </cell>
        </row>
        <row r="48">
          <cell r="B48" t="str">
            <v>0025200</v>
          </cell>
          <cell r="C48">
            <v>367</v>
          </cell>
          <cell r="D48" t="str">
            <v>A</v>
          </cell>
          <cell r="E48" t="str">
            <v>Dist Operations East</v>
          </cell>
          <cell r="F48" t="str">
            <v>Dst Ops</v>
          </cell>
        </row>
        <row r="49">
          <cell r="B49" t="str">
            <v>0025300</v>
          </cell>
          <cell r="C49">
            <v>367</v>
          </cell>
          <cell r="D49" t="str">
            <v>A</v>
          </cell>
          <cell r="E49" t="str">
            <v>Gas Dist Comm Strategy</v>
          </cell>
          <cell r="F49" t="str">
            <v>GasDist</v>
          </cell>
        </row>
        <row r="50">
          <cell r="B50" t="str">
            <v>0026000</v>
          </cell>
          <cell r="C50">
            <v>367</v>
          </cell>
          <cell r="D50" t="str">
            <v>A</v>
          </cell>
          <cell r="E50" t="str">
            <v>Performance Benchmarking</v>
          </cell>
          <cell r="F50" t="str">
            <v>ED Reg Rev</v>
          </cell>
        </row>
        <row r="51">
          <cell r="B51" t="str">
            <v>0027000</v>
          </cell>
          <cell r="C51">
            <v>367</v>
          </cell>
          <cell r="D51" t="str">
            <v>A</v>
          </cell>
          <cell r="E51" t="str">
            <v>Corporate Human Resources</v>
          </cell>
          <cell r="F51" t="str">
            <v>Corp_HR</v>
          </cell>
        </row>
        <row r="52">
          <cell r="B52" t="str">
            <v>0027100</v>
          </cell>
          <cell r="C52">
            <v>367</v>
          </cell>
          <cell r="D52" t="str">
            <v>A</v>
          </cell>
          <cell r="E52" t="str">
            <v>HR Delivery Services</v>
          </cell>
          <cell r="F52" t="str">
            <v>Corp_HR</v>
          </cell>
        </row>
        <row r="53">
          <cell r="B53" t="str">
            <v>0028100</v>
          </cell>
          <cell r="C53">
            <v>367</v>
          </cell>
          <cell r="D53" t="str">
            <v>A</v>
          </cell>
          <cell r="E53" t="str">
            <v>HR Organizational Development</v>
          </cell>
          <cell r="F53" t="str">
            <v>HRIS</v>
          </cell>
        </row>
        <row r="54">
          <cell r="B54" t="str">
            <v>0030300</v>
          </cell>
          <cell r="C54">
            <v>367</v>
          </cell>
          <cell r="D54" t="str">
            <v>A</v>
          </cell>
          <cell r="E54" t="str">
            <v>Performance Management</v>
          </cell>
          <cell r="F54" t="str">
            <v>Perf_Man</v>
          </cell>
        </row>
        <row r="55">
          <cell r="B55" t="str">
            <v>0033200</v>
          </cell>
          <cell r="C55">
            <v>367</v>
          </cell>
          <cell r="D55" t="str">
            <v>A</v>
          </cell>
          <cell r="E55" t="str">
            <v>NIPSCO Regulatory</v>
          </cell>
          <cell r="F55" t="str">
            <v>NIP_Reg</v>
          </cell>
        </row>
        <row r="56">
          <cell r="B56" t="str">
            <v>0036000</v>
          </cell>
          <cell r="C56">
            <v>367</v>
          </cell>
          <cell r="D56" t="str">
            <v>A</v>
          </cell>
          <cell r="E56" t="str">
            <v>Other Corporate</v>
          </cell>
          <cell r="F56" t="str">
            <v>Other</v>
          </cell>
        </row>
        <row r="57">
          <cell r="B57" t="str">
            <v>0036100</v>
          </cell>
          <cell r="C57">
            <v>367</v>
          </cell>
          <cell r="D57" t="str">
            <v>A</v>
          </cell>
          <cell r="E57" t="str">
            <v>Business Unit CFO - NIPSCO</v>
          </cell>
          <cell r="F57" t="str">
            <v>BU_CFO</v>
          </cell>
        </row>
        <row r="58">
          <cell r="B58" t="str">
            <v>0036110</v>
          </cell>
          <cell r="C58">
            <v>367</v>
          </cell>
          <cell r="D58" t="str">
            <v>A</v>
          </cell>
          <cell r="E58" t="str">
            <v>NIPSCO Special Studies</v>
          </cell>
          <cell r="F58" t="str">
            <v>NIP</v>
          </cell>
        </row>
        <row r="59">
          <cell r="B59" t="str">
            <v>0036200</v>
          </cell>
          <cell r="C59">
            <v>367</v>
          </cell>
          <cell r="D59" t="str">
            <v>A</v>
          </cell>
          <cell r="E59" t="str">
            <v>NIPSCO Rates Administration</v>
          </cell>
          <cell r="F59" t="str">
            <v>NIPSCO_Adm</v>
          </cell>
        </row>
        <row r="60">
          <cell r="B60" t="str">
            <v>0036300</v>
          </cell>
          <cell r="C60">
            <v>367</v>
          </cell>
          <cell r="D60" t="str">
            <v>A</v>
          </cell>
          <cell r="E60" t="str">
            <v>NIPSCO Rates Compliance</v>
          </cell>
          <cell r="F60" t="str">
            <v>NIPSCO_Com</v>
          </cell>
        </row>
        <row r="61">
          <cell r="B61" t="str">
            <v>0036400</v>
          </cell>
          <cell r="C61">
            <v>367</v>
          </cell>
          <cell r="D61" t="str">
            <v>A</v>
          </cell>
          <cell r="E61" t="str">
            <v>Rates and Regulatory Services</v>
          </cell>
          <cell r="F61" t="str">
            <v>NIP_Rates</v>
          </cell>
        </row>
        <row r="62">
          <cell r="B62" t="str">
            <v>0036500</v>
          </cell>
          <cell r="C62">
            <v>367</v>
          </cell>
          <cell r="D62" t="str">
            <v>A</v>
          </cell>
          <cell r="E62" t="str">
            <v>NIPSCO Regulatory Accounting</v>
          </cell>
          <cell r="F62" t="str">
            <v>NIPRegAct</v>
          </cell>
        </row>
        <row r="63">
          <cell r="B63" t="str">
            <v>0036600</v>
          </cell>
          <cell r="C63">
            <v>367</v>
          </cell>
          <cell r="D63" t="str">
            <v>A</v>
          </cell>
          <cell r="E63" t="str">
            <v>NIPSCO Rates and Contracts</v>
          </cell>
          <cell r="F63" t="str">
            <v>NIP_Cont</v>
          </cell>
        </row>
        <row r="64">
          <cell r="B64" t="str">
            <v>0042100</v>
          </cell>
          <cell r="C64">
            <v>367</v>
          </cell>
          <cell r="D64" t="str">
            <v>A</v>
          </cell>
          <cell r="E64" t="str">
            <v>Income Tax</v>
          </cell>
          <cell r="F64" t="str">
            <v>Income Tax</v>
          </cell>
        </row>
        <row r="65">
          <cell r="B65" t="str">
            <v>0042200</v>
          </cell>
          <cell r="C65">
            <v>367</v>
          </cell>
          <cell r="D65" t="str">
            <v>A</v>
          </cell>
          <cell r="E65" t="str">
            <v>Stock and Other Compensation</v>
          </cell>
          <cell r="F65" t="str">
            <v>Stock</v>
          </cell>
        </row>
        <row r="66">
          <cell r="B66" t="str">
            <v>0042700</v>
          </cell>
          <cell r="C66">
            <v>367</v>
          </cell>
          <cell r="D66" t="str">
            <v>A</v>
          </cell>
          <cell r="E66" t="str">
            <v>General</v>
          </cell>
          <cell r="F66" t="str">
            <v>General</v>
          </cell>
        </row>
        <row r="67">
          <cell r="B67" t="str">
            <v>0042800</v>
          </cell>
          <cell r="C67">
            <v>367</v>
          </cell>
          <cell r="D67" t="str">
            <v>A</v>
          </cell>
          <cell r="E67" t="str">
            <v>Interest</v>
          </cell>
          <cell r="F67" t="str">
            <v>Capital</v>
          </cell>
        </row>
        <row r="68">
          <cell r="B68" t="str">
            <v>0042900</v>
          </cell>
          <cell r="C68">
            <v>367</v>
          </cell>
          <cell r="D68" t="str">
            <v>A</v>
          </cell>
          <cell r="E68" t="str">
            <v>Gen Convenience Bill Wire</v>
          </cell>
          <cell r="F68" t="str">
            <v>Gen_Conv</v>
          </cell>
        </row>
        <row r="69">
          <cell r="B69" t="str">
            <v>0047200</v>
          </cell>
          <cell r="C69">
            <v>367</v>
          </cell>
          <cell r="D69" t="str">
            <v>A</v>
          </cell>
          <cell r="E69" t="str">
            <v>Facilities Civic Center</v>
          </cell>
          <cell r="F69" t="str">
            <v>Fac_Civic</v>
          </cell>
        </row>
        <row r="70">
          <cell r="B70" t="str">
            <v>0047300</v>
          </cell>
          <cell r="C70">
            <v>367</v>
          </cell>
          <cell r="D70" t="str">
            <v>A</v>
          </cell>
          <cell r="E70" t="str">
            <v>Facilities COH CKY</v>
          </cell>
          <cell r="F70" t="str">
            <v>Fac_COH</v>
          </cell>
        </row>
        <row r="71">
          <cell r="B71" t="str">
            <v>0047400</v>
          </cell>
          <cell r="C71">
            <v>367</v>
          </cell>
          <cell r="D71" t="str">
            <v>A</v>
          </cell>
          <cell r="E71" t="str">
            <v>Facilities Indiana</v>
          </cell>
          <cell r="F71" t="str">
            <v>Fac_IN</v>
          </cell>
        </row>
        <row r="72">
          <cell r="B72" t="str">
            <v>0047500</v>
          </cell>
          <cell r="C72">
            <v>367</v>
          </cell>
          <cell r="D72" t="str">
            <v>A</v>
          </cell>
          <cell r="E72" t="str">
            <v>Facilities Marble Cliff</v>
          </cell>
          <cell r="F72" t="str">
            <v>Fac_Marble</v>
          </cell>
        </row>
        <row r="73">
          <cell r="B73" t="str">
            <v>0047600</v>
          </cell>
          <cell r="C73">
            <v>367</v>
          </cell>
          <cell r="D73" t="str">
            <v>A</v>
          </cell>
          <cell r="E73" t="str">
            <v>Facilities Southlake</v>
          </cell>
          <cell r="F73" t="str">
            <v>Fac_Sl</v>
          </cell>
        </row>
        <row r="74">
          <cell r="B74" t="str">
            <v>0047700</v>
          </cell>
          <cell r="C74">
            <v>367</v>
          </cell>
          <cell r="D74" t="str">
            <v>A</v>
          </cell>
          <cell r="E74" t="str">
            <v>Facilities NIPSCO</v>
          </cell>
          <cell r="F74" t="str">
            <v>Fac_NIP</v>
          </cell>
        </row>
        <row r="75">
          <cell r="B75" t="str">
            <v>0049000</v>
          </cell>
          <cell r="C75">
            <v>367</v>
          </cell>
          <cell r="D75" t="str">
            <v>A</v>
          </cell>
          <cell r="E75" t="str">
            <v>Real Estate Management</v>
          </cell>
          <cell r="F75" t="str">
            <v>Real_Est</v>
          </cell>
        </row>
        <row r="76">
          <cell r="B76" t="str">
            <v>0051000</v>
          </cell>
          <cell r="C76">
            <v>367</v>
          </cell>
          <cell r="D76" t="str">
            <v>A</v>
          </cell>
          <cell r="E76" t="str">
            <v>BSIT Total Telcom Direct</v>
          </cell>
          <cell r="F76" t="str">
            <v>Telcom_Tot</v>
          </cell>
        </row>
        <row r="77">
          <cell r="B77" t="str">
            <v>0051100</v>
          </cell>
          <cell r="C77">
            <v>367</v>
          </cell>
          <cell r="D77" t="str">
            <v>A</v>
          </cell>
          <cell r="E77" t="str">
            <v>Telecom Convenience Billing</v>
          </cell>
          <cell r="F77" t="str">
            <v>Telecom</v>
          </cell>
        </row>
        <row r="78">
          <cell r="B78" t="str">
            <v>0052600</v>
          </cell>
          <cell r="C78">
            <v>367</v>
          </cell>
          <cell r="D78" t="str">
            <v>A</v>
          </cell>
          <cell r="E78" t="str">
            <v>Meter Shop</v>
          </cell>
          <cell r="F78" t="str">
            <v>Mtr_Shop</v>
          </cell>
        </row>
        <row r="79">
          <cell r="B79" t="str">
            <v>0052700</v>
          </cell>
          <cell r="C79">
            <v>367</v>
          </cell>
          <cell r="D79" t="str">
            <v>A</v>
          </cell>
          <cell r="E79" t="str">
            <v>Bangs Fabric Shop</v>
          </cell>
          <cell r="F79" t="str">
            <v>Bangs_Fab</v>
          </cell>
        </row>
        <row r="80">
          <cell r="B80" t="str">
            <v>0052800</v>
          </cell>
          <cell r="C80">
            <v>367</v>
          </cell>
          <cell r="D80" t="str">
            <v>A</v>
          </cell>
          <cell r="E80" t="str">
            <v>Operations Planning</v>
          </cell>
          <cell r="F80" t="str">
            <v>Ops_Planng</v>
          </cell>
        </row>
        <row r="81">
          <cell r="B81" t="str">
            <v>0052900</v>
          </cell>
          <cell r="C81">
            <v>367</v>
          </cell>
          <cell r="D81" t="str">
            <v>A</v>
          </cell>
          <cell r="E81" t="str">
            <v>Operations</v>
          </cell>
          <cell r="F81" t="str">
            <v>Operations</v>
          </cell>
        </row>
        <row r="82">
          <cell r="B82" t="str">
            <v>0053000</v>
          </cell>
          <cell r="C82">
            <v>367</v>
          </cell>
          <cell r="D82" t="str">
            <v>A</v>
          </cell>
          <cell r="E82" t="str">
            <v>Revenue Transactions</v>
          </cell>
          <cell r="F82" t="str">
            <v>Rev_Trans</v>
          </cell>
        </row>
        <row r="83">
          <cell r="B83" t="str">
            <v>0053100</v>
          </cell>
          <cell r="C83">
            <v>367</v>
          </cell>
          <cell r="D83" t="str">
            <v>A</v>
          </cell>
          <cell r="E83" t="str">
            <v>Distribution Engineering</v>
          </cell>
          <cell r="F83" t="str">
            <v>Tech_Ops</v>
          </cell>
        </row>
        <row r="84">
          <cell r="B84" t="str">
            <v>0053200</v>
          </cell>
          <cell r="C84">
            <v>367</v>
          </cell>
          <cell r="D84" t="str">
            <v>A</v>
          </cell>
          <cell r="E84" t="str">
            <v>Engineering Services</v>
          </cell>
          <cell r="F84" t="str">
            <v>Engin_Serv</v>
          </cell>
        </row>
        <row r="85">
          <cell r="B85" t="str">
            <v>0053300</v>
          </cell>
          <cell r="C85">
            <v>367</v>
          </cell>
          <cell r="D85" t="str">
            <v>A</v>
          </cell>
          <cell r="E85" t="str">
            <v>Standards and Compliance</v>
          </cell>
          <cell r="F85" t="str">
            <v>Stand_Comp</v>
          </cell>
        </row>
        <row r="86">
          <cell r="B86" t="str">
            <v>0053400</v>
          </cell>
          <cell r="C86">
            <v>367</v>
          </cell>
          <cell r="D86" t="str">
            <v>A</v>
          </cell>
          <cell r="E86" t="str">
            <v>Columbus Integration Ctr</v>
          </cell>
          <cell r="F86" t="str">
            <v>Col_Integr</v>
          </cell>
        </row>
        <row r="87">
          <cell r="B87" t="str">
            <v>0053600</v>
          </cell>
          <cell r="C87">
            <v>367</v>
          </cell>
          <cell r="D87" t="str">
            <v>A</v>
          </cell>
          <cell r="E87" t="str">
            <v>Bill Printing &amp; Inserting</v>
          </cell>
          <cell r="F87" t="str">
            <v>Bills</v>
          </cell>
        </row>
        <row r="88">
          <cell r="B88" t="str">
            <v>0053700</v>
          </cell>
          <cell r="C88">
            <v>367</v>
          </cell>
          <cell r="D88" t="str">
            <v>A</v>
          </cell>
          <cell r="E88" t="str">
            <v>Engineering Technology</v>
          </cell>
          <cell r="F88" t="str">
            <v>Engin_Tech</v>
          </cell>
        </row>
        <row r="89">
          <cell r="B89" t="str">
            <v>0053800</v>
          </cell>
          <cell r="C89">
            <v>367</v>
          </cell>
          <cell r="D89" t="str">
            <v>A</v>
          </cell>
          <cell r="E89" t="str">
            <v>NiSource Training</v>
          </cell>
          <cell r="F89" t="str">
            <v>NI_Train</v>
          </cell>
        </row>
        <row r="90">
          <cell r="B90" t="str">
            <v>0053900</v>
          </cell>
          <cell r="C90">
            <v>367</v>
          </cell>
          <cell r="D90" t="str">
            <v>A</v>
          </cell>
          <cell r="E90" t="str">
            <v>Capital Mgmt and Analysis</v>
          </cell>
          <cell r="F90" t="str">
            <v>Cap_Mgmt</v>
          </cell>
        </row>
        <row r="91">
          <cell r="B91" t="str">
            <v>0054000</v>
          </cell>
          <cell r="C91">
            <v>367</v>
          </cell>
          <cell r="D91" t="str">
            <v>A</v>
          </cell>
          <cell r="E91" t="str">
            <v>NIPSCO Operations</v>
          </cell>
          <cell r="F91" t="str">
            <v>NIP_Ops</v>
          </cell>
        </row>
        <row r="92">
          <cell r="B92" t="str">
            <v>0054100</v>
          </cell>
          <cell r="C92">
            <v>367</v>
          </cell>
          <cell r="D92" t="str">
            <v>A</v>
          </cell>
          <cell r="E92" t="str">
            <v>GIS &amp; Damage Preventn Support</v>
          </cell>
          <cell r="F92" t="str">
            <v>Damg_Prev</v>
          </cell>
        </row>
        <row r="93">
          <cell r="B93" t="str">
            <v>0054500</v>
          </cell>
          <cell r="C93">
            <v>367</v>
          </cell>
          <cell r="D93" t="str">
            <v>A</v>
          </cell>
          <cell r="E93" t="str">
            <v>CISC Electronic Access</v>
          </cell>
          <cell r="F93" t="str">
            <v>CISC</v>
          </cell>
        </row>
        <row r="94">
          <cell r="B94" t="str">
            <v>0055200</v>
          </cell>
          <cell r="C94">
            <v>367</v>
          </cell>
          <cell r="D94" t="str">
            <v>A</v>
          </cell>
          <cell r="E94" t="str">
            <v>Pipeline Budgets</v>
          </cell>
          <cell r="F94" t="str">
            <v>Pipe_Bud</v>
          </cell>
        </row>
        <row r="95">
          <cell r="B95" t="str">
            <v>0055400</v>
          </cell>
          <cell r="C95">
            <v>367</v>
          </cell>
          <cell r="D95" t="str">
            <v>A</v>
          </cell>
          <cell r="E95" t="str">
            <v>Financial Planning &amp; Analysis</v>
          </cell>
          <cell r="F95" t="str">
            <v>Fin_Plan</v>
          </cell>
        </row>
        <row r="96">
          <cell r="B96" t="str">
            <v>0055500</v>
          </cell>
          <cell r="C96">
            <v>367</v>
          </cell>
          <cell r="D96" t="str">
            <v>A</v>
          </cell>
          <cell r="E96" t="str">
            <v>FP&amp;A Transformation</v>
          </cell>
          <cell r="F96" t="str">
            <v>FPA_Transf</v>
          </cell>
        </row>
        <row r="97">
          <cell r="B97" t="str">
            <v>0055600</v>
          </cell>
          <cell r="C97">
            <v>367</v>
          </cell>
          <cell r="D97" t="str">
            <v>A</v>
          </cell>
          <cell r="E97" t="str">
            <v>FP&amp;A Consolidation</v>
          </cell>
          <cell r="F97" t="str">
            <v>FPA_Consol</v>
          </cell>
        </row>
        <row r="98">
          <cell r="B98" t="str">
            <v>0055700</v>
          </cell>
          <cell r="C98">
            <v>367</v>
          </cell>
          <cell r="D98" t="str">
            <v>A</v>
          </cell>
          <cell r="E98" t="str">
            <v>Capital Allocation</v>
          </cell>
          <cell r="F98" t="str">
            <v>Cap Alloc</v>
          </cell>
        </row>
        <row r="99">
          <cell r="B99" t="str">
            <v>0055800</v>
          </cell>
          <cell r="C99">
            <v>367</v>
          </cell>
          <cell r="D99" t="str">
            <v>A</v>
          </cell>
          <cell r="E99" t="str">
            <v>Corp Development &amp; Reporting</v>
          </cell>
          <cell r="F99" t="str">
            <v>Corp Dev</v>
          </cell>
        </row>
        <row r="100">
          <cell r="B100" t="str">
            <v>0056100</v>
          </cell>
          <cell r="C100">
            <v>367</v>
          </cell>
          <cell r="D100" t="str">
            <v>A</v>
          </cell>
          <cell r="E100" t="str">
            <v>Payment Exception Processing</v>
          </cell>
          <cell r="F100" t="str">
            <v>Rev_Trans</v>
          </cell>
        </row>
        <row r="101">
          <cell r="B101" t="str">
            <v>0056200</v>
          </cell>
          <cell r="C101">
            <v>367</v>
          </cell>
          <cell r="D101" t="str">
            <v>A</v>
          </cell>
          <cell r="E101" t="str">
            <v>DIS Billing CDC</v>
          </cell>
          <cell r="F101" t="str">
            <v>Rev_Trans</v>
          </cell>
        </row>
        <row r="102">
          <cell r="B102" t="str">
            <v>0056300</v>
          </cell>
          <cell r="C102">
            <v>367</v>
          </cell>
          <cell r="D102" t="str">
            <v>A</v>
          </cell>
          <cell r="E102" t="str">
            <v>Columbia Revenue Recovery</v>
          </cell>
          <cell r="F102" t="str">
            <v>Rev_Trans</v>
          </cell>
        </row>
        <row r="103">
          <cell r="B103" t="str">
            <v>0057000</v>
          </cell>
          <cell r="C103">
            <v>367</v>
          </cell>
          <cell r="D103" t="str">
            <v>A</v>
          </cell>
          <cell r="E103" t="str">
            <v>Governmental Affairs</v>
          </cell>
          <cell r="F103" t="str">
            <v>Gov_Aff</v>
          </cell>
        </row>
        <row r="104">
          <cell r="B104" t="str">
            <v>0057100</v>
          </cell>
          <cell r="C104">
            <v>367</v>
          </cell>
          <cell r="D104" t="str">
            <v>A</v>
          </cell>
          <cell r="E104" t="str">
            <v>CMI Network Services</v>
          </cell>
          <cell r="F104" t="str">
            <v>CMI_Netwrk</v>
          </cell>
        </row>
        <row r="105">
          <cell r="B105" t="str">
            <v>0058000</v>
          </cell>
          <cell r="C105">
            <v>367</v>
          </cell>
          <cell r="D105" t="str">
            <v>A</v>
          </cell>
          <cell r="E105" t="str">
            <v>Pipeline Accounting</v>
          </cell>
          <cell r="F105" t="str">
            <v>Pipe_Acct</v>
          </cell>
        </row>
        <row r="106">
          <cell r="B106" t="str">
            <v>0059000</v>
          </cell>
          <cell r="C106">
            <v>367</v>
          </cell>
          <cell r="D106" t="str">
            <v>A</v>
          </cell>
          <cell r="E106" t="str">
            <v>EDE Accounting</v>
          </cell>
          <cell r="F106" t="str">
            <v>EDE_Acct</v>
          </cell>
        </row>
        <row r="107">
          <cell r="B107" t="str">
            <v>0059100</v>
          </cell>
          <cell r="C107">
            <v>367</v>
          </cell>
          <cell r="D107" t="str">
            <v>A</v>
          </cell>
          <cell r="E107" t="str">
            <v>Financial Planning EDE</v>
          </cell>
          <cell r="F107" t="str">
            <v>EDE_Acct</v>
          </cell>
        </row>
        <row r="108">
          <cell r="B108" t="str">
            <v>0061000</v>
          </cell>
          <cell r="C108">
            <v>367</v>
          </cell>
          <cell r="D108" t="str">
            <v>A</v>
          </cell>
          <cell r="E108" t="str">
            <v>Corporate Services Accounting</v>
          </cell>
          <cell r="F108" t="str">
            <v>CS_Acct</v>
          </cell>
        </row>
        <row r="109">
          <cell r="B109" t="str">
            <v>0063900</v>
          </cell>
          <cell r="C109">
            <v>367</v>
          </cell>
          <cell r="D109" t="str">
            <v>A</v>
          </cell>
          <cell r="E109" t="str">
            <v>Finance Transformation</v>
          </cell>
          <cell r="F109" t="str">
            <v>Fin Transf</v>
          </cell>
        </row>
        <row r="110">
          <cell r="B110" t="str">
            <v>0064300</v>
          </cell>
          <cell r="C110">
            <v>367</v>
          </cell>
          <cell r="D110" t="str">
            <v>A</v>
          </cell>
          <cell r="E110" t="str">
            <v>Office of CFO</v>
          </cell>
          <cell r="F110" t="str">
            <v>Odonnell</v>
          </cell>
        </row>
        <row r="111">
          <cell r="B111" t="str">
            <v>0064500</v>
          </cell>
          <cell r="C111">
            <v>367</v>
          </cell>
          <cell r="D111" t="str">
            <v>A</v>
          </cell>
          <cell r="E111" t="str">
            <v>COH CKY Operations</v>
          </cell>
          <cell r="F111" t="str">
            <v>COH_Ops</v>
          </cell>
        </row>
        <row r="112">
          <cell r="B112" t="str">
            <v>0066000</v>
          </cell>
          <cell r="C112">
            <v>367</v>
          </cell>
          <cell r="D112" t="str">
            <v>A</v>
          </cell>
          <cell r="E112" t="str">
            <v>Treasury</v>
          </cell>
          <cell r="F112" t="str">
            <v>Treasury</v>
          </cell>
        </row>
        <row r="113">
          <cell r="B113" t="str">
            <v>0067000</v>
          </cell>
          <cell r="C113">
            <v>367</v>
          </cell>
          <cell r="D113" t="str">
            <v>A</v>
          </cell>
          <cell r="E113" t="str">
            <v>Accounts Payable</v>
          </cell>
          <cell r="F113" t="str">
            <v>AP</v>
          </cell>
        </row>
        <row r="114">
          <cell r="B114" t="str">
            <v>0068000</v>
          </cell>
          <cell r="C114">
            <v>367</v>
          </cell>
          <cell r="D114" t="str">
            <v>A</v>
          </cell>
          <cell r="E114" t="str">
            <v>Corporate Development</v>
          </cell>
          <cell r="F114" t="str">
            <v>Corp Dev</v>
          </cell>
        </row>
        <row r="115">
          <cell r="B115" t="str">
            <v>0068100</v>
          </cell>
          <cell r="C115">
            <v>367</v>
          </cell>
          <cell r="D115" t="str">
            <v>A</v>
          </cell>
          <cell r="E115" t="str">
            <v>Strategic Analysis</v>
          </cell>
          <cell r="F115" t="str">
            <v>Strategic</v>
          </cell>
        </row>
        <row r="116">
          <cell r="B116" t="str">
            <v>0070200</v>
          </cell>
          <cell r="C116">
            <v>367</v>
          </cell>
          <cell r="D116" t="str">
            <v>A</v>
          </cell>
          <cell r="E116" t="str">
            <v>IT Security and Compliance</v>
          </cell>
          <cell r="F116" t="str">
            <v>IT_Sec</v>
          </cell>
        </row>
        <row r="117">
          <cell r="B117" t="str">
            <v>0070300</v>
          </cell>
          <cell r="C117">
            <v>367</v>
          </cell>
          <cell r="D117" t="str">
            <v>A</v>
          </cell>
          <cell r="E117" t="str">
            <v>IT Service Delivery</v>
          </cell>
          <cell r="F117" t="str">
            <v>IT_Serv</v>
          </cell>
        </row>
        <row r="118">
          <cell r="B118" t="str">
            <v>0070400</v>
          </cell>
          <cell r="C118">
            <v>367</v>
          </cell>
          <cell r="D118" t="str">
            <v>A</v>
          </cell>
          <cell r="E118" t="str">
            <v>IT Projects</v>
          </cell>
          <cell r="F118" t="str">
            <v>IT Proj</v>
          </cell>
        </row>
        <row r="119">
          <cell r="B119" t="str">
            <v>0080100</v>
          </cell>
          <cell r="C119">
            <v>367</v>
          </cell>
          <cell r="D119" t="str">
            <v>A</v>
          </cell>
          <cell r="E119" t="str">
            <v>Regulatory Accounting</v>
          </cell>
          <cell r="F119" t="str">
            <v>Reg_Acct</v>
          </cell>
        </row>
        <row r="120">
          <cell r="B120" t="str">
            <v>0080300</v>
          </cell>
          <cell r="C120">
            <v>367</v>
          </cell>
          <cell r="D120" t="str">
            <v>A</v>
          </cell>
          <cell r="E120" t="str">
            <v>ESS Remediation</v>
          </cell>
          <cell r="F120" t="str">
            <v>EHS_Rem</v>
          </cell>
        </row>
        <row r="121">
          <cell r="B121" t="str">
            <v>0080400</v>
          </cell>
          <cell r="C121">
            <v>367</v>
          </cell>
          <cell r="D121" t="str">
            <v>A</v>
          </cell>
          <cell r="E121" t="str">
            <v>ESS Env Policy and Permitting</v>
          </cell>
          <cell r="F121" t="str">
            <v>EnvirPermt</v>
          </cell>
        </row>
        <row r="122">
          <cell r="B122" t="str">
            <v>0082000</v>
          </cell>
          <cell r="C122">
            <v>367</v>
          </cell>
          <cell r="D122" t="str">
            <v>A</v>
          </cell>
          <cell r="E122" t="str">
            <v>NIPSCO Accounting</v>
          </cell>
          <cell r="F122" t="str">
            <v>NIP_Acctg</v>
          </cell>
        </row>
        <row r="123">
          <cell r="B123" t="str">
            <v>0083000</v>
          </cell>
          <cell r="C123">
            <v>367</v>
          </cell>
          <cell r="D123" t="str">
            <v>A</v>
          </cell>
          <cell r="E123" t="str">
            <v>Investor Relations</v>
          </cell>
          <cell r="F123" t="str">
            <v>Invest_Rel</v>
          </cell>
        </row>
        <row r="124">
          <cell r="B124" t="str">
            <v>0085100</v>
          </cell>
          <cell r="C124">
            <v>367</v>
          </cell>
          <cell r="D124" t="str">
            <v>A</v>
          </cell>
          <cell r="E124" t="str">
            <v>New Business</v>
          </cell>
          <cell r="F124" t="str">
            <v>New_Bus</v>
          </cell>
        </row>
        <row r="125">
          <cell r="B125" t="str">
            <v>0085200</v>
          </cell>
          <cell r="C125">
            <v>367</v>
          </cell>
          <cell r="D125" t="str">
            <v>A</v>
          </cell>
          <cell r="E125" t="str">
            <v>Sales &amp; Marketing</v>
          </cell>
          <cell r="F125" t="str">
            <v>Sales&amp;Mrkt</v>
          </cell>
        </row>
        <row r="126">
          <cell r="B126" t="str">
            <v>0085300</v>
          </cell>
          <cell r="C126">
            <v>367</v>
          </cell>
          <cell r="D126" t="str">
            <v>A</v>
          </cell>
          <cell r="E126" t="str">
            <v>Large Customer Relations</v>
          </cell>
          <cell r="F126" t="str">
            <v>CustRltns</v>
          </cell>
        </row>
        <row r="127">
          <cell r="B127" t="str">
            <v>0086100</v>
          </cell>
          <cell r="C127">
            <v>367</v>
          </cell>
          <cell r="D127" t="str">
            <v>A</v>
          </cell>
          <cell r="E127" t="str">
            <v>Supply Chain Administration</v>
          </cell>
          <cell r="F127" t="str">
            <v>SpplyChn</v>
          </cell>
        </row>
        <row r="128">
          <cell r="B128" t="str">
            <v>0086200</v>
          </cell>
          <cell r="C128">
            <v>367</v>
          </cell>
          <cell r="D128" t="str">
            <v>A</v>
          </cell>
          <cell r="E128" t="str">
            <v>Supply Chain Services</v>
          </cell>
          <cell r="F128" t="str">
            <v>SpplyChn</v>
          </cell>
        </row>
        <row r="129">
          <cell r="B129" t="str">
            <v>0086300</v>
          </cell>
          <cell r="C129">
            <v>367</v>
          </cell>
          <cell r="D129" t="str">
            <v>A</v>
          </cell>
          <cell r="E129" t="str">
            <v>Category Management</v>
          </cell>
          <cell r="F129" t="str">
            <v>SpplyChn</v>
          </cell>
        </row>
        <row r="130">
          <cell r="B130" t="str">
            <v>0086400</v>
          </cell>
          <cell r="C130">
            <v>367</v>
          </cell>
          <cell r="D130" t="str">
            <v>A</v>
          </cell>
          <cell r="E130" t="str">
            <v>Procurement Ops Distribution</v>
          </cell>
          <cell r="F130" t="str">
            <v>SpplyChn</v>
          </cell>
        </row>
        <row r="131">
          <cell r="B131" t="str">
            <v>0086500</v>
          </cell>
          <cell r="C131">
            <v>367</v>
          </cell>
          <cell r="D131" t="str">
            <v>A</v>
          </cell>
          <cell r="E131" t="str">
            <v>Procurement Ops T&amp;D &amp; Gas Dist</v>
          </cell>
          <cell r="F131" t="str">
            <v>SpplyChn</v>
          </cell>
        </row>
        <row r="132">
          <cell r="B132" t="str">
            <v>0086600</v>
          </cell>
          <cell r="C132">
            <v>367</v>
          </cell>
          <cell r="D132" t="str">
            <v>A</v>
          </cell>
          <cell r="E132" t="str">
            <v>Procurement Ops Services</v>
          </cell>
          <cell r="F132" t="str">
            <v>SpplyChn</v>
          </cell>
        </row>
        <row r="133">
          <cell r="B133" t="str">
            <v>0086700</v>
          </cell>
          <cell r="C133">
            <v>367</v>
          </cell>
          <cell r="D133" t="str">
            <v>A</v>
          </cell>
          <cell r="E133" t="str">
            <v>Procurement Ops NGT&amp;S</v>
          </cell>
          <cell r="F133" t="str">
            <v>SpplyChn</v>
          </cell>
        </row>
        <row r="134">
          <cell r="B134" t="str">
            <v>0086800</v>
          </cell>
          <cell r="C134">
            <v>367</v>
          </cell>
          <cell r="D134" t="str">
            <v>A</v>
          </cell>
          <cell r="E134" t="str">
            <v>Procurement Ops Gen &amp; Maj Proj</v>
          </cell>
          <cell r="F134" t="str">
            <v>SpplyChn</v>
          </cell>
        </row>
        <row r="135">
          <cell r="B135" t="str">
            <v>0087400</v>
          </cell>
          <cell r="C135">
            <v>367</v>
          </cell>
          <cell r="D135" t="str">
            <v>A</v>
          </cell>
          <cell r="E135" t="str">
            <v>Warehouse Operations</v>
          </cell>
          <cell r="F135" t="str">
            <v>Warehouse</v>
          </cell>
        </row>
        <row r="136">
          <cell r="B136" t="str">
            <v>0088000</v>
          </cell>
          <cell r="C136">
            <v>367</v>
          </cell>
          <cell r="D136" t="str">
            <v>A</v>
          </cell>
          <cell r="E136" t="str">
            <v>Fleet Management</v>
          </cell>
          <cell r="F136" t="str">
            <v>Fleet</v>
          </cell>
        </row>
        <row r="137">
          <cell r="B137" t="str">
            <v>0089000</v>
          </cell>
          <cell r="C137">
            <v>367</v>
          </cell>
          <cell r="D137" t="str">
            <v>A</v>
          </cell>
          <cell r="E137" t="str">
            <v>Corporate Security</v>
          </cell>
          <cell r="F137" t="str">
            <v>Corp_Sec</v>
          </cell>
        </row>
        <row r="138">
          <cell r="B138" t="str">
            <v>0090200</v>
          </cell>
          <cell r="C138">
            <v>367</v>
          </cell>
          <cell r="D138" t="str">
            <v>A</v>
          </cell>
          <cell r="E138" t="str">
            <v>Business Unit CFO - NGT&amp;S</v>
          </cell>
          <cell r="F138" t="str">
            <v>BU_CFO</v>
          </cell>
        </row>
        <row r="139">
          <cell r="B139" t="str">
            <v>0091100</v>
          </cell>
          <cell r="C139">
            <v>367</v>
          </cell>
          <cell r="D139" t="str">
            <v>A</v>
          </cell>
          <cell r="E139" t="str">
            <v>HR NGD</v>
          </cell>
          <cell r="F139" t="str">
            <v>HR NGD</v>
          </cell>
        </row>
        <row r="140">
          <cell r="B140" t="str">
            <v>0091600</v>
          </cell>
          <cell r="C140">
            <v>367</v>
          </cell>
          <cell r="D140" t="str">
            <v>A</v>
          </cell>
          <cell r="E140" t="str">
            <v>HR NGTS</v>
          </cell>
          <cell r="F140" t="str">
            <v>HR MGTS</v>
          </cell>
        </row>
        <row r="141">
          <cell r="B141" t="str">
            <v>0091700</v>
          </cell>
          <cell r="C141">
            <v>367</v>
          </cell>
          <cell r="D141" t="str">
            <v>A</v>
          </cell>
          <cell r="E141" t="str">
            <v>HR NIPSCO</v>
          </cell>
          <cell r="F141" t="str">
            <v>HR NIPSCO</v>
          </cell>
        </row>
        <row r="142">
          <cell r="B142" t="str">
            <v>0092000</v>
          </cell>
          <cell r="C142">
            <v>367</v>
          </cell>
          <cell r="D142" t="str">
            <v>A</v>
          </cell>
          <cell r="E142" t="str">
            <v>NI Administration Svcs</v>
          </cell>
          <cell r="F142" t="str">
            <v>NIAdmSvcs</v>
          </cell>
        </row>
        <row r="143">
          <cell r="B143" t="str">
            <v>0092100</v>
          </cell>
          <cell r="C143">
            <v>367</v>
          </cell>
          <cell r="D143" t="str">
            <v>A</v>
          </cell>
          <cell r="E143" t="str">
            <v>Business Continuity</v>
          </cell>
          <cell r="F143" t="str">
            <v>BusCont</v>
          </cell>
        </row>
        <row r="144">
          <cell r="B144" t="str">
            <v>0092300</v>
          </cell>
          <cell r="C144">
            <v>367</v>
          </cell>
          <cell r="D144" t="str">
            <v>A</v>
          </cell>
          <cell r="E144" t="str">
            <v>Enterprise Transformation</v>
          </cell>
          <cell r="F144" t="str">
            <v>Ent_Transf</v>
          </cell>
        </row>
        <row r="145">
          <cell r="B145" t="str">
            <v>0092400</v>
          </cell>
          <cell r="C145">
            <v>367</v>
          </cell>
          <cell r="D145" t="str">
            <v>A</v>
          </cell>
          <cell r="E145" t="str">
            <v>Transformation</v>
          </cell>
          <cell r="F145" t="str">
            <v>Transf</v>
          </cell>
        </row>
        <row r="146">
          <cell r="B146" t="str">
            <v>0092500</v>
          </cell>
          <cell r="C146">
            <v>367</v>
          </cell>
          <cell r="D146" t="str">
            <v>A</v>
          </cell>
          <cell r="E146" t="str">
            <v>Service Performance</v>
          </cell>
          <cell r="F146" t="str">
            <v>Serv_Perf</v>
          </cell>
        </row>
        <row r="147">
          <cell r="B147" t="str">
            <v>0092600</v>
          </cell>
          <cell r="C147">
            <v>367</v>
          </cell>
          <cell r="D147" t="str">
            <v>A</v>
          </cell>
          <cell r="E147" t="str">
            <v>Finance Transformation</v>
          </cell>
          <cell r="F147" t="str">
            <v>Transf</v>
          </cell>
        </row>
        <row r="148">
          <cell r="B148" t="str">
            <v>0096100</v>
          </cell>
          <cell r="C148">
            <v>367</v>
          </cell>
          <cell r="D148" t="str">
            <v>A</v>
          </cell>
          <cell r="E148" t="str">
            <v>Retail Services Exec and Mrktg</v>
          </cell>
          <cell r="F148" t="str">
            <v>RetlSvsExM</v>
          </cell>
        </row>
        <row r="149">
          <cell r="B149" t="str">
            <v>0096200</v>
          </cell>
          <cell r="C149">
            <v>367</v>
          </cell>
          <cell r="D149" t="str">
            <v>A</v>
          </cell>
          <cell r="E149" t="str">
            <v>Market Research</v>
          </cell>
          <cell r="F149" t="str">
            <v>Mrkt_Rsrch</v>
          </cell>
        </row>
        <row r="150">
          <cell r="B150" t="str">
            <v>0096300</v>
          </cell>
          <cell r="C150">
            <v>367</v>
          </cell>
          <cell r="D150" t="str">
            <v>A</v>
          </cell>
          <cell r="E150" t="str">
            <v>Retail Services Operations</v>
          </cell>
          <cell r="F150" t="str">
            <v>RetSvcOps</v>
          </cell>
        </row>
        <row r="151">
          <cell r="B151" t="str">
            <v>0096400</v>
          </cell>
          <cell r="C151">
            <v>367</v>
          </cell>
          <cell r="D151" t="str">
            <v>A</v>
          </cell>
          <cell r="E151" t="str">
            <v>Alternative Pricing Services</v>
          </cell>
          <cell r="F151" t="str">
            <v>AltPrcSvs</v>
          </cell>
        </row>
        <row r="152">
          <cell r="B152" t="str">
            <v>0096500</v>
          </cell>
          <cell r="C152">
            <v>367</v>
          </cell>
          <cell r="D152" t="str">
            <v>A</v>
          </cell>
          <cell r="E152" t="str">
            <v>Retail Service Business Center</v>
          </cell>
          <cell r="F152" t="str">
            <v>Ret_Srvc</v>
          </cell>
        </row>
        <row r="153">
          <cell r="B153" t="str">
            <v>0096600</v>
          </cell>
          <cell r="C153">
            <v>367</v>
          </cell>
          <cell r="D153" t="str">
            <v>A</v>
          </cell>
          <cell r="E153" t="str">
            <v>Retail Services Sales Center</v>
          </cell>
          <cell r="F153" t="str">
            <v>Ret_Srvc</v>
          </cell>
        </row>
        <row r="154">
          <cell r="B154" t="str">
            <v>0096700</v>
          </cell>
          <cell r="C154">
            <v>367</v>
          </cell>
          <cell r="D154" t="str">
            <v>A</v>
          </cell>
          <cell r="E154" t="str">
            <v>Finance/Processing</v>
          </cell>
          <cell r="F154" t="str">
            <v>Ret_Srvc</v>
          </cell>
        </row>
        <row r="155">
          <cell r="B155" t="str">
            <v>0096800</v>
          </cell>
          <cell r="C155">
            <v>367</v>
          </cell>
          <cell r="D155" t="str">
            <v>A</v>
          </cell>
          <cell r="E155" t="str">
            <v>Service Performance</v>
          </cell>
          <cell r="F155" t="str">
            <v>Ret_Srvc</v>
          </cell>
        </row>
        <row r="156">
          <cell r="B156" t="str">
            <v>0096900</v>
          </cell>
          <cell r="C156">
            <v>367</v>
          </cell>
          <cell r="D156" t="str">
            <v>A</v>
          </cell>
          <cell r="E156" t="str">
            <v>Marketing</v>
          </cell>
          <cell r="F156" t="str">
            <v>Ret_Srvc</v>
          </cell>
        </row>
        <row r="157">
          <cell r="B157" t="str">
            <v>0098300</v>
          </cell>
          <cell r="C157">
            <v>367</v>
          </cell>
          <cell r="D157" t="str">
            <v>A</v>
          </cell>
          <cell r="E157" t="str">
            <v>Outsourced IT CIS/DIS</v>
          </cell>
          <cell r="F157" t="str">
            <v>CIS_DIS</v>
          </cell>
        </row>
        <row r="158">
          <cell r="B158" t="str">
            <v>0099100</v>
          </cell>
          <cell r="C158">
            <v>367</v>
          </cell>
          <cell r="D158" t="str">
            <v>A</v>
          </cell>
          <cell r="E158" t="str">
            <v>IBM Billing Call Center</v>
          </cell>
          <cell r="F158" t="str">
            <v>Call_Cntr</v>
          </cell>
        </row>
        <row r="159">
          <cell r="B159" t="str">
            <v>0099200</v>
          </cell>
          <cell r="C159">
            <v>367</v>
          </cell>
          <cell r="D159" t="str">
            <v>A</v>
          </cell>
          <cell r="E159" t="str">
            <v>IBM Billing Fin and Acctg</v>
          </cell>
          <cell r="F159" t="str">
            <v>Fin_Acctg</v>
          </cell>
        </row>
        <row r="160">
          <cell r="B160" t="str">
            <v>0099300</v>
          </cell>
          <cell r="C160">
            <v>367</v>
          </cell>
          <cell r="D160" t="str">
            <v>A</v>
          </cell>
          <cell r="E160" t="str">
            <v>IBM Billing IT</v>
          </cell>
          <cell r="F160" t="str">
            <v>IT</v>
          </cell>
        </row>
        <row r="161">
          <cell r="B161" t="str">
            <v>0099400</v>
          </cell>
          <cell r="C161">
            <v>367</v>
          </cell>
          <cell r="D161" t="str">
            <v>A</v>
          </cell>
          <cell r="E161" t="str">
            <v>IBM Billing Human Resources</v>
          </cell>
          <cell r="F161" t="str">
            <v>Human_Res</v>
          </cell>
        </row>
        <row r="162">
          <cell r="B162" t="str">
            <v>0099500</v>
          </cell>
          <cell r="C162">
            <v>367</v>
          </cell>
          <cell r="D162" t="str">
            <v>A</v>
          </cell>
          <cell r="E162" t="str">
            <v>IBM Billing Meter To Cash</v>
          </cell>
          <cell r="F162" t="str">
            <v>MtrToCash</v>
          </cell>
        </row>
        <row r="163">
          <cell r="B163" t="str">
            <v>0099600</v>
          </cell>
          <cell r="C163">
            <v>367</v>
          </cell>
          <cell r="D163" t="str">
            <v>A</v>
          </cell>
          <cell r="E163" t="str">
            <v>IBM Billing Sales Centers</v>
          </cell>
          <cell r="F163" t="str">
            <v>SalesCntrs</v>
          </cell>
        </row>
        <row r="164">
          <cell r="B164" t="str">
            <v>0099700</v>
          </cell>
          <cell r="C164">
            <v>367</v>
          </cell>
          <cell r="D164" t="str">
            <v>A</v>
          </cell>
          <cell r="E164" t="str">
            <v>IBM Billing Supply Chain</v>
          </cell>
          <cell r="F164" t="str">
            <v>SupplyChn</v>
          </cell>
        </row>
        <row r="165">
          <cell r="B165" t="str">
            <v>0099800</v>
          </cell>
          <cell r="C165">
            <v>367</v>
          </cell>
          <cell r="D165" t="str">
            <v>A</v>
          </cell>
          <cell r="E165" t="str">
            <v>IBM Billing Work Mgt</v>
          </cell>
          <cell r="F165" t="str">
            <v>Work_Mgt</v>
          </cell>
        </row>
        <row r="166">
          <cell r="B166" t="str">
            <v>0100010</v>
          </cell>
          <cell r="C166">
            <v>367</v>
          </cell>
          <cell r="D166" t="str">
            <v>A</v>
          </cell>
          <cell r="E166" t="str">
            <v>Midwest G and L Staff</v>
          </cell>
          <cell r="F166" t="str">
            <v>AG 01</v>
          </cell>
        </row>
        <row r="167">
          <cell r="B167" t="str">
            <v>0100020</v>
          </cell>
          <cell r="C167">
            <v>367</v>
          </cell>
          <cell r="D167" t="str">
            <v>A</v>
          </cell>
          <cell r="E167" t="str">
            <v>Operations West Staff</v>
          </cell>
          <cell r="F167" t="str">
            <v>AG 02</v>
          </cell>
        </row>
        <row r="168">
          <cell r="B168" t="str">
            <v>0100030</v>
          </cell>
          <cell r="C168">
            <v>367</v>
          </cell>
          <cell r="D168" t="str">
            <v>A</v>
          </cell>
          <cell r="E168" t="str">
            <v>Dept 0100030</v>
          </cell>
          <cell r="F168" t="str">
            <v>AG 03</v>
          </cell>
        </row>
        <row r="169">
          <cell r="B169" t="str">
            <v>0100040</v>
          </cell>
          <cell r="C169">
            <v>367</v>
          </cell>
          <cell r="D169" t="str">
            <v>A</v>
          </cell>
          <cell r="E169" t="str">
            <v>Mid-Atlantic Region Staff</v>
          </cell>
          <cell r="F169" t="str">
            <v>AG 04</v>
          </cell>
        </row>
        <row r="170">
          <cell r="B170" t="str">
            <v>0100050</v>
          </cell>
          <cell r="C170">
            <v>367</v>
          </cell>
          <cell r="D170" t="str">
            <v>A</v>
          </cell>
          <cell r="E170" t="str">
            <v>Dept 0100050</v>
          </cell>
          <cell r="F170" t="str">
            <v>AG 05</v>
          </cell>
        </row>
        <row r="171">
          <cell r="B171" t="str">
            <v>0100060</v>
          </cell>
          <cell r="C171">
            <v>367</v>
          </cell>
          <cell r="D171" t="str">
            <v>A</v>
          </cell>
          <cell r="E171" t="str">
            <v>Operations East Staff</v>
          </cell>
          <cell r="F171" t="str">
            <v>AG 06</v>
          </cell>
        </row>
        <row r="172">
          <cell r="B172" t="str">
            <v>0100080</v>
          </cell>
          <cell r="C172">
            <v>367</v>
          </cell>
          <cell r="D172" t="str">
            <v>A</v>
          </cell>
          <cell r="E172" t="str">
            <v>Maintenance Staff</v>
          </cell>
          <cell r="F172" t="str">
            <v>AG 08</v>
          </cell>
        </row>
        <row r="173">
          <cell r="B173" t="str">
            <v>0100090</v>
          </cell>
          <cell r="C173">
            <v>367</v>
          </cell>
          <cell r="D173" t="str">
            <v>A</v>
          </cell>
          <cell r="E173" t="str">
            <v>Mid-Atl G&amp;L Staff</v>
          </cell>
          <cell r="F173" t="str">
            <v>AG 09</v>
          </cell>
        </row>
        <row r="174">
          <cell r="B174" t="str">
            <v>0100100</v>
          </cell>
          <cell r="C174">
            <v>367</v>
          </cell>
          <cell r="D174" t="str">
            <v>A</v>
          </cell>
          <cell r="E174" t="str">
            <v>Seaboard Region Staff</v>
          </cell>
          <cell r="F174" t="str">
            <v>AG 10</v>
          </cell>
        </row>
        <row r="175">
          <cell r="B175" t="str">
            <v>0100120</v>
          </cell>
          <cell r="C175">
            <v>367</v>
          </cell>
          <cell r="D175" t="str">
            <v>A</v>
          </cell>
          <cell r="E175" t="str">
            <v>Dept 0100120</v>
          </cell>
          <cell r="F175" t="str">
            <v>AG 12</v>
          </cell>
        </row>
        <row r="176">
          <cell r="B176" t="str">
            <v>0100130</v>
          </cell>
          <cell r="C176">
            <v>367</v>
          </cell>
          <cell r="D176" t="str">
            <v>A</v>
          </cell>
          <cell r="E176" t="str">
            <v>Dept 0100130</v>
          </cell>
          <cell r="F176" t="str">
            <v>AG 13</v>
          </cell>
        </row>
        <row r="177">
          <cell r="B177" t="str">
            <v>0100140</v>
          </cell>
          <cell r="C177">
            <v>367</v>
          </cell>
          <cell r="D177" t="str">
            <v>A</v>
          </cell>
          <cell r="E177" t="str">
            <v>New York Region Staff</v>
          </cell>
          <cell r="F177" t="str">
            <v>AG 14</v>
          </cell>
        </row>
        <row r="178">
          <cell r="B178" t="str">
            <v>0114010</v>
          </cell>
          <cell r="C178">
            <v>367</v>
          </cell>
          <cell r="D178" t="str">
            <v>A</v>
          </cell>
          <cell r="E178" t="str">
            <v>Regulatory Affairs</v>
          </cell>
          <cell r="F178" t="str">
            <v>RegAffairs</v>
          </cell>
        </row>
        <row r="179">
          <cell r="B179" t="str">
            <v>0117110</v>
          </cell>
          <cell r="C179">
            <v>367</v>
          </cell>
          <cell r="D179" t="str">
            <v>A</v>
          </cell>
          <cell r="E179" t="str">
            <v>Communications TCO</v>
          </cell>
          <cell r="F179" t="str">
            <v>CommTCO</v>
          </cell>
        </row>
        <row r="180">
          <cell r="B180" t="str">
            <v>0117220</v>
          </cell>
          <cell r="C180">
            <v>367</v>
          </cell>
          <cell r="D180" t="str">
            <v>A</v>
          </cell>
          <cell r="E180" t="str">
            <v>Communications</v>
          </cell>
          <cell r="F180" t="str">
            <v>Government</v>
          </cell>
        </row>
        <row r="181">
          <cell r="B181" t="str">
            <v>0117300</v>
          </cell>
          <cell r="C181">
            <v>367</v>
          </cell>
          <cell r="D181" t="str">
            <v>A</v>
          </cell>
          <cell r="E181" t="str">
            <v>Public Awareness</v>
          </cell>
          <cell r="F181" t="str">
            <v>Communicat</v>
          </cell>
        </row>
        <row r="182">
          <cell r="B182" t="str">
            <v>0118100</v>
          </cell>
          <cell r="C182">
            <v>367</v>
          </cell>
          <cell r="D182" t="str">
            <v>A</v>
          </cell>
          <cell r="E182" t="str">
            <v>Rates and Regulatory Affairs</v>
          </cell>
          <cell r="F182" t="str">
            <v>Strategic</v>
          </cell>
        </row>
        <row r="183">
          <cell r="B183" t="str">
            <v>0119020</v>
          </cell>
          <cell r="C183">
            <v>367</v>
          </cell>
          <cell r="D183" t="str">
            <v>A</v>
          </cell>
          <cell r="E183" t="str">
            <v>HS&amp;E North</v>
          </cell>
          <cell r="F183" t="str">
            <v>Environmen</v>
          </cell>
        </row>
        <row r="184">
          <cell r="B184" t="str">
            <v>0119030</v>
          </cell>
          <cell r="C184">
            <v>367</v>
          </cell>
          <cell r="D184" t="str">
            <v>A</v>
          </cell>
          <cell r="E184" t="str">
            <v>HS&amp;E Gulf</v>
          </cell>
          <cell r="F184" t="str">
            <v>Environmen</v>
          </cell>
        </row>
        <row r="185">
          <cell r="B185" t="str">
            <v>0119040</v>
          </cell>
          <cell r="C185">
            <v>367</v>
          </cell>
          <cell r="D185" t="str">
            <v>A</v>
          </cell>
          <cell r="E185" t="str">
            <v>HS&amp;E Permitting</v>
          </cell>
          <cell r="F185" t="str">
            <v>Environmen</v>
          </cell>
        </row>
        <row r="186">
          <cell r="B186" t="str">
            <v>0119070</v>
          </cell>
          <cell r="C186">
            <v>367</v>
          </cell>
          <cell r="D186" t="str">
            <v>A</v>
          </cell>
          <cell r="E186" t="str">
            <v>HS&amp;E Programs</v>
          </cell>
          <cell r="F186" t="str">
            <v>Environmen</v>
          </cell>
        </row>
        <row r="187">
          <cell r="B187" t="str">
            <v>0119110</v>
          </cell>
          <cell r="C187">
            <v>367</v>
          </cell>
          <cell r="D187" t="str">
            <v>A</v>
          </cell>
          <cell r="E187" t="str">
            <v>ES Environmental Remediation</v>
          </cell>
          <cell r="F187" t="str">
            <v>ES - Envir</v>
          </cell>
        </row>
        <row r="188">
          <cell r="B188" t="str">
            <v>0119500</v>
          </cell>
          <cell r="C188">
            <v>367</v>
          </cell>
          <cell r="D188" t="str">
            <v>A</v>
          </cell>
          <cell r="E188" t="str">
            <v>Accrued Spending Reversal</v>
          </cell>
          <cell r="F188" t="str">
            <v>SPND REVRS</v>
          </cell>
        </row>
        <row r="189">
          <cell r="B189" t="str">
            <v>0120300</v>
          </cell>
          <cell r="C189">
            <v>367</v>
          </cell>
          <cell r="D189" t="str">
            <v>A</v>
          </cell>
          <cell r="E189" t="str">
            <v>Regulated Revenue Management</v>
          </cell>
          <cell r="F189" t="str">
            <v>Regulated</v>
          </cell>
        </row>
        <row r="190">
          <cell r="B190" t="str">
            <v>0120310</v>
          </cell>
          <cell r="C190">
            <v>367</v>
          </cell>
          <cell r="D190" t="str">
            <v>A</v>
          </cell>
          <cell r="E190" t="str">
            <v>Executive - Engineering</v>
          </cell>
          <cell r="F190" t="str">
            <v>Exec Eng</v>
          </cell>
        </row>
        <row r="191">
          <cell r="B191" t="str">
            <v>0120350</v>
          </cell>
          <cell r="C191">
            <v>367</v>
          </cell>
          <cell r="D191" t="str">
            <v>A</v>
          </cell>
          <cell r="E191" t="str">
            <v>FS and ES Management</v>
          </cell>
          <cell r="F191" t="str">
            <v>Field Serv</v>
          </cell>
        </row>
        <row r="192">
          <cell r="B192" t="str">
            <v>0120360</v>
          </cell>
          <cell r="C192">
            <v>367</v>
          </cell>
          <cell r="D192" t="str">
            <v>A</v>
          </cell>
          <cell r="E192" t="str">
            <v>Cust Svcs and Marketing Exec</v>
          </cell>
          <cell r="F192" t="str">
            <v>Executive</v>
          </cell>
        </row>
        <row r="193">
          <cell r="B193" t="str">
            <v>0120390</v>
          </cell>
          <cell r="C193">
            <v>367</v>
          </cell>
          <cell r="D193" t="str">
            <v>A</v>
          </cell>
          <cell r="E193" t="str">
            <v>Field Services Staff</v>
          </cell>
          <cell r="F193" t="str">
            <v>Field Serv</v>
          </cell>
        </row>
        <row r="194">
          <cell r="B194" t="str">
            <v>0120400</v>
          </cell>
          <cell r="C194">
            <v>367</v>
          </cell>
          <cell r="D194" t="str">
            <v>A</v>
          </cell>
          <cell r="E194" t="str">
            <v>Millennium Pipeline</v>
          </cell>
          <cell r="F194" t="str">
            <v>Millennium</v>
          </cell>
        </row>
        <row r="195">
          <cell r="B195" t="str">
            <v>0120410</v>
          </cell>
          <cell r="C195">
            <v>367</v>
          </cell>
          <cell r="D195" t="str">
            <v>A</v>
          </cell>
          <cell r="E195" t="str">
            <v>Midstream - Field Svcs</v>
          </cell>
          <cell r="F195" t="str">
            <v>Midstream</v>
          </cell>
        </row>
        <row r="196">
          <cell r="B196" t="str">
            <v>0120420</v>
          </cell>
          <cell r="C196">
            <v>367</v>
          </cell>
          <cell r="D196" t="str">
            <v>A</v>
          </cell>
          <cell r="E196" t="str">
            <v>EIX Business</v>
          </cell>
          <cell r="F196" t="str">
            <v>EIX</v>
          </cell>
        </row>
        <row r="197">
          <cell r="B197" t="str">
            <v>0120430</v>
          </cell>
          <cell r="C197">
            <v>367</v>
          </cell>
          <cell r="D197" t="str">
            <v>A</v>
          </cell>
          <cell r="E197" t="str">
            <v>NMS Ops and Eng Staff</v>
          </cell>
          <cell r="F197" t="str">
            <v>Midstream</v>
          </cell>
        </row>
        <row r="198">
          <cell r="B198" t="str">
            <v>0120450</v>
          </cell>
          <cell r="C198">
            <v>367</v>
          </cell>
          <cell r="D198" t="str">
            <v>A</v>
          </cell>
          <cell r="E198" t="str">
            <v>Hardy Storage</v>
          </cell>
          <cell r="F198" t="str">
            <v>HardyStorg</v>
          </cell>
        </row>
        <row r="199">
          <cell r="B199" t="str">
            <v>0120460</v>
          </cell>
          <cell r="C199">
            <v>367</v>
          </cell>
          <cell r="D199" t="str">
            <v>A</v>
          </cell>
          <cell r="E199" t="str">
            <v>Hardy Billings</v>
          </cell>
          <cell r="F199" t="str">
            <v>HardyBillg</v>
          </cell>
        </row>
        <row r="200">
          <cell r="B200" t="str">
            <v>0120470</v>
          </cell>
          <cell r="C200">
            <v>367</v>
          </cell>
          <cell r="D200" t="str">
            <v>A</v>
          </cell>
          <cell r="E200" t="str">
            <v>NMS Land</v>
          </cell>
          <cell r="F200" t="str">
            <v>LAND</v>
          </cell>
        </row>
        <row r="201">
          <cell r="B201" t="str">
            <v>0120480</v>
          </cell>
          <cell r="C201">
            <v>367</v>
          </cell>
          <cell r="D201" t="str">
            <v>A</v>
          </cell>
          <cell r="E201" t="str">
            <v>Field Operations Staff</v>
          </cell>
          <cell r="F201" t="str">
            <v>FieldOps</v>
          </cell>
        </row>
        <row r="202">
          <cell r="B202" t="str">
            <v>0120490</v>
          </cell>
          <cell r="C202">
            <v>367</v>
          </cell>
          <cell r="D202" t="str">
            <v>A</v>
          </cell>
          <cell r="E202" t="str">
            <v>NMS Business</v>
          </cell>
          <cell r="F202" t="str">
            <v>BUSINESS</v>
          </cell>
        </row>
        <row r="203">
          <cell r="B203" t="str">
            <v>0120510</v>
          </cell>
          <cell r="C203">
            <v>367</v>
          </cell>
          <cell r="D203" t="str">
            <v>A</v>
          </cell>
          <cell r="E203" t="str">
            <v>Nevco Business</v>
          </cell>
          <cell r="F203" t="str">
            <v>BUSINESS</v>
          </cell>
        </row>
        <row r="204">
          <cell r="B204" t="str">
            <v>0120520</v>
          </cell>
          <cell r="C204">
            <v>367</v>
          </cell>
          <cell r="D204" t="str">
            <v>A</v>
          </cell>
          <cell r="E204" t="str">
            <v>Nevco Minerals</v>
          </cell>
          <cell r="F204" t="str">
            <v>MINERALS</v>
          </cell>
        </row>
        <row r="205">
          <cell r="B205" t="str">
            <v>0120760</v>
          </cell>
          <cell r="C205">
            <v>367</v>
          </cell>
          <cell r="D205" t="str">
            <v>A</v>
          </cell>
          <cell r="E205" t="str">
            <v>FP Misc Adj Budget Only</v>
          </cell>
          <cell r="F205" t="str">
            <v>FP Misc Ad</v>
          </cell>
        </row>
        <row r="206">
          <cell r="B206" t="str">
            <v>0120770</v>
          </cell>
          <cell r="C206">
            <v>367</v>
          </cell>
          <cell r="D206" t="str">
            <v>A</v>
          </cell>
          <cell r="E206" t="str">
            <v>FS Budget Only</v>
          </cell>
          <cell r="F206" t="str">
            <v>Field Serv</v>
          </cell>
        </row>
        <row r="207">
          <cell r="B207" t="str">
            <v>0120810</v>
          </cell>
          <cell r="C207">
            <v>367</v>
          </cell>
          <cell r="D207" t="str">
            <v>A</v>
          </cell>
          <cell r="E207" t="str">
            <v>Misc Corporate Costs</v>
          </cell>
          <cell r="F207" t="str">
            <v>MISC CORP</v>
          </cell>
        </row>
        <row r="208">
          <cell r="B208" t="str">
            <v>0120820</v>
          </cell>
          <cell r="C208">
            <v>367</v>
          </cell>
          <cell r="D208" t="str">
            <v>A</v>
          </cell>
          <cell r="E208" t="str">
            <v>Imbalance Penalty Revenue</v>
          </cell>
          <cell r="F208" t="str">
            <v>Imbalance</v>
          </cell>
        </row>
        <row r="209">
          <cell r="B209" t="str">
            <v>0120830</v>
          </cell>
          <cell r="C209">
            <v>367</v>
          </cell>
          <cell r="D209" t="str">
            <v>A</v>
          </cell>
          <cell r="E209" t="str">
            <v>Human Resources</v>
          </cell>
          <cell r="F209" t="str">
            <v>HR</v>
          </cell>
        </row>
        <row r="210">
          <cell r="B210" t="str">
            <v>0120840</v>
          </cell>
          <cell r="C210">
            <v>367</v>
          </cell>
          <cell r="D210" t="str">
            <v>A</v>
          </cell>
          <cell r="E210" t="str">
            <v>Timing Fincl Planning Use Only</v>
          </cell>
          <cell r="F210" t="str">
            <v>TIMING</v>
          </cell>
        </row>
        <row r="211">
          <cell r="B211" t="str">
            <v>0120870</v>
          </cell>
          <cell r="C211">
            <v>367</v>
          </cell>
          <cell r="D211" t="str">
            <v>A</v>
          </cell>
          <cell r="E211" t="str">
            <v>Unassigned Charges Gas</v>
          </cell>
          <cell r="F211" t="str">
            <v>Unassigned</v>
          </cell>
        </row>
        <row r="212">
          <cell r="B212" t="str">
            <v>0120880</v>
          </cell>
          <cell r="C212">
            <v>367</v>
          </cell>
          <cell r="D212" t="str">
            <v>A</v>
          </cell>
          <cell r="E212" t="str">
            <v>Unaccounted for Gas</v>
          </cell>
          <cell r="F212" t="str">
            <v>Unaccounte</v>
          </cell>
        </row>
        <row r="213">
          <cell r="B213" t="str">
            <v>0120890</v>
          </cell>
          <cell r="C213">
            <v>367</v>
          </cell>
          <cell r="D213" t="str">
            <v>A</v>
          </cell>
          <cell r="E213" t="str">
            <v>Miscellaneous Indirect OandM</v>
          </cell>
          <cell r="F213" t="str">
            <v>MiscDirO&amp;M</v>
          </cell>
        </row>
        <row r="214">
          <cell r="B214" t="str">
            <v>0120940</v>
          </cell>
          <cell r="C214">
            <v>367</v>
          </cell>
          <cell r="D214" t="str">
            <v>A</v>
          </cell>
          <cell r="E214" t="str">
            <v>Corporate Dues and Memberships</v>
          </cell>
          <cell r="F214" t="str">
            <v>Public Aff</v>
          </cell>
        </row>
        <row r="215">
          <cell r="B215" t="str">
            <v>0120950</v>
          </cell>
          <cell r="C215">
            <v>367</v>
          </cell>
          <cell r="D215" t="str">
            <v>A</v>
          </cell>
          <cell r="E215" t="str">
            <v>Repositioning Costs</v>
          </cell>
          <cell r="F215" t="str">
            <v>Reposition</v>
          </cell>
        </row>
        <row r="216">
          <cell r="B216" t="str">
            <v>0120970</v>
          </cell>
          <cell r="C216">
            <v>367</v>
          </cell>
          <cell r="D216" t="str">
            <v>A</v>
          </cell>
          <cell r="E216" t="str">
            <v>HR Education Assistance Other</v>
          </cell>
          <cell r="F216" t="str">
            <v>HR Educati</v>
          </cell>
        </row>
        <row r="217">
          <cell r="B217" t="str">
            <v>0120980</v>
          </cell>
          <cell r="C217">
            <v>367</v>
          </cell>
          <cell r="D217" t="str">
            <v>A</v>
          </cell>
          <cell r="E217" t="str">
            <v>CGT Bill From TCO Non Field</v>
          </cell>
          <cell r="F217" t="str">
            <v>CGT Bill F</v>
          </cell>
        </row>
        <row r="218">
          <cell r="B218" t="str">
            <v>0120990</v>
          </cell>
          <cell r="C218">
            <v>367</v>
          </cell>
          <cell r="D218" t="str">
            <v>A</v>
          </cell>
          <cell r="E218" t="str">
            <v>CGT Bill From TCO Field Serv</v>
          </cell>
          <cell r="F218" t="str">
            <v>CGT Bill F</v>
          </cell>
        </row>
        <row r="219">
          <cell r="B219" t="str">
            <v>0121200</v>
          </cell>
          <cell r="C219">
            <v>367</v>
          </cell>
          <cell r="D219" t="str">
            <v>A</v>
          </cell>
          <cell r="E219" t="str">
            <v>Commercial Services</v>
          </cell>
          <cell r="F219" t="str">
            <v>CMRCL SRVS</v>
          </cell>
        </row>
        <row r="220">
          <cell r="B220" t="str">
            <v>0122010</v>
          </cell>
          <cell r="C220">
            <v>367</v>
          </cell>
          <cell r="D220" t="str">
            <v>A</v>
          </cell>
          <cell r="E220" t="str">
            <v>Marketing VP Staff</v>
          </cell>
          <cell r="F220" t="str">
            <v>Marketing</v>
          </cell>
        </row>
        <row r="221">
          <cell r="B221" t="str">
            <v>0122200</v>
          </cell>
          <cell r="C221">
            <v>367</v>
          </cell>
          <cell r="D221" t="str">
            <v>A</v>
          </cell>
          <cell r="E221" t="str">
            <v>Marketing West</v>
          </cell>
          <cell r="F221" t="str">
            <v>MktgWest</v>
          </cell>
        </row>
        <row r="222">
          <cell r="B222" t="str">
            <v>0122300</v>
          </cell>
          <cell r="C222">
            <v>367</v>
          </cell>
          <cell r="D222" t="str">
            <v>A</v>
          </cell>
          <cell r="E222" t="str">
            <v>Supply &amp; Business Development</v>
          </cell>
          <cell r="F222" t="str">
            <v>BusDev</v>
          </cell>
        </row>
        <row r="223">
          <cell r="B223" t="str">
            <v>0122310</v>
          </cell>
          <cell r="C223">
            <v>367</v>
          </cell>
          <cell r="D223" t="str">
            <v>A</v>
          </cell>
          <cell r="E223" t="str">
            <v>Corporate Development</v>
          </cell>
          <cell r="F223" t="str">
            <v>CORPDEV</v>
          </cell>
        </row>
        <row r="224">
          <cell r="B224" t="str">
            <v>0122400</v>
          </cell>
          <cell r="C224">
            <v>367</v>
          </cell>
          <cell r="D224" t="str">
            <v>A</v>
          </cell>
          <cell r="E224" t="str">
            <v>O and L - Transactions</v>
          </cell>
          <cell r="F224" t="str">
            <v>BusinesDev</v>
          </cell>
        </row>
        <row r="225">
          <cell r="B225" t="str">
            <v>0122900</v>
          </cell>
          <cell r="C225">
            <v>367</v>
          </cell>
          <cell r="D225" t="str">
            <v>A</v>
          </cell>
          <cell r="E225" t="str">
            <v>TCO Events</v>
          </cell>
          <cell r="F225" t="str">
            <v>Events &amp; S</v>
          </cell>
        </row>
        <row r="226">
          <cell r="B226" t="str">
            <v>0123100</v>
          </cell>
          <cell r="C226">
            <v>367</v>
          </cell>
          <cell r="D226" t="str">
            <v>A</v>
          </cell>
          <cell r="E226" t="str">
            <v>Regulatory and Govt Affairs</v>
          </cell>
          <cell r="F226" t="str">
            <v>Rates, Cos</v>
          </cell>
        </row>
        <row r="227">
          <cell r="B227" t="str">
            <v>0123110</v>
          </cell>
          <cell r="C227">
            <v>367</v>
          </cell>
          <cell r="D227" t="str">
            <v>A</v>
          </cell>
          <cell r="E227" t="str">
            <v>Certificates</v>
          </cell>
          <cell r="F227" t="str">
            <v>Certificat</v>
          </cell>
        </row>
        <row r="228">
          <cell r="B228" t="str">
            <v>0125040</v>
          </cell>
          <cell r="C228">
            <v>367</v>
          </cell>
          <cell r="D228" t="str">
            <v>A</v>
          </cell>
          <cell r="E228" t="str">
            <v>St Albans Welding Shop</v>
          </cell>
          <cell r="F228" t="str">
            <v>St. Albans</v>
          </cell>
        </row>
        <row r="229">
          <cell r="B229" t="str">
            <v>0125100</v>
          </cell>
          <cell r="C229">
            <v>367</v>
          </cell>
          <cell r="D229" t="str">
            <v>A</v>
          </cell>
          <cell r="E229" t="str">
            <v>System Integrity</v>
          </cell>
          <cell r="F229" t="str">
            <v>System In</v>
          </cell>
        </row>
        <row r="230">
          <cell r="B230" t="str">
            <v>0125120</v>
          </cell>
          <cell r="C230">
            <v>367</v>
          </cell>
          <cell r="D230" t="str">
            <v>A</v>
          </cell>
          <cell r="E230" t="str">
            <v>Design Engineering</v>
          </cell>
          <cell r="F230" t="str">
            <v>Design &amp; P</v>
          </cell>
        </row>
        <row r="231">
          <cell r="B231" t="str">
            <v>0125150</v>
          </cell>
          <cell r="C231">
            <v>367</v>
          </cell>
          <cell r="D231" t="str">
            <v>A</v>
          </cell>
          <cell r="E231" t="str">
            <v>Project Support Administration</v>
          </cell>
          <cell r="F231" t="str">
            <v>Project Su</v>
          </cell>
        </row>
        <row r="232">
          <cell r="B232" t="str">
            <v>0125170</v>
          </cell>
          <cell r="C232">
            <v>367</v>
          </cell>
          <cell r="D232" t="str">
            <v>A</v>
          </cell>
          <cell r="E232" t="str">
            <v>St Albans AMT</v>
          </cell>
          <cell r="F232" t="str">
            <v>St. Albans</v>
          </cell>
        </row>
        <row r="233">
          <cell r="B233" t="str">
            <v>0125190</v>
          </cell>
          <cell r="C233">
            <v>367</v>
          </cell>
          <cell r="D233" t="str">
            <v>A</v>
          </cell>
          <cell r="E233" t="str">
            <v>TCO Project Teams</v>
          </cell>
          <cell r="F233" t="str">
            <v>Project Te</v>
          </cell>
        </row>
        <row r="234">
          <cell r="B234" t="str">
            <v>0125210</v>
          </cell>
          <cell r="C234">
            <v>367</v>
          </cell>
          <cell r="D234" t="str">
            <v>A</v>
          </cell>
          <cell r="E234" t="str">
            <v>TCO Compression</v>
          </cell>
          <cell r="F234" t="str">
            <v>A&amp;E/Compre</v>
          </cell>
        </row>
        <row r="235">
          <cell r="B235" t="str">
            <v>0125220</v>
          </cell>
          <cell r="C235">
            <v>367</v>
          </cell>
          <cell r="D235" t="str">
            <v>A</v>
          </cell>
          <cell r="E235" t="str">
            <v>TCO Pipeline Services</v>
          </cell>
          <cell r="F235" t="str">
            <v>Pipeline/C</v>
          </cell>
        </row>
        <row r="236">
          <cell r="B236" t="str">
            <v>0125300</v>
          </cell>
          <cell r="C236">
            <v>367</v>
          </cell>
          <cell r="D236" t="str">
            <v>A</v>
          </cell>
          <cell r="E236" t="str">
            <v>TCO Prog Controls</v>
          </cell>
          <cell r="F236" t="str">
            <v>TCO Prog</v>
          </cell>
        </row>
        <row r="237">
          <cell r="B237" t="str">
            <v>0125310</v>
          </cell>
          <cell r="C237">
            <v>367</v>
          </cell>
          <cell r="D237" t="str">
            <v>A</v>
          </cell>
          <cell r="E237" t="str">
            <v>TCO Corrosion Services</v>
          </cell>
          <cell r="F237" t="str">
            <v>TCO Reliab</v>
          </cell>
        </row>
        <row r="238">
          <cell r="B238" t="str">
            <v>0125410</v>
          </cell>
          <cell r="C238">
            <v>367</v>
          </cell>
          <cell r="D238" t="str">
            <v>A</v>
          </cell>
          <cell r="E238" t="str">
            <v>TCO Reliability Services</v>
          </cell>
          <cell r="F238" t="str">
            <v>TCO Relia</v>
          </cell>
        </row>
        <row r="239">
          <cell r="B239" t="str">
            <v>0125420</v>
          </cell>
          <cell r="C239">
            <v>367</v>
          </cell>
          <cell r="D239" t="str">
            <v>A</v>
          </cell>
          <cell r="E239" t="str">
            <v>TCO Modernization</v>
          </cell>
          <cell r="F239" t="str">
            <v>TCO Modern</v>
          </cell>
        </row>
        <row r="240">
          <cell r="B240" t="str">
            <v>0125510</v>
          </cell>
          <cell r="C240">
            <v>367</v>
          </cell>
          <cell r="D240" t="str">
            <v>A</v>
          </cell>
          <cell r="E240" t="str">
            <v>TCO A&amp;E</v>
          </cell>
          <cell r="F240" t="str">
            <v>TCO A&amp;E</v>
          </cell>
        </row>
        <row r="241">
          <cell r="B241" t="str">
            <v>0125530</v>
          </cell>
          <cell r="C241">
            <v>367</v>
          </cell>
          <cell r="D241" t="str">
            <v>A</v>
          </cell>
          <cell r="E241" t="str">
            <v>Systems Integration</v>
          </cell>
          <cell r="F241" t="str">
            <v>Systems In</v>
          </cell>
        </row>
        <row r="242">
          <cell r="B242" t="str">
            <v>0125550</v>
          </cell>
          <cell r="C242">
            <v>367</v>
          </cell>
          <cell r="D242" t="str">
            <v>A</v>
          </cell>
          <cell r="E242" t="str">
            <v>TCO Work Mgmt</v>
          </cell>
          <cell r="F242" t="str">
            <v>TCO WM</v>
          </cell>
        </row>
        <row r="243">
          <cell r="B243" t="str">
            <v>0125610</v>
          </cell>
          <cell r="C243">
            <v>367</v>
          </cell>
          <cell r="D243" t="str">
            <v>A</v>
          </cell>
          <cell r="E243" t="str">
            <v>TCO M and R</v>
          </cell>
          <cell r="F243" t="str">
            <v>Measuremen</v>
          </cell>
        </row>
        <row r="244">
          <cell r="B244" t="str">
            <v>0125710</v>
          </cell>
          <cell r="C244">
            <v>367</v>
          </cell>
          <cell r="D244" t="str">
            <v>A</v>
          </cell>
          <cell r="E244" t="str">
            <v>FS Telecom and M&amp;R</v>
          </cell>
          <cell r="F244" t="str">
            <v>FldSrvTelc</v>
          </cell>
        </row>
        <row r="245">
          <cell r="B245" t="str">
            <v>0125800</v>
          </cell>
          <cell r="C245">
            <v>367</v>
          </cell>
          <cell r="D245" t="str">
            <v>A</v>
          </cell>
          <cell r="E245" t="str">
            <v>Engineering Staff - TCO</v>
          </cell>
          <cell r="F245" t="str">
            <v>Engineerng</v>
          </cell>
        </row>
        <row r="246">
          <cell r="B246" t="str">
            <v>0125900</v>
          </cell>
          <cell r="C246">
            <v>367</v>
          </cell>
          <cell r="D246" t="str">
            <v>A</v>
          </cell>
          <cell r="E246" t="str">
            <v>TCO Growth</v>
          </cell>
          <cell r="F246" t="str">
            <v>TCO Growth</v>
          </cell>
        </row>
        <row r="247">
          <cell r="B247" t="str">
            <v>0128010</v>
          </cell>
          <cell r="C247">
            <v>367</v>
          </cell>
          <cell r="D247" t="str">
            <v>A</v>
          </cell>
          <cell r="E247" t="str">
            <v>Storage</v>
          </cell>
          <cell r="F247" t="str">
            <v>Storage</v>
          </cell>
        </row>
        <row r="248">
          <cell r="B248" t="str">
            <v>0128170</v>
          </cell>
          <cell r="C248">
            <v>367</v>
          </cell>
          <cell r="D248" t="str">
            <v>A</v>
          </cell>
          <cell r="E248" t="str">
            <v>Asset Management</v>
          </cell>
          <cell r="F248" t="str">
            <v>Land Servi</v>
          </cell>
        </row>
        <row r="249">
          <cell r="B249" t="str">
            <v>0128300</v>
          </cell>
          <cell r="C249">
            <v>367</v>
          </cell>
          <cell r="D249" t="str">
            <v>A</v>
          </cell>
          <cell r="E249" t="str">
            <v>Vegetation Management - TCO</v>
          </cell>
          <cell r="F249" t="str">
            <v>TCO Land</v>
          </cell>
        </row>
        <row r="250">
          <cell r="B250" t="str">
            <v>0128320</v>
          </cell>
          <cell r="C250">
            <v>367</v>
          </cell>
          <cell r="D250" t="str">
            <v>A</v>
          </cell>
          <cell r="E250" t="str">
            <v>Storage Reservoir</v>
          </cell>
          <cell r="F250" t="str">
            <v>Storage Re</v>
          </cell>
        </row>
        <row r="251">
          <cell r="B251" t="str">
            <v>0128470</v>
          </cell>
          <cell r="C251">
            <v>367</v>
          </cell>
          <cell r="D251" t="str">
            <v>A</v>
          </cell>
          <cell r="E251" t="str">
            <v>Well Crew</v>
          </cell>
          <cell r="F251" t="str">
            <v>Well Crew</v>
          </cell>
        </row>
        <row r="252">
          <cell r="B252" t="str">
            <v>0129010</v>
          </cell>
          <cell r="C252">
            <v>367</v>
          </cell>
          <cell r="D252" t="str">
            <v>A</v>
          </cell>
          <cell r="E252" t="str">
            <v>CGT Events</v>
          </cell>
          <cell r="F252" t="str">
            <v>MktOrSpec</v>
          </cell>
        </row>
        <row r="253">
          <cell r="B253" t="str">
            <v>0129110</v>
          </cell>
          <cell r="C253">
            <v>367</v>
          </cell>
          <cell r="D253" t="str">
            <v>A</v>
          </cell>
          <cell r="E253" t="str">
            <v>Planning and Prioritizatn TCO</v>
          </cell>
          <cell r="F253" t="str">
            <v>Facility P</v>
          </cell>
        </row>
        <row r="254">
          <cell r="B254" t="str">
            <v>0129120</v>
          </cell>
          <cell r="C254">
            <v>367</v>
          </cell>
          <cell r="D254" t="str">
            <v>A</v>
          </cell>
          <cell r="E254" t="str">
            <v>Operations Planning</v>
          </cell>
          <cell r="F254" t="str">
            <v>OperPlan</v>
          </cell>
        </row>
        <row r="255">
          <cell r="B255" t="str">
            <v>0129220</v>
          </cell>
          <cell r="C255">
            <v>367</v>
          </cell>
          <cell r="D255" t="str">
            <v>A</v>
          </cell>
          <cell r="E255" t="str">
            <v>Volume Management Services</v>
          </cell>
          <cell r="F255" t="str">
            <v>Volume Man</v>
          </cell>
        </row>
        <row r="256">
          <cell r="B256" t="str">
            <v>0129310</v>
          </cell>
          <cell r="C256">
            <v>367</v>
          </cell>
          <cell r="D256" t="str">
            <v>A</v>
          </cell>
          <cell r="E256" t="str">
            <v>Gas Control</v>
          </cell>
          <cell r="F256" t="str">
            <v>Gas Contro</v>
          </cell>
        </row>
        <row r="257">
          <cell r="B257" t="str">
            <v>0130330</v>
          </cell>
          <cell r="C257">
            <v>367</v>
          </cell>
          <cell r="D257" t="str">
            <v>A</v>
          </cell>
          <cell r="E257" t="str">
            <v>Miscellaneous</v>
          </cell>
          <cell r="F257" t="str">
            <v>Miscellane</v>
          </cell>
        </row>
        <row r="258">
          <cell r="B258" t="str">
            <v>0130400</v>
          </cell>
          <cell r="C258">
            <v>367</v>
          </cell>
          <cell r="D258" t="str">
            <v>A</v>
          </cell>
          <cell r="E258" t="str">
            <v>IMP and Storage Pigging</v>
          </cell>
          <cell r="F258" t="str">
            <v>IMP_StorPi</v>
          </cell>
        </row>
        <row r="259">
          <cell r="B259" t="str">
            <v>0132040</v>
          </cell>
          <cell r="C259">
            <v>367</v>
          </cell>
          <cell r="D259" t="str">
            <v>A</v>
          </cell>
          <cell r="E259" t="str">
            <v>Other Non-Gas Bldgs</v>
          </cell>
          <cell r="F259" t="str">
            <v>Non Gas Bu</v>
          </cell>
        </row>
        <row r="260">
          <cell r="B260" t="str">
            <v>0132050</v>
          </cell>
          <cell r="C260">
            <v>367</v>
          </cell>
          <cell r="D260" t="str">
            <v>A</v>
          </cell>
          <cell r="E260" t="str">
            <v>Charleston Bldg</v>
          </cell>
          <cell r="F260" t="str">
            <v>Non Gas Bu</v>
          </cell>
        </row>
        <row r="261">
          <cell r="B261" t="str">
            <v>0134500</v>
          </cell>
          <cell r="C261">
            <v>367</v>
          </cell>
          <cell r="D261" t="str">
            <v>A</v>
          </cell>
          <cell r="E261" t="str">
            <v>Inventory</v>
          </cell>
          <cell r="F261" t="str">
            <v>Inventory</v>
          </cell>
        </row>
        <row r="262">
          <cell r="B262" t="str">
            <v>0147800</v>
          </cell>
          <cell r="C262">
            <v>367</v>
          </cell>
          <cell r="D262" t="str">
            <v>A</v>
          </cell>
          <cell r="E262" t="str">
            <v>CrossRoads Pipeline</v>
          </cell>
          <cell r="F262" t="str">
            <v>CrossRdsFS</v>
          </cell>
        </row>
        <row r="263">
          <cell r="B263" t="str">
            <v>0147820</v>
          </cell>
          <cell r="C263">
            <v>367</v>
          </cell>
          <cell r="D263" t="str">
            <v>A</v>
          </cell>
          <cell r="E263" t="str">
            <v>Deepwater FS</v>
          </cell>
          <cell r="F263" t="str">
            <v>DeepwtrF/S</v>
          </cell>
        </row>
        <row r="264">
          <cell r="B264" t="str">
            <v>0147830</v>
          </cell>
          <cell r="C264">
            <v>367</v>
          </cell>
          <cell r="D264" t="str">
            <v>A</v>
          </cell>
          <cell r="E264" t="str">
            <v>Central Kentucky FS</v>
          </cell>
          <cell r="F264" t="str">
            <v>CentlKYF/S</v>
          </cell>
        </row>
        <row r="265">
          <cell r="B265" t="str">
            <v>0155555</v>
          </cell>
          <cell r="C265">
            <v>367</v>
          </cell>
          <cell r="D265" t="str">
            <v>A</v>
          </cell>
          <cell r="E265" t="str">
            <v>Non Project Management</v>
          </cell>
          <cell r="F265" t="str">
            <v>NonProj</v>
          </cell>
        </row>
        <row r="266">
          <cell r="B266" t="str">
            <v>0168000</v>
          </cell>
          <cell r="C266">
            <v>367</v>
          </cell>
          <cell r="D266" t="str">
            <v>A</v>
          </cell>
          <cell r="E266" t="str">
            <v>Strasburg Pipeline Maint</v>
          </cell>
          <cell r="F266" t="str">
            <v>Seaboard</v>
          </cell>
        </row>
        <row r="267">
          <cell r="B267" t="str">
            <v>0168010</v>
          </cell>
          <cell r="C267">
            <v>367</v>
          </cell>
          <cell r="D267" t="str">
            <v>A</v>
          </cell>
          <cell r="E267" t="str">
            <v>SBD A&amp;E M&amp;R Maint</v>
          </cell>
          <cell r="F267" t="str">
            <v>Seaboard</v>
          </cell>
        </row>
        <row r="268">
          <cell r="B268" t="str">
            <v>0168030</v>
          </cell>
          <cell r="C268">
            <v>367</v>
          </cell>
          <cell r="D268" t="str">
            <v>A</v>
          </cell>
          <cell r="E268" t="str">
            <v>Petersburg RCM</v>
          </cell>
          <cell r="F268" t="str">
            <v>Seaboard</v>
          </cell>
        </row>
        <row r="269">
          <cell r="B269" t="str">
            <v>0168040</v>
          </cell>
          <cell r="C269">
            <v>367</v>
          </cell>
          <cell r="D269" t="str">
            <v>A</v>
          </cell>
          <cell r="E269" t="str">
            <v>Hardy CS</v>
          </cell>
          <cell r="F269" t="str">
            <v>Seaboard</v>
          </cell>
        </row>
        <row r="270">
          <cell r="B270" t="str">
            <v>0168050</v>
          </cell>
          <cell r="C270">
            <v>367</v>
          </cell>
          <cell r="D270" t="str">
            <v>A</v>
          </cell>
          <cell r="E270" t="str">
            <v>Commonwealth Pipe</v>
          </cell>
          <cell r="F270" t="str">
            <v>Seaboard</v>
          </cell>
        </row>
        <row r="271">
          <cell r="B271" t="str">
            <v>0168060</v>
          </cell>
          <cell r="C271">
            <v>367</v>
          </cell>
          <cell r="D271" t="str">
            <v>A</v>
          </cell>
          <cell r="E271" t="str">
            <v>St Albans RCM</v>
          </cell>
          <cell r="F271" t="str">
            <v>Appalachn</v>
          </cell>
        </row>
        <row r="272">
          <cell r="B272" t="str">
            <v>0168070</v>
          </cell>
          <cell r="C272">
            <v>367</v>
          </cell>
          <cell r="D272" t="str">
            <v>A</v>
          </cell>
          <cell r="E272" t="str">
            <v>Appal Comp West</v>
          </cell>
          <cell r="F272" t="str">
            <v>Appalachn</v>
          </cell>
        </row>
        <row r="273">
          <cell r="B273" t="str">
            <v>0168080</v>
          </cell>
          <cell r="C273">
            <v>367</v>
          </cell>
          <cell r="D273" t="str">
            <v>A</v>
          </cell>
          <cell r="E273" t="str">
            <v>St Albans A&amp;E (only)</v>
          </cell>
          <cell r="F273" t="str">
            <v>Appalachn</v>
          </cell>
        </row>
        <row r="274">
          <cell r="B274" t="str">
            <v>0168100</v>
          </cell>
          <cell r="C274">
            <v>367</v>
          </cell>
          <cell r="D274" t="str">
            <v>A</v>
          </cell>
          <cell r="E274" t="str">
            <v>Gettysburg AE and MR</v>
          </cell>
          <cell r="F274" t="str">
            <v>Gettysburg</v>
          </cell>
        </row>
        <row r="275">
          <cell r="B275" t="str">
            <v>0168130</v>
          </cell>
          <cell r="C275">
            <v>367</v>
          </cell>
          <cell r="D275" t="str">
            <v>A</v>
          </cell>
          <cell r="E275" t="str">
            <v>Lockwood M&amp;R</v>
          </cell>
          <cell r="F275" t="str">
            <v>Gath&amp;Latrl</v>
          </cell>
        </row>
        <row r="276">
          <cell r="B276" t="str">
            <v>0168150</v>
          </cell>
          <cell r="C276">
            <v>367</v>
          </cell>
          <cell r="D276" t="str">
            <v>A</v>
          </cell>
          <cell r="E276" t="str">
            <v>Boldman RCM</v>
          </cell>
          <cell r="F276" t="str">
            <v>Gath&amp;Latrl</v>
          </cell>
        </row>
        <row r="277">
          <cell r="B277" t="str">
            <v>0168160</v>
          </cell>
          <cell r="C277">
            <v>367</v>
          </cell>
          <cell r="D277" t="str">
            <v>A</v>
          </cell>
          <cell r="E277" t="str">
            <v>Treat RCM</v>
          </cell>
          <cell r="F277" t="str">
            <v>Midwest</v>
          </cell>
        </row>
        <row r="278">
          <cell r="B278" t="str">
            <v>0168170</v>
          </cell>
          <cell r="C278">
            <v>367</v>
          </cell>
          <cell r="D278" t="str">
            <v>A</v>
          </cell>
          <cell r="E278" t="str">
            <v>Pavonia MR Maintenance</v>
          </cell>
          <cell r="F278" t="str">
            <v>Midwest</v>
          </cell>
        </row>
        <row r="279">
          <cell r="B279" t="str">
            <v>0168180</v>
          </cell>
          <cell r="C279">
            <v>367</v>
          </cell>
          <cell r="D279" t="str">
            <v>A</v>
          </cell>
          <cell r="E279" t="str">
            <v>Pavonia AMT</v>
          </cell>
          <cell r="F279" t="str">
            <v>Midwest</v>
          </cell>
        </row>
        <row r="280">
          <cell r="B280" t="str">
            <v>0168190</v>
          </cell>
          <cell r="C280">
            <v>367</v>
          </cell>
          <cell r="D280" t="str">
            <v>A</v>
          </cell>
          <cell r="E280" t="str">
            <v>Ohio AE Maintenance</v>
          </cell>
          <cell r="F280" t="str">
            <v>Midwest</v>
          </cell>
        </row>
        <row r="281">
          <cell r="B281" t="str">
            <v>0168200</v>
          </cell>
          <cell r="C281">
            <v>367</v>
          </cell>
          <cell r="D281" t="str">
            <v>A</v>
          </cell>
          <cell r="E281" t="str">
            <v>Gettysburg RCM</v>
          </cell>
          <cell r="F281" t="str">
            <v>MidAtl</v>
          </cell>
        </row>
        <row r="282">
          <cell r="B282" t="str">
            <v>0168210</v>
          </cell>
          <cell r="C282">
            <v>367</v>
          </cell>
          <cell r="D282" t="str">
            <v>A</v>
          </cell>
          <cell r="E282" t="str">
            <v>Washington RCM</v>
          </cell>
          <cell r="F282" t="str">
            <v>MidAtl</v>
          </cell>
        </row>
        <row r="283">
          <cell r="B283" t="str">
            <v>0168220</v>
          </cell>
          <cell r="C283">
            <v>367</v>
          </cell>
          <cell r="D283" t="str">
            <v>A</v>
          </cell>
          <cell r="E283" t="str">
            <v>Washington AE and MR</v>
          </cell>
          <cell r="F283" t="str">
            <v>MidAtl</v>
          </cell>
        </row>
        <row r="284">
          <cell r="B284" t="str">
            <v>0168240</v>
          </cell>
          <cell r="C284">
            <v>367</v>
          </cell>
          <cell r="D284" t="str">
            <v>A</v>
          </cell>
          <cell r="E284" t="str">
            <v>Asset Maint Team - Washington</v>
          </cell>
          <cell r="F284" t="str">
            <v>MidAtl</v>
          </cell>
        </row>
        <row r="285">
          <cell r="B285" t="str">
            <v>0168340</v>
          </cell>
          <cell r="C285">
            <v>367</v>
          </cell>
          <cell r="D285" t="str">
            <v>A</v>
          </cell>
          <cell r="E285" t="str">
            <v>Sugar Grove MR Maintenance</v>
          </cell>
          <cell r="F285" t="str">
            <v>Gath&amp;Latrl</v>
          </cell>
        </row>
        <row r="286">
          <cell r="B286" t="str">
            <v>0168350</v>
          </cell>
          <cell r="C286">
            <v>367</v>
          </cell>
          <cell r="D286" t="str">
            <v>A</v>
          </cell>
          <cell r="E286" t="str">
            <v>Huff Creek</v>
          </cell>
          <cell r="F286" t="str">
            <v>Gath&amp;Latrl</v>
          </cell>
        </row>
        <row r="287">
          <cell r="B287" t="str">
            <v>0168370</v>
          </cell>
          <cell r="C287">
            <v>367</v>
          </cell>
          <cell r="D287" t="str">
            <v>A</v>
          </cell>
          <cell r="E287" t="str">
            <v>St Albans Maintenance - Mgr</v>
          </cell>
          <cell r="F287" t="str">
            <v>StAl_Maint</v>
          </cell>
        </row>
        <row r="288">
          <cell r="B288" t="str">
            <v>0168380</v>
          </cell>
          <cell r="C288">
            <v>367</v>
          </cell>
          <cell r="D288" t="str">
            <v>A</v>
          </cell>
          <cell r="E288" t="str">
            <v>Ohio Maintenance - Manager</v>
          </cell>
          <cell r="F288" t="str">
            <v>OHMnt_Mgr</v>
          </cell>
        </row>
        <row r="289">
          <cell r="B289" t="str">
            <v>0168390</v>
          </cell>
          <cell r="C289">
            <v>367</v>
          </cell>
          <cell r="D289" t="str">
            <v>A</v>
          </cell>
          <cell r="E289" t="str">
            <v>Washington Maintenance - Mgr</v>
          </cell>
          <cell r="F289" t="str">
            <v>WshMnt_Mgr</v>
          </cell>
        </row>
        <row r="290">
          <cell r="B290" t="str">
            <v>0168400</v>
          </cell>
          <cell r="C290">
            <v>367</v>
          </cell>
          <cell r="D290" t="str">
            <v>A</v>
          </cell>
          <cell r="E290" t="str">
            <v>Elkins RCM</v>
          </cell>
          <cell r="F290" t="str">
            <v>Elkins</v>
          </cell>
        </row>
        <row r="291">
          <cell r="B291" t="str">
            <v>0168410</v>
          </cell>
          <cell r="C291">
            <v>367</v>
          </cell>
          <cell r="D291" t="str">
            <v>A</v>
          </cell>
          <cell r="E291" t="str">
            <v>Elkins AE and MR</v>
          </cell>
          <cell r="F291" t="str">
            <v>Elkins</v>
          </cell>
        </row>
        <row r="292">
          <cell r="B292" t="str">
            <v>0168420</v>
          </cell>
          <cell r="C292">
            <v>367</v>
          </cell>
          <cell r="D292" t="str">
            <v>A</v>
          </cell>
          <cell r="E292" t="str">
            <v>Washington AE and MR - North</v>
          </cell>
          <cell r="F292" t="str">
            <v>WashAEMR</v>
          </cell>
        </row>
        <row r="293">
          <cell r="B293" t="str">
            <v>0169000</v>
          </cell>
          <cell r="C293">
            <v>367</v>
          </cell>
          <cell r="D293" t="str">
            <v>A</v>
          </cell>
          <cell r="E293" t="str">
            <v>Strasburg Pipelines - West</v>
          </cell>
          <cell r="F293" t="str">
            <v>Strasburg</v>
          </cell>
        </row>
        <row r="294">
          <cell r="B294" t="str">
            <v>0169010</v>
          </cell>
          <cell r="C294">
            <v>367</v>
          </cell>
          <cell r="D294" t="str">
            <v>A</v>
          </cell>
          <cell r="E294" t="str">
            <v>Strasburg Pipelines - East</v>
          </cell>
          <cell r="F294" t="str">
            <v>Strasburg</v>
          </cell>
        </row>
        <row r="295">
          <cell r="B295" t="str">
            <v>0169020</v>
          </cell>
          <cell r="C295">
            <v>367</v>
          </cell>
          <cell r="D295" t="str">
            <v>A</v>
          </cell>
          <cell r="E295" t="str">
            <v>Loudoun CS</v>
          </cell>
          <cell r="F295" t="str">
            <v>Loudoun</v>
          </cell>
        </row>
        <row r="296">
          <cell r="B296" t="str">
            <v>0169030</v>
          </cell>
          <cell r="C296">
            <v>367</v>
          </cell>
          <cell r="D296" t="str">
            <v>A</v>
          </cell>
          <cell r="E296" t="str">
            <v>Strasburg CS</v>
          </cell>
          <cell r="F296" t="str">
            <v>Strasburg</v>
          </cell>
        </row>
        <row r="297">
          <cell r="B297" t="str">
            <v>0169040</v>
          </cell>
          <cell r="C297">
            <v>367</v>
          </cell>
          <cell r="D297" t="str">
            <v>A</v>
          </cell>
          <cell r="E297" t="str">
            <v>Lost River CS</v>
          </cell>
          <cell r="F297" t="str">
            <v>Lost River</v>
          </cell>
        </row>
        <row r="298">
          <cell r="B298" t="str">
            <v>0169050</v>
          </cell>
          <cell r="C298">
            <v>367</v>
          </cell>
          <cell r="D298" t="str">
            <v>A</v>
          </cell>
          <cell r="E298" t="str">
            <v>Seneca CS</v>
          </cell>
          <cell r="F298" t="str">
            <v>Seneca</v>
          </cell>
        </row>
        <row r="299">
          <cell r="B299" t="str">
            <v>0169060</v>
          </cell>
          <cell r="C299">
            <v>367</v>
          </cell>
          <cell r="D299" t="str">
            <v>A</v>
          </cell>
          <cell r="E299" t="str">
            <v>Terra Alta CS</v>
          </cell>
          <cell r="F299" t="str">
            <v>Terra Alta</v>
          </cell>
        </row>
        <row r="300">
          <cell r="B300" t="str">
            <v>0169070</v>
          </cell>
          <cell r="C300">
            <v>367</v>
          </cell>
          <cell r="D300" t="str">
            <v>A</v>
          </cell>
          <cell r="E300" t="str">
            <v>Terra Alta Storage</v>
          </cell>
          <cell r="F300" t="str">
            <v>Terra Alta</v>
          </cell>
        </row>
        <row r="301">
          <cell r="B301" t="str">
            <v>0169080</v>
          </cell>
          <cell r="C301">
            <v>367</v>
          </cell>
          <cell r="D301" t="str">
            <v>A</v>
          </cell>
          <cell r="E301" t="str">
            <v>Glady CS</v>
          </cell>
          <cell r="F301" t="str">
            <v>Glady Comp</v>
          </cell>
        </row>
        <row r="302">
          <cell r="B302" t="str">
            <v>0169090</v>
          </cell>
          <cell r="C302">
            <v>367</v>
          </cell>
          <cell r="D302" t="str">
            <v>A</v>
          </cell>
          <cell r="E302" t="str">
            <v>Glady Storage</v>
          </cell>
          <cell r="F302" t="str">
            <v>Glady Stor</v>
          </cell>
        </row>
        <row r="303">
          <cell r="B303" t="str">
            <v>0169100</v>
          </cell>
          <cell r="C303">
            <v>367</v>
          </cell>
          <cell r="D303" t="str">
            <v>A</v>
          </cell>
          <cell r="E303" t="str">
            <v>Files Creek CS</v>
          </cell>
          <cell r="F303" t="str">
            <v>Files Cree</v>
          </cell>
        </row>
        <row r="304">
          <cell r="B304" t="str">
            <v>0169110</v>
          </cell>
          <cell r="C304">
            <v>367</v>
          </cell>
          <cell r="D304" t="str">
            <v>A</v>
          </cell>
          <cell r="E304" t="str">
            <v>Elkins Pipe</v>
          </cell>
          <cell r="F304" t="str">
            <v>Elkins</v>
          </cell>
        </row>
        <row r="305">
          <cell r="B305" t="str">
            <v>0169120</v>
          </cell>
          <cell r="C305">
            <v>367</v>
          </cell>
          <cell r="D305" t="str">
            <v>A</v>
          </cell>
          <cell r="E305" t="str">
            <v>Cleveland CS</v>
          </cell>
          <cell r="F305" t="str">
            <v>Cleveland</v>
          </cell>
        </row>
        <row r="306">
          <cell r="B306" t="str">
            <v>0169140</v>
          </cell>
          <cell r="C306">
            <v>367</v>
          </cell>
          <cell r="D306" t="str">
            <v>A</v>
          </cell>
          <cell r="E306" t="str">
            <v>Frametown</v>
          </cell>
          <cell r="F306" t="str">
            <v>Frametown</v>
          </cell>
        </row>
        <row r="307">
          <cell r="B307" t="str">
            <v>0169150</v>
          </cell>
          <cell r="C307">
            <v>367</v>
          </cell>
          <cell r="D307" t="str">
            <v>A</v>
          </cell>
          <cell r="E307" t="str">
            <v>Pavonia</v>
          </cell>
          <cell r="F307" t="str">
            <v>Pavonia</v>
          </cell>
        </row>
        <row r="308">
          <cell r="B308" t="str">
            <v>0169160</v>
          </cell>
          <cell r="C308">
            <v>367</v>
          </cell>
          <cell r="D308" t="str">
            <v>A</v>
          </cell>
          <cell r="E308" t="str">
            <v>Findlay</v>
          </cell>
          <cell r="F308" t="str">
            <v>Findlay</v>
          </cell>
        </row>
        <row r="309">
          <cell r="B309" t="str">
            <v>0169170</v>
          </cell>
          <cell r="C309">
            <v>367</v>
          </cell>
          <cell r="D309" t="str">
            <v>A</v>
          </cell>
          <cell r="E309" t="str">
            <v>Wellington</v>
          </cell>
          <cell r="F309" t="str">
            <v>Wellington</v>
          </cell>
        </row>
        <row r="310">
          <cell r="B310" t="str">
            <v>0169180</v>
          </cell>
          <cell r="C310">
            <v>367</v>
          </cell>
          <cell r="D310" t="str">
            <v>A</v>
          </cell>
          <cell r="E310" t="str">
            <v>Medina</v>
          </cell>
          <cell r="F310" t="str">
            <v>Medina</v>
          </cell>
        </row>
        <row r="311">
          <cell r="B311" t="str">
            <v>0169190</v>
          </cell>
          <cell r="C311">
            <v>367</v>
          </cell>
          <cell r="D311" t="str">
            <v>A</v>
          </cell>
          <cell r="E311" t="str">
            <v>Holmes</v>
          </cell>
          <cell r="F311" t="str">
            <v>Holmes</v>
          </cell>
        </row>
        <row r="312">
          <cell r="B312" t="str">
            <v>0169200</v>
          </cell>
          <cell r="C312">
            <v>367</v>
          </cell>
          <cell r="D312" t="str">
            <v>A</v>
          </cell>
          <cell r="E312" t="str">
            <v>Columbus</v>
          </cell>
          <cell r="F312" t="str">
            <v>Columbus</v>
          </cell>
        </row>
        <row r="313">
          <cell r="B313" t="str">
            <v>0169210</v>
          </cell>
          <cell r="C313">
            <v>367</v>
          </cell>
          <cell r="D313" t="str">
            <v>A</v>
          </cell>
          <cell r="E313" t="str">
            <v>Treat</v>
          </cell>
          <cell r="F313" t="str">
            <v>Treat</v>
          </cell>
        </row>
        <row r="314">
          <cell r="B314" t="str">
            <v>0169220</v>
          </cell>
          <cell r="C314">
            <v>367</v>
          </cell>
          <cell r="D314" t="str">
            <v>A</v>
          </cell>
          <cell r="E314" t="str">
            <v>Crawford Station</v>
          </cell>
          <cell r="F314" t="str">
            <v>Crawford S</v>
          </cell>
        </row>
        <row r="315">
          <cell r="B315" t="str">
            <v>0169230</v>
          </cell>
          <cell r="C315">
            <v>367</v>
          </cell>
          <cell r="D315" t="str">
            <v>A</v>
          </cell>
          <cell r="E315" t="str">
            <v>McArthur</v>
          </cell>
          <cell r="F315" t="str">
            <v>McArthur</v>
          </cell>
        </row>
        <row r="316">
          <cell r="B316" t="str">
            <v>0169240</v>
          </cell>
          <cell r="C316">
            <v>367</v>
          </cell>
          <cell r="D316" t="str">
            <v>A</v>
          </cell>
          <cell r="E316" t="str">
            <v>Benton</v>
          </cell>
          <cell r="F316" t="str">
            <v>Benton</v>
          </cell>
        </row>
        <row r="317">
          <cell r="B317" t="str">
            <v>0169250</v>
          </cell>
          <cell r="C317">
            <v>367</v>
          </cell>
          <cell r="D317" t="str">
            <v>A</v>
          </cell>
          <cell r="E317" t="str">
            <v>Lucas</v>
          </cell>
          <cell r="F317" t="str">
            <v>Lucas</v>
          </cell>
        </row>
        <row r="318">
          <cell r="B318" t="str">
            <v>0169260</v>
          </cell>
          <cell r="C318">
            <v>367</v>
          </cell>
          <cell r="D318" t="str">
            <v>A</v>
          </cell>
          <cell r="E318" t="str">
            <v>Weaver</v>
          </cell>
          <cell r="F318" t="str">
            <v>Weaver</v>
          </cell>
        </row>
        <row r="319">
          <cell r="B319" t="str">
            <v>0169270</v>
          </cell>
          <cell r="C319">
            <v>367</v>
          </cell>
          <cell r="D319" t="str">
            <v>A</v>
          </cell>
          <cell r="E319" t="str">
            <v>Cambridge</v>
          </cell>
          <cell r="F319" t="str">
            <v>Cambridge</v>
          </cell>
        </row>
        <row r="320">
          <cell r="B320" t="str">
            <v>0169280</v>
          </cell>
          <cell r="C320">
            <v>367</v>
          </cell>
          <cell r="D320" t="str">
            <v>A</v>
          </cell>
          <cell r="E320" t="str">
            <v>Athens</v>
          </cell>
          <cell r="F320" t="str">
            <v>Athens</v>
          </cell>
        </row>
        <row r="321">
          <cell r="B321" t="str">
            <v>0169290</v>
          </cell>
          <cell r="C321">
            <v>367</v>
          </cell>
          <cell r="D321" t="str">
            <v>A</v>
          </cell>
          <cell r="E321" t="str">
            <v>Brinker</v>
          </cell>
          <cell r="F321" t="str">
            <v>Brinker</v>
          </cell>
        </row>
        <row r="322">
          <cell r="B322" t="str">
            <v>0169300</v>
          </cell>
          <cell r="C322">
            <v>367</v>
          </cell>
          <cell r="D322" t="str">
            <v>A</v>
          </cell>
          <cell r="E322" t="str">
            <v>Majorsville</v>
          </cell>
          <cell r="F322" t="str">
            <v>Majorsvill</v>
          </cell>
        </row>
        <row r="323">
          <cell r="B323" t="str">
            <v>0169310</v>
          </cell>
          <cell r="C323">
            <v>367</v>
          </cell>
          <cell r="D323" t="str">
            <v>A</v>
          </cell>
          <cell r="E323" t="str">
            <v>Clinton</v>
          </cell>
          <cell r="F323" t="str">
            <v>Clinton</v>
          </cell>
        </row>
        <row r="324">
          <cell r="B324" t="str">
            <v>0169320</v>
          </cell>
          <cell r="C324">
            <v>367</v>
          </cell>
          <cell r="D324" t="str">
            <v>A</v>
          </cell>
          <cell r="E324" t="str">
            <v>Donegal</v>
          </cell>
          <cell r="F324" t="str">
            <v>Donegal</v>
          </cell>
        </row>
        <row r="325">
          <cell r="B325" t="str">
            <v>0169340</v>
          </cell>
          <cell r="C325">
            <v>367</v>
          </cell>
          <cell r="D325" t="str">
            <v>A</v>
          </cell>
          <cell r="E325" t="str">
            <v>Brookville</v>
          </cell>
          <cell r="F325" t="str">
            <v>Brookville</v>
          </cell>
        </row>
        <row r="326">
          <cell r="B326" t="str">
            <v>0169360</v>
          </cell>
          <cell r="C326">
            <v>367</v>
          </cell>
          <cell r="D326" t="str">
            <v>A</v>
          </cell>
          <cell r="E326" t="str">
            <v>Bluegrass E EM Sys</v>
          </cell>
          <cell r="F326" t="str">
            <v>Blue&amp;E-EM</v>
          </cell>
        </row>
        <row r="327">
          <cell r="B327" t="str">
            <v>0169390</v>
          </cell>
          <cell r="C327">
            <v>367</v>
          </cell>
          <cell r="D327" t="str">
            <v>A</v>
          </cell>
          <cell r="E327" t="str">
            <v>Boldman CS</v>
          </cell>
          <cell r="F327" t="str">
            <v>Bold Compr</v>
          </cell>
        </row>
        <row r="328">
          <cell r="B328" t="str">
            <v>0169400</v>
          </cell>
          <cell r="C328">
            <v>367</v>
          </cell>
          <cell r="D328" t="str">
            <v>A</v>
          </cell>
          <cell r="E328" t="str">
            <v>Hubball CS</v>
          </cell>
          <cell r="F328" t="str">
            <v>Hubball Co</v>
          </cell>
        </row>
        <row r="329">
          <cell r="B329" t="str">
            <v>0169420</v>
          </cell>
          <cell r="C329">
            <v>367</v>
          </cell>
          <cell r="D329" t="str">
            <v>A</v>
          </cell>
          <cell r="E329" t="str">
            <v>Kenova CS</v>
          </cell>
          <cell r="F329" t="str">
            <v>Kenova Com</v>
          </cell>
        </row>
        <row r="330">
          <cell r="B330" t="str">
            <v>0169430</v>
          </cell>
          <cell r="C330">
            <v>367</v>
          </cell>
          <cell r="D330" t="str">
            <v>A</v>
          </cell>
          <cell r="E330" t="str">
            <v>Lockwood Pipelines</v>
          </cell>
          <cell r="F330" t="str">
            <v>Lockwood P</v>
          </cell>
        </row>
        <row r="331">
          <cell r="B331" t="str">
            <v>0169450</v>
          </cell>
          <cell r="C331">
            <v>367</v>
          </cell>
          <cell r="D331" t="str">
            <v>A</v>
          </cell>
          <cell r="E331" t="str">
            <v>Boldman Pipelines</v>
          </cell>
          <cell r="F331" t="str">
            <v>Bold Pipe</v>
          </cell>
        </row>
        <row r="332">
          <cell r="B332" t="str">
            <v>0169460</v>
          </cell>
          <cell r="C332">
            <v>367</v>
          </cell>
          <cell r="D332" t="str">
            <v>A</v>
          </cell>
          <cell r="E332" t="str">
            <v>Cobb CS</v>
          </cell>
          <cell r="F332" t="str">
            <v>Cobb CS</v>
          </cell>
        </row>
        <row r="333">
          <cell r="B333" t="str">
            <v>0169470</v>
          </cell>
          <cell r="C333">
            <v>367</v>
          </cell>
          <cell r="D333" t="str">
            <v>A</v>
          </cell>
          <cell r="E333" t="str">
            <v>Clendenin CS</v>
          </cell>
          <cell r="F333" t="str">
            <v>Clendenin</v>
          </cell>
        </row>
        <row r="334">
          <cell r="B334" t="str">
            <v>0169480</v>
          </cell>
          <cell r="C334">
            <v>367</v>
          </cell>
          <cell r="D334" t="str">
            <v>A</v>
          </cell>
          <cell r="E334" t="str">
            <v>Clen Pipeline East Ops - G&amp;L</v>
          </cell>
          <cell r="F334" t="str">
            <v>Clendenin</v>
          </cell>
        </row>
        <row r="335">
          <cell r="B335" t="str">
            <v>0169490</v>
          </cell>
          <cell r="C335">
            <v>367</v>
          </cell>
          <cell r="D335" t="str">
            <v>A</v>
          </cell>
          <cell r="E335" t="str">
            <v>Coco Storage</v>
          </cell>
          <cell r="F335" t="str">
            <v>Coco Stora</v>
          </cell>
        </row>
        <row r="336">
          <cell r="B336" t="str">
            <v>0169500</v>
          </cell>
          <cell r="C336">
            <v>367</v>
          </cell>
          <cell r="D336" t="str">
            <v>A</v>
          </cell>
          <cell r="E336" t="str">
            <v>Coco CS</v>
          </cell>
          <cell r="F336" t="str">
            <v>Coco CS</v>
          </cell>
        </row>
        <row r="337">
          <cell r="B337" t="str">
            <v>0169510</v>
          </cell>
          <cell r="C337">
            <v>367</v>
          </cell>
          <cell r="D337" t="str">
            <v>A</v>
          </cell>
          <cell r="E337" t="str">
            <v>St Albans Pipeline</v>
          </cell>
          <cell r="F337" t="str">
            <v>St Albans</v>
          </cell>
        </row>
        <row r="338">
          <cell r="B338" t="str">
            <v>0169520</v>
          </cell>
          <cell r="C338">
            <v>367</v>
          </cell>
          <cell r="D338" t="str">
            <v>A</v>
          </cell>
          <cell r="E338" t="str">
            <v>Ceredo CS</v>
          </cell>
          <cell r="F338" t="str">
            <v>Ceredo CS</v>
          </cell>
        </row>
        <row r="339">
          <cell r="B339" t="str">
            <v>0169530</v>
          </cell>
          <cell r="C339">
            <v>367</v>
          </cell>
          <cell r="D339" t="str">
            <v>A</v>
          </cell>
          <cell r="E339" t="str">
            <v>Ceredo Pipelines</v>
          </cell>
          <cell r="F339" t="str">
            <v>Ceredo Pip</v>
          </cell>
        </row>
        <row r="340">
          <cell r="B340" t="str">
            <v>0169540</v>
          </cell>
          <cell r="C340">
            <v>367</v>
          </cell>
          <cell r="D340" t="str">
            <v>A</v>
          </cell>
          <cell r="E340" t="str">
            <v>Lanham CS</v>
          </cell>
          <cell r="F340" t="str">
            <v>Lanham CS</v>
          </cell>
        </row>
        <row r="341">
          <cell r="B341" t="str">
            <v>0169550</v>
          </cell>
          <cell r="C341">
            <v>367</v>
          </cell>
          <cell r="D341" t="str">
            <v>A</v>
          </cell>
          <cell r="E341" t="str">
            <v>Lanham Pipelines</v>
          </cell>
          <cell r="F341" t="str">
            <v>Lanham Pip</v>
          </cell>
        </row>
        <row r="342">
          <cell r="B342" t="str">
            <v>0169560</v>
          </cell>
          <cell r="C342">
            <v>367</v>
          </cell>
          <cell r="D342" t="str">
            <v>A</v>
          </cell>
          <cell r="E342" t="str">
            <v>Ripley Rockpt Field</v>
          </cell>
          <cell r="F342" t="str">
            <v>Ripley/Roc</v>
          </cell>
        </row>
        <row r="343">
          <cell r="B343" t="str">
            <v>0169570</v>
          </cell>
          <cell r="C343">
            <v>367</v>
          </cell>
          <cell r="D343" t="str">
            <v>A</v>
          </cell>
          <cell r="E343" t="str">
            <v>Masontown CS</v>
          </cell>
          <cell r="F343" t="str">
            <v>Masontown</v>
          </cell>
        </row>
        <row r="344">
          <cell r="B344" t="str">
            <v>0169580</v>
          </cell>
          <cell r="C344">
            <v>367</v>
          </cell>
          <cell r="D344" t="str">
            <v>A</v>
          </cell>
          <cell r="E344" t="str">
            <v>Waynesburg</v>
          </cell>
          <cell r="F344" t="str">
            <v>Waynesburg</v>
          </cell>
        </row>
        <row r="345">
          <cell r="B345" t="str">
            <v>0169590</v>
          </cell>
          <cell r="C345">
            <v>367</v>
          </cell>
          <cell r="D345" t="str">
            <v>A</v>
          </cell>
          <cell r="E345" t="str">
            <v>Glenville</v>
          </cell>
          <cell r="F345" t="str">
            <v>Glenville</v>
          </cell>
        </row>
        <row r="346">
          <cell r="B346" t="str">
            <v>0169600</v>
          </cell>
          <cell r="C346">
            <v>367</v>
          </cell>
          <cell r="D346" t="str">
            <v>A</v>
          </cell>
          <cell r="E346" t="str">
            <v>Smithfield and Porter Falls</v>
          </cell>
          <cell r="F346" t="str">
            <v>Clarksburg</v>
          </cell>
        </row>
        <row r="347">
          <cell r="B347" t="str">
            <v>0169610</v>
          </cell>
          <cell r="C347">
            <v>367</v>
          </cell>
          <cell r="D347" t="str">
            <v>A</v>
          </cell>
          <cell r="E347" t="str">
            <v>Gettysburg</v>
          </cell>
          <cell r="F347" t="str">
            <v>Gettysburg</v>
          </cell>
        </row>
        <row r="348">
          <cell r="B348" t="str">
            <v>0169620</v>
          </cell>
          <cell r="C348">
            <v>367</v>
          </cell>
          <cell r="D348" t="str">
            <v>A</v>
          </cell>
          <cell r="E348" t="str">
            <v>Cumberland</v>
          </cell>
          <cell r="F348" t="str">
            <v>Cumberland</v>
          </cell>
        </row>
        <row r="349">
          <cell r="B349" t="str">
            <v>0169630</v>
          </cell>
          <cell r="C349">
            <v>367</v>
          </cell>
          <cell r="D349" t="str">
            <v>A</v>
          </cell>
          <cell r="E349" t="str">
            <v>Artemas</v>
          </cell>
          <cell r="F349" t="str">
            <v>Artemas</v>
          </cell>
        </row>
        <row r="350">
          <cell r="B350" t="str">
            <v>0169640</v>
          </cell>
          <cell r="C350">
            <v>367</v>
          </cell>
          <cell r="D350" t="str">
            <v>A</v>
          </cell>
          <cell r="E350" t="str">
            <v>FlatTop</v>
          </cell>
          <cell r="F350" t="str">
            <v>Flat Top</v>
          </cell>
        </row>
        <row r="351">
          <cell r="B351" t="str">
            <v>0169650</v>
          </cell>
          <cell r="C351">
            <v>367</v>
          </cell>
          <cell r="D351" t="str">
            <v>A</v>
          </cell>
          <cell r="E351" t="str">
            <v>Lexington</v>
          </cell>
          <cell r="F351" t="str">
            <v>Lexington</v>
          </cell>
        </row>
        <row r="352">
          <cell r="B352" t="str">
            <v>0169660</v>
          </cell>
          <cell r="C352">
            <v>367</v>
          </cell>
          <cell r="D352" t="str">
            <v>A</v>
          </cell>
          <cell r="E352" t="str">
            <v>Grant</v>
          </cell>
          <cell r="F352" t="str">
            <v>Grant</v>
          </cell>
        </row>
        <row r="353">
          <cell r="B353" t="str">
            <v>0169670</v>
          </cell>
          <cell r="C353">
            <v>367</v>
          </cell>
          <cell r="D353" t="str">
            <v>A</v>
          </cell>
          <cell r="E353" t="str">
            <v>LNG</v>
          </cell>
          <cell r="F353" t="str">
            <v>LNG</v>
          </cell>
        </row>
        <row r="354">
          <cell r="B354" t="str">
            <v>0169680</v>
          </cell>
          <cell r="C354">
            <v>367</v>
          </cell>
          <cell r="D354" t="str">
            <v>A</v>
          </cell>
          <cell r="E354" t="str">
            <v>Emporia CS</v>
          </cell>
          <cell r="F354" t="str">
            <v>Suffolk</v>
          </cell>
        </row>
        <row r="355">
          <cell r="B355" t="str">
            <v>0169690</v>
          </cell>
          <cell r="C355">
            <v>367</v>
          </cell>
          <cell r="D355" t="str">
            <v>A</v>
          </cell>
          <cell r="E355" t="str">
            <v>Petersburg CS</v>
          </cell>
          <cell r="F355" t="str">
            <v>Petersburg</v>
          </cell>
        </row>
        <row r="356">
          <cell r="B356" t="str">
            <v>0169700</v>
          </cell>
          <cell r="C356">
            <v>367</v>
          </cell>
          <cell r="D356" t="str">
            <v>A</v>
          </cell>
          <cell r="E356" t="str">
            <v>Bickers CS</v>
          </cell>
          <cell r="F356" t="str">
            <v>Bickers</v>
          </cell>
        </row>
        <row r="357">
          <cell r="B357" t="str">
            <v>0169710</v>
          </cell>
          <cell r="C357">
            <v>367</v>
          </cell>
          <cell r="D357" t="str">
            <v>A</v>
          </cell>
          <cell r="E357" t="str">
            <v>Downingtown</v>
          </cell>
          <cell r="F357" t="str">
            <v>Downingtow</v>
          </cell>
        </row>
        <row r="358">
          <cell r="B358" t="str">
            <v>0169720</v>
          </cell>
          <cell r="C358">
            <v>367</v>
          </cell>
          <cell r="D358" t="str">
            <v>A</v>
          </cell>
          <cell r="E358" t="str">
            <v>Easton</v>
          </cell>
          <cell r="F358" t="str">
            <v>Easton</v>
          </cell>
        </row>
        <row r="359">
          <cell r="B359" t="str">
            <v>0169730</v>
          </cell>
          <cell r="C359">
            <v>367</v>
          </cell>
          <cell r="D359" t="str">
            <v>A</v>
          </cell>
          <cell r="E359" t="str">
            <v>Port Jervis</v>
          </cell>
          <cell r="F359" t="str">
            <v>Port Jervi</v>
          </cell>
        </row>
        <row r="360">
          <cell r="B360" t="str">
            <v>0169740</v>
          </cell>
          <cell r="C360">
            <v>367</v>
          </cell>
          <cell r="D360" t="str">
            <v>A</v>
          </cell>
          <cell r="E360" t="str">
            <v>Horseheads</v>
          </cell>
          <cell r="F360" t="str">
            <v>Horseheads</v>
          </cell>
        </row>
        <row r="361">
          <cell r="B361" t="str">
            <v>0169750</v>
          </cell>
          <cell r="C361">
            <v>367</v>
          </cell>
          <cell r="D361" t="str">
            <v>A</v>
          </cell>
          <cell r="E361" t="str">
            <v>Dundee</v>
          </cell>
          <cell r="F361" t="str">
            <v>Dundee</v>
          </cell>
        </row>
        <row r="362">
          <cell r="B362" t="str">
            <v>0169780</v>
          </cell>
          <cell r="C362">
            <v>367</v>
          </cell>
          <cell r="D362" t="str">
            <v>A</v>
          </cell>
          <cell r="E362" t="str">
            <v>Cameron and Victory Stg</v>
          </cell>
          <cell r="F362" t="str">
            <v>Cameron/Vi</v>
          </cell>
        </row>
        <row r="363">
          <cell r="B363" t="str">
            <v>0169790</v>
          </cell>
          <cell r="C363">
            <v>367</v>
          </cell>
          <cell r="D363" t="str">
            <v>A</v>
          </cell>
          <cell r="E363" t="str">
            <v>Adaline CS</v>
          </cell>
          <cell r="F363" t="str">
            <v>Adaline</v>
          </cell>
        </row>
        <row r="364">
          <cell r="B364" t="str">
            <v>0169800</v>
          </cell>
          <cell r="C364">
            <v>367</v>
          </cell>
          <cell r="D364" t="str">
            <v>A</v>
          </cell>
          <cell r="E364" t="str">
            <v>Crawford Field</v>
          </cell>
          <cell r="F364" t="str">
            <v>Crawford F</v>
          </cell>
        </row>
        <row r="365">
          <cell r="B365" t="str">
            <v>0169810</v>
          </cell>
          <cell r="C365">
            <v>367</v>
          </cell>
          <cell r="D365" t="str">
            <v>A</v>
          </cell>
          <cell r="E365" t="str">
            <v>Binghamton</v>
          </cell>
          <cell r="F365" t="str">
            <v>Binghamton</v>
          </cell>
        </row>
        <row r="366">
          <cell r="B366" t="str">
            <v>0169830</v>
          </cell>
          <cell r="C366">
            <v>367</v>
          </cell>
          <cell r="D366" t="str">
            <v>A</v>
          </cell>
          <cell r="E366" t="str">
            <v>Ripley CS</v>
          </cell>
          <cell r="F366" t="str">
            <v>Ripley</v>
          </cell>
        </row>
        <row r="367">
          <cell r="B367" t="str">
            <v>0169840</v>
          </cell>
          <cell r="C367">
            <v>367</v>
          </cell>
          <cell r="D367" t="str">
            <v>A</v>
          </cell>
          <cell r="E367" t="str">
            <v>Rockport CS</v>
          </cell>
          <cell r="F367" t="str">
            <v>Rockport</v>
          </cell>
        </row>
        <row r="368">
          <cell r="B368" t="str">
            <v>0169850</v>
          </cell>
          <cell r="C368">
            <v>367</v>
          </cell>
          <cell r="D368" t="str">
            <v>A</v>
          </cell>
          <cell r="E368" t="str">
            <v>Hamlin CS</v>
          </cell>
          <cell r="F368" t="str">
            <v>Appalachn</v>
          </cell>
        </row>
        <row r="369">
          <cell r="B369" t="str">
            <v>0169860</v>
          </cell>
          <cell r="C369">
            <v>367</v>
          </cell>
          <cell r="D369" t="str">
            <v>A</v>
          </cell>
          <cell r="E369" t="str">
            <v>Clen Pipeline East Ops - T&amp;S</v>
          </cell>
          <cell r="F369" t="str">
            <v>Clendenin</v>
          </cell>
        </row>
        <row r="370">
          <cell r="B370" t="str">
            <v>0169870</v>
          </cell>
          <cell r="C370">
            <v>367</v>
          </cell>
          <cell r="D370" t="str">
            <v>A</v>
          </cell>
          <cell r="E370" t="str">
            <v>Hunt CS</v>
          </cell>
          <cell r="F370" t="str">
            <v>Hunt</v>
          </cell>
        </row>
        <row r="371">
          <cell r="B371" t="str">
            <v>0169880</v>
          </cell>
          <cell r="C371">
            <v>367</v>
          </cell>
          <cell r="D371" t="str">
            <v>A</v>
          </cell>
          <cell r="E371" t="str">
            <v>Hunt Storage</v>
          </cell>
          <cell r="F371" t="str">
            <v>Hunt</v>
          </cell>
        </row>
        <row r="372">
          <cell r="B372" t="str">
            <v>0177000</v>
          </cell>
          <cell r="C372">
            <v>367</v>
          </cell>
          <cell r="D372" t="str">
            <v>A</v>
          </cell>
          <cell r="E372" t="str">
            <v>Unassigned Charges</v>
          </cell>
          <cell r="F372" t="str">
            <v>Unassigned</v>
          </cell>
        </row>
        <row r="373">
          <cell r="B373" t="str">
            <v>0177010</v>
          </cell>
          <cell r="C373">
            <v>367</v>
          </cell>
          <cell r="D373" t="str">
            <v>A</v>
          </cell>
          <cell r="E373" t="str">
            <v>BUDGET ONLY-Invalid Dept Chrgs</v>
          </cell>
          <cell r="F373" t="str">
            <v>Unassigned</v>
          </cell>
        </row>
        <row r="374">
          <cell r="B374" t="str">
            <v>0180010</v>
          </cell>
          <cell r="C374">
            <v>367</v>
          </cell>
          <cell r="D374" t="str">
            <v>A</v>
          </cell>
          <cell r="E374" t="str">
            <v>Stanton</v>
          </cell>
          <cell r="F374" t="str">
            <v>Stanton</v>
          </cell>
        </row>
        <row r="375">
          <cell r="B375" t="str">
            <v>0180020</v>
          </cell>
          <cell r="C375">
            <v>367</v>
          </cell>
          <cell r="D375" t="str">
            <v>A</v>
          </cell>
          <cell r="E375" t="str">
            <v>Clementsville</v>
          </cell>
          <cell r="F375" t="str">
            <v>Clementsvi</v>
          </cell>
        </row>
        <row r="376">
          <cell r="B376" t="str">
            <v>0180030</v>
          </cell>
          <cell r="C376">
            <v>367</v>
          </cell>
          <cell r="D376" t="str">
            <v>A</v>
          </cell>
          <cell r="E376" t="str">
            <v>Hartsville</v>
          </cell>
          <cell r="F376" t="str">
            <v>Hartsville</v>
          </cell>
        </row>
        <row r="377">
          <cell r="B377" t="str">
            <v>0180040</v>
          </cell>
          <cell r="C377">
            <v>367</v>
          </cell>
          <cell r="D377" t="str">
            <v>A</v>
          </cell>
          <cell r="E377" t="str">
            <v>Hampshire</v>
          </cell>
          <cell r="F377" t="str">
            <v>Hampshire</v>
          </cell>
        </row>
        <row r="378">
          <cell r="B378" t="str">
            <v>0180050</v>
          </cell>
          <cell r="C378">
            <v>367</v>
          </cell>
          <cell r="D378" t="str">
            <v>A</v>
          </cell>
          <cell r="E378" t="str">
            <v>Corinth</v>
          </cell>
          <cell r="F378" t="str">
            <v>Corinth</v>
          </cell>
        </row>
        <row r="379">
          <cell r="B379" t="str">
            <v>0180060</v>
          </cell>
          <cell r="C379">
            <v>367</v>
          </cell>
          <cell r="D379" t="str">
            <v>A</v>
          </cell>
          <cell r="E379" t="str">
            <v>Banner</v>
          </cell>
          <cell r="F379" t="str">
            <v>Banner</v>
          </cell>
        </row>
        <row r="380">
          <cell r="B380" t="str">
            <v>0180070</v>
          </cell>
          <cell r="C380">
            <v>367</v>
          </cell>
          <cell r="D380" t="str">
            <v>A</v>
          </cell>
          <cell r="E380" t="str">
            <v>Inverness</v>
          </cell>
          <cell r="F380" t="str">
            <v>Inverness</v>
          </cell>
        </row>
        <row r="381">
          <cell r="B381" t="str">
            <v>0180080</v>
          </cell>
          <cell r="C381">
            <v>367</v>
          </cell>
          <cell r="D381" t="str">
            <v>A</v>
          </cell>
          <cell r="E381" t="str">
            <v>Delhi</v>
          </cell>
          <cell r="F381" t="str">
            <v>Delhi</v>
          </cell>
        </row>
        <row r="382">
          <cell r="B382" t="str">
            <v>0180090</v>
          </cell>
          <cell r="C382">
            <v>367</v>
          </cell>
          <cell r="D382" t="str">
            <v>A</v>
          </cell>
          <cell r="E382" t="str">
            <v>Alexandria</v>
          </cell>
          <cell r="F382" t="str">
            <v>Alexandria</v>
          </cell>
        </row>
        <row r="383">
          <cell r="B383" t="str">
            <v>0180100</v>
          </cell>
          <cell r="C383">
            <v>367</v>
          </cell>
          <cell r="D383" t="str">
            <v>A</v>
          </cell>
          <cell r="E383" t="str">
            <v>Rayne</v>
          </cell>
          <cell r="F383" t="str">
            <v>Rayne</v>
          </cell>
        </row>
        <row r="384">
          <cell r="B384" t="str">
            <v>0180110</v>
          </cell>
          <cell r="C384">
            <v>367</v>
          </cell>
          <cell r="D384" t="str">
            <v>A</v>
          </cell>
          <cell r="E384" t="str">
            <v>Pecan Island</v>
          </cell>
          <cell r="F384" t="str">
            <v>Pecan Isla</v>
          </cell>
        </row>
        <row r="385">
          <cell r="B385" t="str">
            <v>0180120</v>
          </cell>
          <cell r="C385">
            <v>367</v>
          </cell>
          <cell r="D385" t="str">
            <v>A</v>
          </cell>
          <cell r="E385" t="str">
            <v>Centerville</v>
          </cell>
          <cell r="F385" t="str">
            <v>Centervill</v>
          </cell>
        </row>
        <row r="386">
          <cell r="B386" t="str">
            <v>0180130</v>
          </cell>
          <cell r="C386">
            <v>367</v>
          </cell>
          <cell r="D386" t="str">
            <v>A</v>
          </cell>
          <cell r="E386" t="str">
            <v>Offshore</v>
          </cell>
          <cell r="F386" t="str">
            <v>Offshore</v>
          </cell>
        </row>
        <row r="387">
          <cell r="B387" t="str">
            <v>0180140</v>
          </cell>
          <cell r="C387">
            <v>367</v>
          </cell>
          <cell r="D387" t="str">
            <v>A</v>
          </cell>
          <cell r="E387" t="str">
            <v>Gulf Work Mgmt</v>
          </cell>
          <cell r="F387" t="str">
            <v>Gulf WM</v>
          </cell>
        </row>
        <row r="388">
          <cell r="B388" t="str">
            <v>0180150</v>
          </cell>
          <cell r="C388">
            <v>367</v>
          </cell>
          <cell r="D388" t="str">
            <v>A</v>
          </cell>
          <cell r="E388" t="str">
            <v>Gulf AE and MR</v>
          </cell>
          <cell r="F388" t="str">
            <v>Field Meas</v>
          </cell>
        </row>
        <row r="389">
          <cell r="B389" t="str">
            <v>0180160</v>
          </cell>
          <cell r="C389">
            <v>367</v>
          </cell>
          <cell r="D389" t="str">
            <v>A</v>
          </cell>
          <cell r="E389" t="str">
            <v>Gulf Pipeline Services</v>
          </cell>
          <cell r="F389" t="str">
            <v>Pipeline C</v>
          </cell>
        </row>
        <row r="390">
          <cell r="B390" t="str">
            <v>0180170</v>
          </cell>
          <cell r="C390">
            <v>367</v>
          </cell>
          <cell r="D390" t="str">
            <v>A</v>
          </cell>
          <cell r="E390" t="str">
            <v>Gulf Admin Staff</v>
          </cell>
          <cell r="F390" t="str">
            <v>Field Serv</v>
          </cell>
        </row>
        <row r="391">
          <cell r="B391" t="str">
            <v>0180180</v>
          </cell>
          <cell r="C391">
            <v>367</v>
          </cell>
          <cell r="D391" t="str">
            <v>A</v>
          </cell>
          <cell r="E391" t="str">
            <v>Gulf Compression</v>
          </cell>
          <cell r="F391" t="str">
            <v>Technical</v>
          </cell>
        </row>
        <row r="392">
          <cell r="B392" t="str">
            <v>0180190</v>
          </cell>
          <cell r="C392">
            <v>367</v>
          </cell>
          <cell r="D392" t="str">
            <v>A</v>
          </cell>
          <cell r="E392" t="str">
            <v>Gulf Project Teams</v>
          </cell>
          <cell r="F392" t="str">
            <v>Gulf Proj</v>
          </cell>
        </row>
        <row r="393">
          <cell r="B393" t="str">
            <v>0180200</v>
          </cell>
          <cell r="C393">
            <v>367</v>
          </cell>
          <cell r="D393" t="str">
            <v>A</v>
          </cell>
          <cell r="E393" t="str">
            <v>Asset Maintenance</v>
          </cell>
          <cell r="F393" t="str">
            <v>Gulf Const</v>
          </cell>
        </row>
        <row r="394">
          <cell r="B394" t="str">
            <v>0180210</v>
          </cell>
          <cell r="C394">
            <v>367</v>
          </cell>
          <cell r="D394" t="str">
            <v>A</v>
          </cell>
          <cell r="E394" t="str">
            <v>Gulf Pipeline Rg 1</v>
          </cell>
          <cell r="F394" t="str">
            <v>Gulf Pipe</v>
          </cell>
        </row>
        <row r="395">
          <cell r="B395" t="str">
            <v>0180220</v>
          </cell>
          <cell r="C395">
            <v>367</v>
          </cell>
          <cell r="D395" t="str">
            <v>A</v>
          </cell>
          <cell r="E395" t="str">
            <v>Gulf Pipeline Rg 2</v>
          </cell>
          <cell r="F395" t="str">
            <v>Gulf Pipe</v>
          </cell>
        </row>
        <row r="396">
          <cell r="B396" t="str">
            <v>0180230</v>
          </cell>
          <cell r="C396">
            <v>367</v>
          </cell>
          <cell r="D396" t="str">
            <v>A</v>
          </cell>
          <cell r="E396" t="str">
            <v>Gulf Compress Rg 1</v>
          </cell>
          <cell r="F396" t="str">
            <v>Gulf Compr</v>
          </cell>
        </row>
        <row r="397">
          <cell r="B397" t="str">
            <v>0180240</v>
          </cell>
          <cell r="C397">
            <v>367</v>
          </cell>
          <cell r="D397" t="str">
            <v>A</v>
          </cell>
          <cell r="E397" t="str">
            <v>Gulf Compress Rg 2</v>
          </cell>
          <cell r="F397" t="str">
            <v>Gulf A&amp;E</v>
          </cell>
        </row>
        <row r="398">
          <cell r="B398" t="str">
            <v>0180250</v>
          </cell>
          <cell r="C398">
            <v>367</v>
          </cell>
          <cell r="D398" t="str">
            <v>A</v>
          </cell>
          <cell r="E398" t="str">
            <v>Gulf Prog Controls</v>
          </cell>
          <cell r="F398" t="str">
            <v>Gulf Prog</v>
          </cell>
        </row>
        <row r="399">
          <cell r="B399" t="str">
            <v>0180270</v>
          </cell>
          <cell r="C399">
            <v>367</v>
          </cell>
          <cell r="D399" t="str">
            <v>A</v>
          </cell>
          <cell r="E399" t="str">
            <v>Gulf A&amp;E</v>
          </cell>
          <cell r="F399" t="str">
            <v>Gulf MRAE</v>
          </cell>
        </row>
        <row r="400">
          <cell r="B400" t="str">
            <v>0180280</v>
          </cell>
          <cell r="C400">
            <v>367</v>
          </cell>
          <cell r="D400" t="str">
            <v>A</v>
          </cell>
          <cell r="E400" t="str">
            <v>Gulf Growth Management</v>
          </cell>
          <cell r="F400" t="str">
            <v>GrowthMgmt</v>
          </cell>
        </row>
        <row r="401">
          <cell r="B401" t="str">
            <v>0180300</v>
          </cell>
          <cell r="C401">
            <v>367</v>
          </cell>
          <cell r="D401" t="str">
            <v>A</v>
          </cell>
          <cell r="E401" t="str">
            <v>Vegetation Management - Gulf</v>
          </cell>
          <cell r="F401" t="str">
            <v>Gulf Land</v>
          </cell>
        </row>
        <row r="402">
          <cell r="B402" t="str">
            <v>0180310</v>
          </cell>
          <cell r="C402">
            <v>367</v>
          </cell>
          <cell r="D402" t="str">
            <v>A</v>
          </cell>
          <cell r="E402" t="str">
            <v>Gulf Corrosion Services</v>
          </cell>
          <cell r="F402" t="str">
            <v>Gulf Relia</v>
          </cell>
        </row>
        <row r="403">
          <cell r="B403" t="str">
            <v>0180320</v>
          </cell>
          <cell r="C403">
            <v>367</v>
          </cell>
          <cell r="D403" t="str">
            <v>A</v>
          </cell>
          <cell r="E403" t="str">
            <v>Gulf M and R</v>
          </cell>
          <cell r="F403" t="str">
            <v>Measuremen</v>
          </cell>
        </row>
        <row r="404">
          <cell r="B404" t="str">
            <v>0180410</v>
          </cell>
          <cell r="C404">
            <v>367</v>
          </cell>
          <cell r="D404" t="str">
            <v>A</v>
          </cell>
          <cell r="E404" t="str">
            <v>Gulf Reliability Services</v>
          </cell>
          <cell r="F404" t="str">
            <v>Gulf Relia</v>
          </cell>
        </row>
        <row r="405">
          <cell r="B405" t="str">
            <v>0180420</v>
          </cell>
          <cell r="C405">
            <v>367</v>
          </cell>
          <cell r="D405" t="str">
            <v>A</v>
          </cell>
          <cell r="E405" t="str">
            <v>Gulf Modernization</v>
          </cell>
          <cell r="F405" t="str">
            <v>Gulf Moder</v>
          </cell>
        </row>
        <row r="406">
          <cell r="B406" t="str">
            <v>0180450</v>
          </cell>
          <cell r="C406">
            <v>367</v>
          </cell>
          <cell r="D406" t="str">
            <v>A</v>
          </cell>
          <cell r="E406" t="str">
            <v>Navigates Support</v>
          </cell>
          <cell r="F406" t="str">
            <v>Navigates</v>
          </cell>
        </row>
        <row r="407">
          <cell r="B407" t="str">
            <v>0180460</v>
          </cell>
          <cell r="C407">
            <v>367</v>
          </cell>
          <cell r="D407" t="str">
            <v>A</v>
          </cell>
          <cell r="E407" t="str">
            <v>Communications CGT</v>
          </cell>
          <cell r="F407" t="str">
            <v>Communicat</v>
          </cell>
        </row>
        <row r="408">
          <cell r="B408" t="str">
            <v>0180470</v>
          </cell>
          <cell r="C408">
            <v>367</v>
          </cell>
          <cell r="D408" t="str">
            <v>A</v>
          </cell>
          <cell r="E408" t="str">
            <v>Supply and Origination</v>
          </cell>
          <cell r="F408" t="str">
            <v>MktgSouth</v>
          </cell>
        </row>
        <row r="409">
          <cell r="B409" t="str">
            <v>0180480</v>
          </cell>
          <cell r="C409">
            <v>367</v>
          </cell>
          <cell r="D409" t="str">
            <v>A</v>
          </cell>
          <cell r="E409" t="str">
            <v>O and L - Pricing</v>
          </cell>
          <cell r="F409" t="str">
            <v>OptimLogst</v>
          </cell>
        </row>
        <row r="410">
          <cell r="B410" t="str">
            <v>0180490</v>
          </cell>
          <cell r="C410">
            <v>367</v>
          </cell>
          <cell r="D410" t="str">
            <v>A</v>
          </cell>
          <cell r="E410" t="str">
            <v>Marketing and Origination</v>
          </cell>
          <cell r="F410" t="str">
            <v>Customer S</v>
          </cell>
        </row>
        <row r="411">
          <cell r="B411" t="str">
            <v>0180500</v>
          </cell>
          <cell r="C411">
            <v>367</v>
          </cell>
          <cell r="D411" t="str">
            <v>A</v>
          </cell>
          <cell r="E411" t="str">
            <v>Portfolio Strategy</v>
          </cell>
          <cell r="F411" t="str">
            <v>Portfolio</v>
          </cell>
        </row>
        <row r="412">
          <cell r="B412" t="str">
            <v>0180510</v>
          </cell>
          <cell r="C412">
            <v>367</v>
          </cell>
          <cell r="D412" t="str">
            <v>A</v>
          </cell>
          <cell r="E412" t="str">
            <v>Fuel and Measurement Mgmt</v>
          </cell>
          <cell r="F412" t="str">
            <v>Fuel</v>
          </cell>
        </row>
        <row r="413">
          <cell r="B413" t="str">
            <v>0180610</v>
          </cell>
          <cell r="C413">
            <v>367</v>
          </cell>
          <cell r="D413" t="str">
            <v>A</v>
          </cell>
          <cell r="E413" t="str">
            <v>Houston Building</v>
          </cell>
          <cell r="F413" t="str">
            <v>Houston Bu</v>
          </cell>
        </row>
        <row r="414">
          <cell r="B414" t="str">
            <v>0180660</v>
          </cell>
          <cell r="C414">
            <v>367</v>
          </cell>
          <cell r="D414" t="str">
            <v>A</v>
          </cell>
          <cell r="E414" t="str">
            <v>Operation Srvs Department Head</v>
          </cell>
          <cell r="F414" t="str">
            <v>Operation</v>
          </cell>
        </row>
        <row r="415">
          <cell r="B415" t="str">
            <v>0180670</v>
          </cell>
          <cell r="C415">
            <v>367</v>
          </cell>
          <cell r="D415" t="str">
            <v>A</v>
          </cell>
          <cell r="E415" t="str">
            <v>GEAC Conv</v>
          </cell>
          <cell r="F415" t="str">
            <v>0180670</v>
          </cell>
        </row>
        <row r="416">
          <cell r="B416" t="str">
            <v>0180800</v>
          </cell>
          <cell r="C416">
            <v>367</v>
          </cell>
          <cell r="D416" t="str">
            <v>A</v>
          </cell>
          <cell r="E416" t="str">
            <v>Engineering Staff - Gulf</v>
          </cell>
          <cell r="F416" t="str">
            <v>Engineerng</v>
          </cell>
        </row>
        <row r="417">
          <cell r="B417" t="str">
            <v>0180850</v>
          </cell>
          <cell r="C417">
            <v>367</v>
          </cell>
          <cell r="D417" t="str">
            <v>A</v>
          </cell>
          <cell r="E417" t="str">
            <v>Government Relations CGT</v>
          </cell>
          <cell r="F417" t="str">
            <v>Government</v>
          </cell>
        </row>
        <row r="418">
          <cell r="B418" t="str">
            <v>0180870</v>
          </cell>
          <cell r="C418">
            <v>367</v>
          </cell>
          <cell r="D418" t="str">
            <v>A</v>
          </cell>
          <cell r="E418" t="str">
            <v>CGT Environmental Remediation</v>
          </cell>
          <cell r="F418" t="str">
            <v>GVTREL CGT</v>
          </cell>
        </row>
        <row r="419">
          <cell r="B419" t="str">
            <v>0183140</v>
          </cell>
          <cell r="C419">
            <v>367</v>
          </cell>
          <cell r="D419" t="str">
            <v>A</v>
          </cell>
          <cell r="E419" t="str">
            <v>Co Ownership Billings</v>
          </cell>
          <cell r="F419" t="str">
            <v>Co-Ownersh</v>
          </cell>
        </row>
        <row r="420">
          <cell r="B420" t="str">
            <v>0199980</v>
          </cell>
          <cell r="C420">
            <v>367</v>
          </cell>
          <cell r="D420" t="str">
            <v>A</v>
          </cell>
          <cell r="E420" t="str">
            <v>Budget Default</v>
          </cell>
          <cell r="F420" t="str">
            <v>BudgDeflt</v>
          </cell>
        </row>
        <row r="421">
          <cell r="B421" t="str">
            <v>0300000</v>
          </cell>
          <cell r="C421">
            <v>367</v>
          </cell>
          <cell r="D421" t="str">
            <v>A</v>
          </cell>
          <cell r="E421" t="str">
            <v>NGD Conversion Department</v>
          </cell>
          <cell r="F421" t="str">
            <v>NGD_CON_DT</v>
          </cell>
        </row>
        <row r="422">
          <cell r="B422" t="str">
            <v>0306100</v>
          </cell>
          <cell r="C422">
            <v>367</v>
          </cell>
          <cell r="D422" t="str">
            <v>A</v>
          </cell>
          <cell r="E422" t="str">
            <v>Op Center - Admin-Springfield</v>
          </cell>
          <cell r="F422" t="str">
            <v>COH_OCSPFD</v>
          </cell>
        </row>
        <row r="423">
          <cell r="B423" t="str">
            <v>0307100</v>
          </cell>
          <cell r="C423">
            <v>367</v>
          </cell>
          <cell r="D423" t="str">
            <v>A</v>
          </cell>
          <cell r="E423" t="str">
            <v>Op Center - Admin-Ohio Valley</v>
          </cell>
          <cell r="F423" t="str">
            <v>COH_OCOHVY</v>
          </cell>
        </row>
        <row r="424">
          <cell r="B424" t="str">
            <v>0307310</v>
          </cell>
          <cell r="C424">
            <v>367</v>
          </cell>
          <cell r="D424" t="str">
            <v>A</v>
          </cell>
          <cell r="E424" t="str">
            <v>Op Center - Wntersville</v>
          </cell>
          <cell r="F424" t="str">
            <v>COH_OCWNTR</v>
          </cell>
        </row>
        <row r="425">
          <cell r="B425" t="str">
            <v>0307320</v>
          </cell>
          <cell r="C425">
            <v>367</v>
          </cell>
          <cell r="D425" t="str">
            <v>A</v>
          </cell>
          <cell r="E425" t="str">
            <v>Op Center - Bellaire</v>
          </cell>
          <cell r="F425" t="str">
            <v>COH_OCBELL</v>
          </cell>
        </row>
        <row r="426">
          <cell r="B426" t="str">
            <v>0307330</v>
          </cell>
          <cell r="C426">
            <v>367</v>
          </cell>
          <cell r="D426" t="str">
            <v>A</v>
          </cell>
          <cell r="E426" t="str">
            <v>Op Center - East Liverpool</v>
          </cell>
          <cell r="F426" t="str">
            <v>COH_OCELRP</v>
          </cell>
        </row>
        <row r="427">
          <cell r="B427" t="str">
            <v>0308100</v>
          </cell>
          <cell r="C427">
            <v>367</v>
          </cell>
          <cell r="D427" t="str">
            <v>A</v>
          </cell>
          <cell r="E427" t="str">
            <v>Op Center - Admin-Col East</v>
          </cell>
          <cell r="F427" t="str">
            <v>COH_OCCOLE</v>
          </cell>
        </row>
        <row r="428">
          <cell r="B428" t="str">
            <v>0308220</v>
          </cell>
          <cell r="C428">
            <v>367</v>
          </cell>
          <cell r="D428" t="str">
            <v>A</v>
          </cell>
          <cell r="E428" t="str">
            <v>Op Center - Co Southeast</v>
          </cell>
          <cell r="F428" t="str">
            <v>COH_OCCOSE</v>
          </cell>
        </row>
        <row r="429">
          <cell r="B429" t="str">
            <v>0308230</v>
          </cell>
          <cell r="C429">
            <v>367</v>
          </cell>
          <cell r="D429" t="str">
            <v>A</v>
          </cell>
          <cell r="E429" t="str">
            <v>Op Center - Co Northeast</v>
          </cell>
          <cell r="F429" t="str">
            <v>COH_OCCONE</v>
          </cell>
        </row>
        <row r="430">
          <cell r="B430" t="str">
            <v>0309100</v>
          </cell>
          <cell r="C430">
            <v>367</v>
          </cell>
          <cell r="D430" t="str">
            <v>A</v>
          </cell>
          <cell r="E430" t="str">
            <v>Op Center - Admin-NE OH</v>
          </cell>
          <cell r="F430" t="str">
            <v>COH_OCNEOH</v>
          </cell>
        </row>
        <row r="431">
          <cell r="B431" t="str">
            <v>0309610</v>
          </cell>
          <cell r="C431">
            <v>367</v>
          </cell>
          <cell r="D431" t="str">
            <v>A</v>
          </cell>
          <cell r="E431" t="str">
            <v>Op Center - Western Reserve</v>
          </cell>
          <cell r="F431" t="str">
            <v>COH_OCWRES</v>
          </cell>
        </row>
        <row r="432">
          <cell r="B432" t="str">
            <v>0309710</v>
          </cell>
          <cell r="C432">
            <v>367</v>
          </cell>
          <cell r="D432" t="str">
            <v>A</v>
          </cell>
          <cell r="E432" t="str">
            <v>Op Center - Admin-Salem</v>
          </cell>
          <cell r="F432" t="str">
            <v>COH_OCSALM</v>
          </cell>
        </row>
        <row r="433">
          <cell r="B433" t="str">
            <v>0310100</v>
          </cell>
          <cell r="C433">
            <v>367</v>
          </cell>
          <cell r="D433" t="str">
            <v>A</v>
          </cell>
          <cell r="E433" t="str">
            <v>Op Center - Admin-Lake Erie</v>
          </cell>
          <cell r="F433" t="str">
            <v>COH_OCLKER</v>
          </cell>
        </row>
        <row r="434">
          <cell r="B434" t="str">
            <v>0310310</v>
          </cell>
          <cell r="C434">
            <v>367</v>
          </cell>
          <cell r="D434" t="str">
            <v>A</v>
          </cell>
          <cell r="E434" t="str">
            <v>Op Center - Findlay</v>
          </cell>
          <cell r="F434" t="str">
            <v>COH_OCFIND</v>
          </cell>
        </row>
        <row r="435">
          <cell r="B435" t="str">
            <v>0310530</v>
          </cell>
          <cell r="C435">
            <v>367</v>
          </cell>
          <cell r="D435" t="str">
            <v>A</v>
          </cell>
          <cell r="E435" t="str">
            <v>Op Center - Fremont</v>
          </cell>
          <cell r="F435" t="str">
            <v>COH_OCFRMT</v>
          </cell>
        </row>
        <row r="436">
          <cell r="B436" t="str">
            <v>0310540</v>
          </cell>
          <cell r="C436">
            <v>367</v>
          </cell>
          <cell r="D436" t="str">
            <v>A</v>
          </cell>
          <cell r="E436" t="str">
            <v>Op Center - Firelands</v>
          </cell>
          <cell r="F436" t="str">
            <v>COH_OCFIRE</v>
          </cell>
        </row>
        <row r="437">
          <cell r="B437" t="str">
            <v>0311110</v>
          </cell>
          <cell r="C437">
            <v>367</v>
          </cell>
          <cell r="D437" t="str">
            <v>A</v>
          </cell>
          <cell r="E437" t="str">
            <v>Op Center - Northern Region</v>
          </cell>
          <cell r="F437" t="str">
            <v>COH_OCNORT</v>
          </cell>
        </row>
        <row r="438">
          <cell r="B438" t="str">
            <v>0311200</v>
          </cell>
          <cell r="C438">
            <v>367</v>
          </cell>
          <cell r="D438" t="str">
            <v>A</v>
          </cell>
          <cell r="E438" t="str">
            <v>Op Center - Admin-Toledo</v>
          </cell>
          <cell r="F438" t="str">
            <v>COH_OCTOL</v>
          </cell>
        </row>
        <row r="439">
          <cell r="B439" t="str">
            <v>0311330</v>
          </cell>
          <cell r="C439">
            <v>367</v>
          </cell>
          <cell r="D439" t="str">
            <v>A</v>
          </cell>
          <cell r="E439" t="str">
            <v>Op Center - Fostoria</v>
          </cell>
          <cell r="F439" t="str">
            <v>COH_OCFOST</v>
          </cell>
        </row>
        <row r="440">
          <cell r="B440" t="str">
            <v>0311340</v>
          </cell>
          <cell r="C440">
            <v>367</v>
          </cell>
          <cell r="D440" t="str">
            <v>A</v>
          </cell>
          <cell r="E440" t="str">
            <v>OP Center - Tiffin</v>
          </cell>
          <cell r="F440" t="str">
            <v>COH_OCTIFN</v>
          </cell>
        </row>
        <row r="441">
          <cell r="B441" t="str">
            <v>0312200</v>
          </cell>
          <cell r="C441">
            <v>367</v>
          </cell>
          <cell r="D441" t="str">
            <v>A</v>
          </cell>
          <cell r="E441" t="str">
            <v>Op Center - Admin-Northcoast</v>
          </cell>
          <cell r="F441" t="str">
            <v>COH_OCNCOA</v>
          </cell>
        </row>
        <row r="442">
          <cell r="B442" t="str">
            <v>0312210</v>
          </cell>
          <cell r="C442">
            <v>367</v>
          </cell>
          <cell r="D442" t="str">
            <v>A</v>
          </cell>
          <cell r="E442" t="str">
            <v>Op Center - Elyria</v>
          </cell>
          <cell r="F442" t="str">
            <v>COH_ELYRIA</v>
          </cell>
        </row>
        <row r="443">
          <cell r="B443" t="str">
            <v>0312220</v>
          </cell>
          <cell r="C443">
            <v>367</v>
          </cell>
          <cell r="D443" t="str">
            <v>A</v>
          </cell>
          <cell r="E443" t="str">
            <v>Op Center - Lorain</v>
          </cell>
          <cell r="F443" t="str">
            <v>COH_OCLORA</v>
          </cell>
        </row>
        <row r="444">
          <cell r="B444" t="str">
            <v>0312230</v>
          </cell>
          <cell r="C444">
            <v>367</v>
          </cell>
          <cell r="D444" t="str">
            <v>A</v>
          </cell>
          <cell r="E444" t="str">
            <v>Op Center - Oberlin</v>
          </cell>
          <cell r="F444" t="str">
            <v>COH_OBERLN</v>
          </cell>
        </row>
        <row r="445">
          <cell r="B445" t="str">
            <v>0312240</v>
          </cell>
          <cell r="C445">
            <v>367</v>
          </cell>
          <cell r="D445" t="str">
            <v>A</v>
          </cell>
          <cell r="E445" t="str">
            <v>Op Center - Wellington</v>
          </cell>
          <cell r="F445" t="str">
            <v>COH_WELLNT</v>
          </cell>
        </row>
        <row r="446">
          <cell r="B446" t="str">
            <v>0312520</v>
          </cell>
          <cell r="C446">
            <v>367</v>
          </cell>
          <cell r="D446" t="str">
            <v>A</v>
          </cell>
          <cell r="E446" t="str">
            <v>Op Center - Bellevue</v>
          </cell>
          <cell r="F446" t="str">
            <v>COH_BELLVU</v>
          </cell>
        </row>
        <row r="447">
          <cell r="B447" t="str">
            <v>0312530</v>
          </cell>
          <cell r="C447">
            <v>367</v>
          </cell>
          <cell r="D447" t="str">
            <v>A</v>
          </cell>
          <cell r="E447" t="str">
            <v>Op Center - Fremont</v>
          </cell>
          <cell r="F447" t="str">
            <v>COH_FREMNT</v>
          </cell>
        </row>
        <row r="448">
          <cell r="B448" t="str">
            <v>0312550</v>
          </cell>
          <cell r="C448">
            <v>367</v>
          </cell>
          <cell r="D448" t="str">
            <v>A</v>
          </cell>
          <cell r="E448" t="str">
            <v>Op Center - Port Clinton</v>
          </cell>
          <cell r="F448" t="str">
            <v>COH_PTCLNT</v>
          </cell>
        </row>
        <row r="449">
          <cell r="B449" t="str">
            <v>0312610</v>
          </cell>
          <cell r="C449">
            <v>367</v>
          </cell>
          <cell r="D449" t="str">
            <v>A</v>
          </cell>
          <cell r="E449" t="str">
            <v>Op Center - Parma</v>
          </cell>
          <cell r="F449" t="str">
            <v>COH_PARMA</v>
          </cell>
        </row>
        <row r="450">
          <cell r="B450" t="str">
            <v>0312620</v>
          </cell>
          <cell r="C450">
            <v>367</v>
          </cell>
          <cell r="D450" t="str">
            <v>A</v>
          </cell>
          <cell r="E450" t="str">
            <v>Op Center - Medina</v>
          </cell>
          <cell r="F450" t="str">
            <v>COH_MEDINA</v>
          </cell>
        </row>
        <row r="451">
          <cell r="B451" t="str">
            <v>0312710</v>
          </cell>
          <cell r="C451">
            <v>367</v>
          </cell>
          <cell r="D451" t="str">
            <v>A</v>
          </cell>
          <cell r="E451" t="str">
            <v>Op Center - Alliance</v>
          </cell>
          <cell r="F451" t="str">
            <v>COH_ALANCE</v>
          </cell>
        </row>
        <row r="452">
          <cell r="B452" t="str">
            <v>0313200</v>
          </cell>
          <cell r="C452">
            <v>367</v>
          </cell>
          <cell r="D452" t="str">
            <v>A</v>
          </cell>
          <cell r="E452" t="str">
            <v>Op Center - Admin-Col West</v>
          </cell>
          <cell r="F452" t="str">
            <v>COH_OCCOLW</v>
          </cell>
        </row>
        <row r="453">
          <cell r="B453" t="str">
            <v>0313230</v>
          </cell>
          <cell r="C453">
            <v>367</v>
          </cell>
          <cell r="D453" t="str">
            <v>A</v>
          </cell>
          <cell r="E453" t="str">
            <v>Op Center - Westerville</v>
          </cell>
          <cell r="F453" t="str">
            <v>COH_WESTVL</v>
          </cell>
        </row>
        <row r="454">
          <cell r="B454" t="str">
            <v>0313240</v>
          </cell>
          <cell r="C454">
            <v>367</v>
          </cell>
          <cell r="D454" t="str">
            <v>A</v>
          </cell>
          <cell r="E454" t="str">
            <v>Op Center - Avery</v>
          </cell>
          <cell r="F454" t="str">
            <v>COH_AVERY</v>
          </cell>
        </row>
        <row r="455">
          <cell r="B455" t="str">
            <v>0313250</v>
          </cell>
          <cell r="C455">
            <v>367</v>
          </cell>
          <cell r="D455" t="str">
            <v>A</v>
          </cell>
          <cell r="E455" t="str">
            <v>Op Center - Goodale</v>
          </cell>
          <cell r="F455" t="str">
            <v>COH_GOODLE</v>
          </cell>
        </row>
        <row r="456">
          <cell r="B456" t="str">
            <v>0313310</v>
          </cell>
          <cell r="C456">
            <v>367</v>
          </cell>
          <cell r="D456" t="str">
            <v>A</v>
          </cell>
          <cell r="E456" t="str">
            <v>Op Center - Marion</v>
          </cell>
          <cell r="F456" t="str">
            <v>COH_MARION</v>
          </cell>
        </row>
        <row r="457">
          <cell r="B457" t="str">
            <v>0313540</v>
          </cell>
          <cell r="C457">
            <v>367</v>
          </cell>
          <cell r="D457" t="str">
            <v>A</v>
          </cell>
          <cell r="E457" t="str">
            <v>Op Center - Urbana</v>
          </cell>
          <cell r="F457" t="str">
            <v>COH_URBANA</v>
          </cell>
        </row>
        <row r="458">
          <cell r="B458" t="str">
            <v>0314200</v>
          </cell>
          <cell r="C458">
            <v>367</v>
          </cell>
          <cell r="D458" t="str">
            <v>A</v>
          </cell>
          <cell r="E458" t="str">
            <v>Op Center - Admin-Musk Valley</v>
          </cell>
          <cell r="F458" t="str">
            <v>COH_OCMUSK</v>
          </cell>
        </row>
        <row r="459">
          <cell r="B459" t="str">
            <v>0314220</v>
          </cell>
          <cell r="C459">
            <v>367</v>
          </cell>
          <cell r="D459" t="str">
            <v>A</v>
          </cell>
          <cell r="E459" t="str">
            <v>Op Center - Minerva</v>
          </cell>
          <cell r="F459" t="str">
            <v>COH_MINRVA</v>
          </cell>
        </row>
        <row r="460">
          <cell r="B460" t="str">
            <v>0314240</v>
          </cell>
          <cell r="C460">
            <v>367</v>
          </cell>
          <cell r="D460" t="str">
            <v>A</v>
          </cell>
          <cell r="E460" t="str">
            <v>Op Center - New Lexington</v>
          </cell>
          <cell r="F460" t="str">
            <v>COH_NLEXTN</v>
          </cell>
        </row>
        <row r="461">
          <cell r="B461" t="str">
            <v>0314310</v>
          </cell>
          <cell r="C461">
            <v>367</v>
          </cell>
          <cell r="D461" t="str">
            <v>A</v>
          </cell>
          <cell r="E461" t="str">
            <v>Op Center - Steubenville</v>
          </cell>
          <cell r="F461" t="str">
            <v>COH_STBVLE</v>
          </cell>
        </row>
        <row r="462">
          <cell r="B462" t="str">
            <v>0314410</v>
          </cell>
          <cell r="C462">
            <v>367</v>
          </cell>
          <cell r="D462" t="str">
            <v>A</v>
          </cell>
          <cell r="E462" t="str">
            <v>Op Center - Zanesville</v>
          </cell>
          <cell r="F462" t="str">
            <v>COH_ZNSVLE</v>
          </cell>
        </row>
        <row r="463">
          <cell r="B463" t="str">
            <v>0314420</v>
          </cell>
          <cell r="C463">
            <v>367</v>
          </cell>
          <cell r="D463" t="str">
            <v>A</v>
          </cell>
          <cell r="E463" t="str">
            <v>Op Center - Cambridge</v>
          </cell>
          <cell r="F463" t="str">
            <v>COH_CMBRDG</v>
          </cell>
        </row>
        <row r="464">
          <cell r="B464" t="str">
            <v>0314430</v>
          </cell>
          <cell r="C464">
            <v>367</v>
          </cell>
          <cell r="D464" t="str">
            <v>A</v>
          </cell>
          <cell r="E464" t="str">
            <v>Op Center - Coshocton</v>
          </cell>
          <cell r="F464" t="str">
            <v>COH_COSHCT</v>
          </cell>
        </row>
        <row r="465">
          <cell r="B465" t="str">
            <v>0314510</v>
          </cell>
          <cell r="C465">
            <v>367</v>
          </cell>
          <cell r="D465" t="str">
            <v>A</v>
          </cell>
          <cell r="E465" t="str">
            <v>Op Center - Newark</v>
          </cell>
          <cell r="F465" t="str">
            <v>COH_NWARK</v>
          </cell>
        </row>
        <row r="466">
          <cell r="B466" t="str">
            <v>0315200</v>
          </cell>
          <cell r="C466">
            <v>367</v>
          </cell>
          <cell r="D466" t="str">
            <v>A</v>
          </cell>
          <cell r="E466" t="str">
            <v>Op Center - Admin-Three Rivers</v>
          </cell>
          <cell r="F466" t="str">
            <v>COH_OCTHRR</v>
          </cell>
        </row>
        <row r="467">
          <cell r="B467" t="str">
            <v>0315210</v>
          </cell>
          <cell r="C467">
            <v>367</v>
          </cell>
          <cell r="D467" t="str">
            <v>A</v>
          </cell>
          <cell r="E467" t="str">
            <v>Op Center - Athens</v>
          </cell>
          <cell r="F467" t="str">
            <v>COH_ATHENS</v>
          </cell>
        </row>
        <row r="468">
          <cell r="B468" t="str">
            <v>0315310</v>
          </cell>
          <cell r="C468">
            <v>367</v>
          </cell>
          <cell r="D468" t="str">
            <v>A</v>
          </cell>
          <cell r="E468" t="str">
            <v>Op Center - Chillicothe</v>
          </cell>
          <cell r="F468" t="str">
            <v>COH_CHLCTH</v>
          </cell>
        </row>
        <row r="469">
          <cell r="B469" t="str">
            <v>0315330</v>
          </cell>
          <cell r="C469">
            <v>367</v>
          </cell>
          <cell r="D469" t="str">
            <v>A</v>
          </cell>
          <cell r="E469" t="str">
            <v>Op Center - Jackson</v>
          </cell>
          <cell r="F469" t="str">
            <v>COH_JCKSON</v>
          </cell>
        </row>
        <row r="470">
          <cell r="B470" t="str">
            <v>0315410</v>
          </cell>
          <cell r="C470">
            <v>367</v>
          </cell>
          <cell r="D470" t="str">
            <v>A</v>
          </cell>
          <cell r="E470" t="str">
            <v>Op Center - Portsmouth</v>
          </cell>
          <cell r="F470" t="str">
            <v>COH_PTSMTH</v>
          </cell>
        </row>
        <row r="471">
          <cell r="B471" t="str">
            <v>0317200</v>
          </cell>
          <cell r="C471">
            <v>367</v>
          </cell>
          <cell r="D471" t="str">
            <v>A</v>
          </cell>
          <cell r="E471" t="str">
            <v>Op Center - Admin-Heartland</v>
          </cell>
          <cell r="F471" t="str">
            <v>COH_OCHERT</v>
          </cell>
        </row>
        <row r="472">
          <cell r="B472" t="str">
            <v>0317210</v>
          </cell>
          <cell r="C472">
            <v>367</v>
          </cell>
          <cell r="D472" t="str">
            <v>A</v>
          </cell>
          <cell r="E472" t="str">
            <v>Op Center - Mansfield</v>
          </cell>
          <cell r="F472" t="str">
            <v>COH_MANSFD</v>
          </cell>
        </row>
        <row r="473">
          <cell r="B473" t="str">
            <v>0317310</v>
          </cell>
          <cell r="C473">
            <v>367</v>
          </cell>
          <cell r="D473" t="str">
            <v>A</v>
          </cell>
          <cell r="E473" t="str">
            <v>Op Center - Ashland, OH</v>
          </cell>
          <cell r="F473" t="str">
            <v>COH_ASHLND</v>
          </cell>
        </row>
        <row r="474">
          <cell r="B474" t="str">
            <v>0317320</v>
          </cell>
          <cell r="C474">
            <v>367</v>
          </cell>
          <cell r="D474" t="str">
            <v>A</v>
          </cell>
          <cell r="E474" t="str">
            <v>Op Center - Marion</v>
          </cell>
          <cell r="F474" t="str">
            <v>COH_MARION</v>
          </cell>
        </row>
        <row r="475">
          <cell r="B475" t="str">
            <v>0317430</v>
          </cell>
          <cell r="C475">
            <v>367</v>
          </cell>
          <cell r="D475" t="str">
            <v>A</v>
          </cell>
          <cell r="E475" t="str">
            <v>Op Center - Mount Vernon</v>
          </cell>
          <cell r="F475" t="str">
            <v>COH_MTVERN</v>
          </cell>
        </row>
        <row r="476">
          <cell r="B476" t="str">
            <v>0317510</v>
          </cell>
          <cell r="C476">
            <v>367</v>
          </cell>
          <cell r="D476" t="str">
            <v>A</v>
          </cell>
          <cell r="E476" t="str">
            <v>Op Center - Bucyrus</v>
          </cell>
          <cell r="F476" t="str">
            <v>COH_BCYRUS</v>
          </cell>
        </row>
        <row r="477">
          <cell r="B477" t="str">
            <v>0317610</v>
          </cell>
          <cell r="C477">
            <v>367</v>
          </cell>
          <cell r="D477" t="str">
            <v>A</v>
          </cell>
          <cell r="E477" t="str">
            <v>Op Center - Galion</v>
          </cell>
          <cell r="F477" t="str">
            <v>COH_GALION</v>
          </cell>
        </row>
        <row r="478">
          <cell r="B478" t="str">
            <v>0318150</v>
          </cell>
          <cell r="C478">
            <v>367</v>
          </cell>
          <cell r="D478" t="str">
            <v>A</v>
          </cell>
          <cell r="E478" t="str">
            <v>Technical Operations</v>
          </cell>
          <cell r="F478" t="str">
            <v>COH_TECHOP</v>
          </cell>
        </row>
        <row r="479">
          <cell r="B479" t="str">
            <v>0318160</v>
          </cell>
          <cell r="C479">
            <v>367</v>
          </cell>
          <cell r="D479" t="str">
            <v>A</v>
          </cell>
          <cell r="E479" t="str">
            <v>M&amp;R &amp; Corrosion</v>
          </cell>
          <cell r="F479" t="str">
            <v>MR_CORROSN</v>
          </cell>
        </row>
        <row r="480">
          <cell r="B480" t="str">
            <v>0318170</v>
          </cell>
          <cell r="C480">
            <v>367</v>
          </cell>
          <cell r="D480" t="str">
            <v>A</v>
          </cell>
          <cell r="E480" t="str">
            <v>Engineering Services</v>
          </cell>
          <cell r="F480" t="str">
            <v>ENGR_SRVCS</v>
          </cell>
        </row>
        <row r="481">
          <cell r="B481" t="str">
            <v>0318180</v>
          </cell>
          <cell r="C481">
            <v>367</v>
          </cell>
          <cell r="D481" t="str">
            <v>A</v>
          </cell>
          <cell r="E481" t="str">
            <v>Construction Services</v>
          </cell>
          <cell r="F481" t="str">
            <v>CONS_SRVCS</v>
          </cell>
        </row>
        <row r="482">
          <cell r="B482" t="str">
            <v>0318230</v>
          </cell>
          <cell r="C482">
            <v>367</v>
          </cell>
          <cell r="D482" t="str">
            <v>A</v>
          </cell>
          <cell r="E482" t="str">
            <v>GM Field Operations</v>
          </cell>
          <cell r="F482" t="str">
            <v>COH_FL_OPS</v>
          </cell>
        </row>
        <row r="483">
          <cell r="B483" t="str">
            <v>0318240</v>
          </cell>
          <cell r="C483">
            <v>367</v>
          </cell>
          <cell r="D483" t="str">
            <v>A</v>
          </cell>
          <cell r="E483" t="str">
            <v>Gas Operations Integration</v>
          </cell>
          <cell r="F483" t="str">
            <v>GAS_OP_INT</v>
          </cell>
        </row>
        <row r="484">
          <cell r="B484" t="str">
            <v>0318250</v>
          </cell>
          <cell r="C484">
            <v>367</v>
          </cell>
          <cell r="D484" t="str">
            <v>A</v>
          </cell>
          <cell r="E484" t="str">
            <v>Gas Training</v>
          </cell>
          <cell r="F484" t="str">
            <v>GAS_TRAING</v>
          </cell>
        </row>
        <row r="485">
          <cell r="B485" t="str">
            <v>0318260</v>
          </cell>
          <cell r="C485">
            <v>367</v>
          </cell>
          <cell r="D485" t="str">
            <v>A</v>
          </cell>
          <cell r="E485" t="str">
            <v>Meter Reading&amp;Coll Admin Spprt</v>
          </cell>
          <cell r="F485" t="str">
            <v>MTRRDG_COL</v>
          </cell>
        </row>
        <row r="486">
          <cell r="B486" t="str">
            <v>0318270</v>
          </cell>
          <cell r="C486">
            <v>367</v>
          </cell>
          <cell r="D486" t="str">
            <v>A</v>
          </cell>
          <cell r="E486" t="str">
            <v>Damage Prevention</v>
          </cell>
          <cell r="F486" t="str">
            <v>DAMGEPREV</v>
          </cell>
        </row>
        <row r="487">
          <cell r="B487" t="str">
            <v>0318290</v>
          </cell>
          <cell r="C487">
            <v>367</v>
          </cell>
          <cell r="D487" t="str">
            <v>A</v>
          </cell>
          <cell r="E487" t="str">
            <v>Applications Support</v>
          </cell>
          <cell r="F487" t="str">
            <v>COH_APPS</v>
          </cell>
        </row>
        <row r="488">
          <cell r="B488" t="str">
            <v>0318330</v>
          </cell>
          <cell r="C488">
            <v>367</v>
          </cell>
          <cell r="D488" t="str">
            <v>A</v>
          </cell>
          <cell r="E488" t="str">
            <v>Customer Contact Ctr-MrblCliff</v>
          </cell>
          <cell r="F488" t="str">
            <v>CUSTCC_MC</v>
          </cell>
        </row>
        <row r="489">
          <cell r="B489" t="str">
            <v>0318380</v>
          </cell>
          <cell r="C489">
            <v>367</v>
          </cell>
          <cell r="D489" t="str">
            <v>A</v>
          </cell>
          <cell r="E489" t="str">
            <v>DIS Billing Exception</v>
          </cell>
          <cell r="F489" t="str">
            <v>DISBILLEXC</v>
          </cell>
        </row>
        <row r="490">
          <cell r="B490" t="str">
            <v>0318390</v>
          </cell>
          <cell r="C490">
            <v>367</v>
          </cell>
          <cell r="D490" t="str">
            <v>A</v>
          </cell>
          <cell r="E490" t="str">
            <v>Revenue Recovery</v>
          </cell>
          <cell r="F490" t="str">
            <v>REV_RECOVY</v>
          </cell>
        </row>
        <row r="491">
          <cell r="B491" t="str">
            <v>0318490</v>
          </cell>
          <cell r="C491">
            <v>367</v>
          </cell>
          <cell r="D491" t="str">
            <v>A</v>
          </cell>
          <cell r="E491" t="str">
            <v>Undistributed</v>
          </cell>
          <cell r="F491" t="str">
            <v>COH_UNDIST</v>
          </cell>
        </row>
        <row r="492">
          <cell r="B492" t="str">
            <v>0318500</v>
          </cell>
          <cell r="C492">
            <v>367</v>
          </cell>
          <cell r="D492" t="str">
            <v>A</v>
          </cell>
          <cell r="E492" t="str">
            <v>COH Regulatory Affairs</v>
          </cell>
          <cell r="F492" t="str">
            <v>COHREG_AFF</v>
          </cell>
        </row>
        <row r="493">
          <cell r="B493" t="str">
            <v>0318520</v>
          </cell>
          <cell r="C493">
            <v>367</v>
          </cell>
          <cell r="D493" t="str">
            <v>A</v>
          </cell>
          <cell r="E493" t="str">
            <v>COH External Affairs</v>
          </cell>
          <cell r="F493" t="str">
            <v>COH_EXT_AF</v>
          </cell>
        </row>
        <row r="494">
          <cell r="B494" t="str">
            <v>0318530</v>
          </cell>
          <cell r="C494">
            <v>367</v>
          </cell>
          <cell r="D494" t="str">
            <v>A</v>
          </cell>
          <cell r="E494" t="str">
            <v>Regulatory Affairs</v>
          </cell>
          <cell r="F494" t="str">
            <v>REG_AFFAIR</v>
          </cell>
        </row>
        <row r="495">
          <cell r="B495" t="str">
            <v>0318540</v>
          </cell>
          <cell r="C495">
            <v>367</v>
          </cell>
          <cell r="D495" t="str">
            <v>A</v>
          </cell>
          <cell r="E495" t="str">
            <v>Communications-COH</v>
          </cell>
          <cell r="F495" t="str">
            <v>COH_COMMUN</v>
          </cell>
        </row>
        <row r="496">
          <cell r="B496" t="str">
            <v>0318880</v>
          </cell>
          <cell r="C496">
            <v>367</v>
          </cell>
          <cell r="D496" t="str">
            <v>A</v>
          </cell>
          <cell r="E496" t="str">
            <v>Automated Meter Reading</v>
          </cell>
          <cell r="F496" t="str">
            <v>COH_CUSTPG</v>
          </cell>
        </row>
        <row r="497">
          <cell r="B497" t="str">
            <v>0319200</v>
          </cell>
          <cell r="C497">
            <v>367</v>
          </cell>
          <cell r="D497" t="str">
            <v>A</v>
          </cell>
          <cell r="E497" t="str">
            <v>Op Center - Admin-Ironton</v>
          </cell>
          <cell r="F497" t="str">
            <v>COH_OCIRON</v>
          </cell>
        </row>
        <row r="498">
          <cell r="B498" t="str">
            <v>0320000</v>
          </cell>
          <cell r="C498">
            <v>367</v>
          </cell>
          <cell r="D498" t="str">
            <v>A</v>
          </cell>
          <cell r="E498" t="str">
            <v>Presidents</v>
          </cell>
          <cell r="F498" t="str">
            <v>CMD_PRESDT</v>
          </cell>
        </row>
        <row r="499">
          <cell r="B499" t="str">
            <v>0320100</v>
          </cell>
          <cell r="C499">
            <v>367</v>
          </cell>
          <cell r="D499" t="str">
            <v>A</v>
          </cell>
          <cell r="E499" t="str">
            <v>External Affairs</v>
          </cell>
          <cell r="F499" t="str">
            <v>CMD_EXTAFF</v>
          </cell>
        </row>
        <row r="500">
          <cell r="B500" t="str">
            <v>0320200</v>
          </cell>
          <cell r="C500">
            <v>367</v>
          </cell>
          <cell r="D500" t="str">
            <v>A</v>
          </cell>
          <cell r="E500" t="str">
            <v>Customer Programs</v>
          </cell>
          <cell r="F500" t="str">
            <v>CMD_CUSTPG</v>
          </cell>
        </row>
        <row r="501">
          <cell r="B501" t="str">
            <v>0321410</v>
          </cell>
          <cell r="C501">
            <v>367</v>
          </cell>
          <cell r="D501" t="str">
            <v>A</v>
          </cell>
          <cell r="E501" t="str">
            <v>Op Center - Admin-Hagerstown</v>
          </cell>
          <cell r="F501" t="str">
            <v>CMD_OCHAGR</v>
          </cell>
        </row>
        <row r="502">
          <cell r="B502" t="str">
            <v>0321510</v>
          </cell>
          <cell r="C502">
            <v>367</v>
          </cell>
          <cell r="D502" t="str">
            <v>A</v>
          </cell>
          <cell r="E502" t="str">
            <v>Op Center - Admin-Cumberland</v>
          </cell>
          <cell r="F502" t="str">
            <v>CMD_OCCUMB</v>
          </cell>
        </row>
        <row r="503">
          <cell r="B503" t="str">
            <v>0321710</v>
          </cell>
          <cell r="C503">
            <v>367</v>
          </cell>
          <cell r="D503" t="str">
            <v>A</v>
          </cell>
          <cell r="E503" t="str">
            <v>Op Center - Admin-Greencastle</v>
          </cell>
          <cell r="F503" t="str">
            <v>CPA_OCGRNC</v>
          </cell>
        </row>
        <row r="504">
          <cell r="B504" t="str">
            <v>0322210</v>
          </cell>
          <cell r="C504">
            <v>367</v>
          </cell>
          <cell r="D504" t="str">
            <v>A</v>
          </cell>
          <cell r="E504" t="str">
            <v>Op Center - Admin-Bethel Park</v>
          </cell>
          <cell r="F504" t="str">
            <v>CPA_OCBETP</v>
          </cell>
        </row>
        <row r="505">
          <cell r="B505" t="str">
            <v>0322310</v>
          </cell>
          <cell r="C505">
            <v>367</v>
          </cell>
          <cell r="D505" t="str">
            <v>A</v>
          </cell>
          <cell r="E505" t="str">
            <v>Op Center - Admin-Rocheseter</v>
          </cell>
          <cell r="F505" t="str">
            <v>CPA_OCROCH</v>
          </cell>
        </row>
        <row r="506">
          <cell r="B506" t="str">
            <v>0322320</v>
          </cell>
          <cell r="C506">
            <v>367</v>
          </cell>
          <cell r="D506" t="str">
            <v>A</v>
          </cell>
          <cell r="E506" t="str">
            <v>Op Center - Admin-Emlenton</v>
          </cell>
          <cell r="F506" t="str">
            <v>CPA_OCEMLE</v>
          </cell>
        </row>
        <row r="507">
          <cell r="B507" t="str">
            <v>0322330</v>
          </cell>
          <cell r="C507">
            <v>367</v>
          </cell>
          <cell r="D507" t="str">
            <v>A</v>
          </cell>
          <cell r="E507" t="str">
            <v>Op Center - Glenfield</v>
          </cell>
          <cell r="F507" t="str">
            <v>CPA_GLNFLD</v>
          </cell>
        </row>
        <row r="508">
          <cell r="B508" t="str">
            <v>0322340</v>
          </cell>
          <cell r="C508">
            <v>367</v>
          </cell>
          <cell r="D508" t="str">
            <v>A</v>
          </cell>
          <cell r="E508" t="str">
            <v>Op Center - Admin-New Bethlehm</v>
          </cell>
          <cell r="F508" t="str">
            <v>CPA_OCNEWB</v>
          </cell>
        </row>
        <row r="509">
          <cell r="B509" t="str">
            <v>0322350</v>
          </cell>
          <cell r="C509">
            <v>367</v>
          </cell>
          <cell r="D509" t="str">
            <v>A</v>
          </cell>
          <cell r="E509" t="str">
            <v>Op Center -New Castle</v>
          </cell>
          <cell r="F509" t="str">
            <v>CPA_NWCSTL</v>
          </cell>
        </row>
        <row r="510">
          <cell r="B510" t="str">
            <v>0322380</v>
          </cell>
          <cell r="C510">
            <v>367</v>
          </cell>
          <cell r="D510" t="str">
            <v>A</v>
          </cell>
          <cell r="E510" t="str">
            <v>Op Center - Admin-Bradford</v>
          </cell>
          <cell r="F510" t="str">
            <v>CPA_OCBRAD</v>
          </cell>
        </row>
        <row r="511">
          <cell r="B511" t="str">
            <v>0322390</v>
          </cell>
          <cell r="C511">
            <v>367</v>
          </cell>
          <cell r="D511" t="str">
            <v>A</v>
          </cell>
          <cell r="E511" t="str">
            <v>Op Center - Admin-Warren</v>
          </cell>
          <cell r="F511" t="str">
            <v>CPA_OCWARR</v>
          </cell>
        </row>
        <row r="512">
          <cell r="B512" t="str">
            <v>0323210</v>
          </cell>
          <cell r="C512">
            <v>367</v>
          </cell>
          <cell r="D512" t="str">
            <v>A</v>
          </cell>
          <cell r="E512" t="str">
            <v>Op Center - Admin-Uniontown</v>
          </cell>
          <cell r="F512" t="str">
            <v>CPA_OCUNTN</v>
          </cell>
        </row>
        <row r="513">
          <cell r="B513" t="str">
            <v>0323310</v>
          </cell>
          <cell r="C513">
            <v>367</v>
          </cell>
          <cell r="D513" t="str">
            <v>A</v>
          </cell>
          <cell r="E513" t="str">
            <v>Op Center - Charleroi</v>
          </cell>
          <cell r="F513" t="str">
            <v>CPA_OCCHAR</v>
          </cell>
        </row>
        <row r="514">
          <cell r="B514" t="str">
            <v>0323410</v>
          </cell>
          <cell r="C514">
            <v>367</v>
          </cell>
          <cell r="D514" t="str">
            <v>A</v>
          </cell>
          <cell r="E514" t="str">
            <v>Op Center - Jeannette</v>
          </cell>
          <cell r="F514" t="str">
            <v>CPA_OCJNTE</v>
          </cell>
        </row>
        <row r="515">
          <cell r="B515" t="str">
            <v>0323610</v>
          </cell>
          <cell r="C515">
            <v>367</v>
          </cell>
          <cell r="D515" t="str">
            <v>A</v>
          </cell>
          <cell r="E515" t="str">
            <v>Op Center - Somerset</v>
          </cell>
          <cell r="F515" t="str">
            <v>CPA_OCSOMR</v>
          </cell>
        </row>
        <row r="516">
          <cell r="B516" t="str">
            <v>0323710</v>
          </cell>
          <cell r="C516">
            <v>367</v>
          </cell>
          <cell r="D516" t="str">
            <v>A</v>
          </cell>
          <cell r="E516" t="str">
            <v>Op Center - Canonsburg</v>
          </cell>
          <cell r="F516" t="str">
            <v>CPA_CANONB</v>
          </cell>
        </row>
        <row r="517">
          <cell r="B517" t="str">
            <v>0323910</v>
          </cell>
          <cell r="C517">
            <v>367</v>
          </cell>
          <cell r="D517" t="str">
            <v>A</v>
          </cell>
          <cell r="E517" t="str">
            <v>Op Center - Admin-Washington</v>
          </cell>
          <cell r="F517" t="str">
            <v>CPA_OCCWAS</v>
          </cell>
        </row>
        <row r="518">
          <cell r="B518" t="str">
            <v>0324210</v>
          </cell>
          <cell r="C518">
            <v>367</v>
          </cell>
          <cell r="D518" t="str">
            <v>A</v>
          </cell>
          <cell r="E518" t="str">
            <v>Op Center - Admin-York</v>
          </cell>
          <cell r="F518" t="str">
            <v>CPA_OCYORK</v>
          </cell>
        </row>
        <row r="519">
          <cell r="B519" t="str">
            <v>0324310</v>
          </cell>
          <cell r="C519">
            <v>367</v>
          </cell>
          <cell r="D519" t="str">
            <v>A</v>
          </cell>
          <cell r="E519" t="str">
            <v>Op Center - Gettysburg</v>
          </cell>
          <cell r="F519" t="str">
            <v>CPA_GTSBRG</v>
          </cell>
        </row>
        <row r="520">
          <cell r="B520" t="str">
            <v>0324510</v>
          </cell>
          <cell r="C520">
            <v>367</v>
          </cell>
          <cell r="D520" t="str">
            <v>A</v>
          </cell>
          <cell r="E520" t="str">
            <v>Op Center - Admin-StateCollege</v>
          </cell>
          <cell r="F520" t="str">
            <v>CPA_OCSTCO</v>
          </cell>
        </row>
        <row r="521">
          <cell r="B521" t="str">
            <v>0325180</v>
          </cell>
          <cell r="C521">
            <v>367</v>
          </cell>
          <cell r="D521" t="str">
            <v>A</v>
          </cell>
          <cell r="E521" t="str">
            <v>Operations Support</v>
          </cell>
          <cell r="F521" t="str">
            <v>OPTS_SUPPT</v>
          </cell>
        </row>
        <row r="522">
          <cell r="B522" t="str">
            <v>0325200</v>
          </cell>
          <cell r="C522">
            <v>367</v>
          </cell>
          <cell r="D522" t="str">
            <v>A</v>
          </cell>
          <cell r="E522" t="str">
            <v>Admin Operations</v>
          </cell>
          <cell r="F522" t="str">
            <v>ADMIN_OPTS</v>
          </cell>
        </row>
        <row r="523">
          <cell r="B523" t="str">
            <v>0325500</v>
          </cell>
          <cell r="C523">
            <v>367</v>
          </cell>
          <cell r="D523" t="str">
            <v>A</v>
          </cell>
          <cell r="E523" t="str">
            <v>CPA External Affairs</v>
          </cell>
          <cell r="F523" t="str">
            <v>CPA_EXT_AF</v>
          </cell>
        </row>
        <row r="524">
          <cell r="B524" t="str">
            <v>0325520</v>
          </cell>
          <cell r="C524">
            <v>367</v>
          </cell>
          <cell r="D524" t="str">
            <v>A</v>
          </cell>
          <cell r="E524" t="str">
            <v>Customer Programs</v>
          </cell>
          <cell r="F524" t="str">
            <v>CPA_CUSTPG</v>
          </cell>
        </row>
        <row r="525">
          <cell r="B525" t="str">
            <v>0325530</v>
          </cell>
          <cell r="C525">
            <v>367</v>
          </cell>
          <cell r="D525" t="str">
            <v>A</v>
          </cell>
          <cell r="E525" t="str">
            <v>CPA Customer Programs</v>
          </cell>
          <cell r="F525" t="str">
            <v>CPA_CUSTPG</v>
          </cell>
        </row>
        <row r="526">
          <cell r="B526" t="str">
            <v>0325550</v>
          </cell>
          <cell r="C526">
            <v>367</v>
          </cell>
          <cell r="D526" t="str">
            <v>A</v>
          </cell>
          <cell r="E526" t="str">
            <v>Communications-CPA</v>
          </cell>
          <cell r="F526" t="str">
            <v>CPA_COMMUN</v>
          </cell>
        </row>
        <row r="527">
          <cell r="B527" t="str">
            <v>0325560</v>
          </cell>
          <cell r="C527">
            <v>367</v>
          </cell>
          <cell r="D527" t="str">
            <v>A</v>
          </cell>
          <cell r="E527" t="str">
            <v>CPA Regulatory Affairs</v>
          </cell>
          <cell r="F527" t="str">
            <v>CPAREG_AFF</v>
          </cell>
        </row>
        <row r="528">
          <cell r="B528" t="str">
            <v>0325600</v>
          </cell>
          <cell r="C528">
            <v>367</v>
          </cell>
          <cell r="D528" t="str">
            <v>A</v>
          </cell>
          <cell r="E528" t="str">
            <v>Customer Contact Ctr- Smithfld</v>
          </cell>
          <cell r="F528" t="str">
            <v>CPA_SMITHF</v>
          </cell>
        </row>
        <row r="529">
          <cell r="B529" t="str">
            <v>0325640</v>
          </cell>
          <cell r="C529">
            <v>367</v>
          </cell>
          <cell r="D529" t="str">
            <v>A</v>
          </cell>
          <cell r="E529" t="str">
            <v>Customer Compliance</v>
          </cell>
          <cell r="F529" t="str">
            <v>CUST_COMPL</v>
          </cell>
        </row>
        <row r="530">
          <cell r="B530" t="str">
            <v>0325890</v>
          </cell>
          <cell r="C530">
            <v>367</v>
          </cell>
          <cell r="D530" t="str">
            <v>A</v>
          </cell>
          <cell r="E530" t="str">
            <v>Undistributed</v>
          </cell>
          <cell r="F530" t="str">
            <v>CMD_UNDIST</v>
          </cell>
        </row>
        <row r="531">
          <cell r="B531" t="str">
            <v>0326100</v>
          </cell>
          <cell r="C531">
            <v>367</v>
          </cell>
          <cell r="D531" t="str">
            <v>A</v>
          </cell>
          <cell r="E531" t="str">
            <v>CKY President</v>
          </cell>
          <cell r="F531" t="str">
            <v>CKY_PRESDT</v>
          </cell>
        </row>
        <row r="532">
          <cell r="B532" t="str">
            <v>0326110</v>
          </cell>
          <cell r="C532">
            <v>367</v>
          </cell>
          <cell r="D532" t="str">
            <v>A</v>
          </cell>
          <cell r="E532" t="str">
            <v>Customer Service</v>
          </cell>
          <cell r="F532" t="str">
            <v>CUST_SERVE</v>
          </cell>
        </row>
        <row r="533">
          <cell r="B533" t="str">
            <v>0326130</v>
          </cell>
          <cell r="C533">
            <v>367</v>
          </cell>
          <cell r="D533" t="str">
            <v>A</v>
          </cell>
          <cell r="E533" t="str">
            <v>Undistributed</v>
          </cell>
          <cell r="F533" t="str">
            <v>CKY_UNDIST</v>
          </cell>
        </row>
        <row r="534">
          <cell r="B534" t="str">
            <v>0326140</v>
          </cell>
          <cell r="C534">
            <v>367</v>
          </cell>
          <cell r="D534" t="str">
            <v>A</v>
          </cell>
          <cell r="E534" t="str">
            <v>Presidents</v>
          </cell>
          <cell r="F534" t="str">
            <v>CKY_PRESDT</v>
          </cell>
        </row>
        <row r="535">
          <cell r="B535" t="str">
            <v>0326150</v>
          </cell>
          <cell r="C535">
            <v>367</v>
          </cell>
          <cell r="D535" t="str">
            <v>A</v>
          </cell>
          <cell r="E535" t="str">
            <v>Customer Programs</v>
          </cell>
          <cell r="F535" t="str">
            <v>CKY_CUSTPG</v>
          </cell>
        </row>
        <row r="536">
          <cell r="B536" t="str">
            <v>0326210</v>
          </cell>
          <cell r="C536">
            <v>367</v>
          </cell>
          <cell r="D536" t="str">
            <v>A</v>
          </cell>
          <cell r="E536" t="str">
            <v>Field Operations-Lexington</v>
          </cell>
          <cell r="F536" t="str">
            <v>FDOPS_LEX</v>
          </cell>
        </row>
        <row r="537">
          <cell r="B537" t="str">
            <v>0326230</v>
          </cell>
          <cell r="C537">
            <v>367</v>
          </cell>
          <cell r="D537" t="str">
            <v>A</v>
          </cell>
          <cell r="E537" t="str">
            <v>Field Operations-Frankfort</v>
          </cell>
          <cell r="F537" t="str">
            <v>FDOPS_FRAK</v>
          </cell>
        </row>
        <row r="538">
          <cell r="B538" t="str">
            <v>0326240</v>
          </cell>
          <cell r="C538">
            <v>367</v>
          </cell>
          <cell r="D538" t="str">
            <v>A</v>
          </cell>
          <cell r="E538" t="str">
            <v>Op Center - Georgetown</v>
          </cell>
          <cell r="F538" t="str">
            <v>CKY_GTOWN</v>
          </cell>
        </row>
        <row r="539">
          <cell r="B539" t="str">
            <v>0326270</v>
          </cell>
          <cell r="C539">
            <v>367</v>
          </cell>
          <cell r="D539" t="str">
            <v>A</v>
          </cell>
          <cell r="E539" t="str">
            <v>Op Center - Paris</v>
          </cell>
          <cell r="F539" t="str">
            <v>CKY_PARIS</v>
          </cell>
        </row>
        <row r="540">
          <cell r="B540" t="str">
            <v>0326280</v>
          </cell>
          <cell r="C540">
            <v>367</v>
          </cell>
          <cell r="D540" t="str">
            <v>A</v>
          </cell>
          <cell r="E540" t="str">
            <v>Op Center - Versallies</v>
          </cell>
          <cell r="F540" t="str">
            <v>CKY_VRSLES</v>
          </cell>
        </row>
        <row r="541">
          <cell r="B541" t="str">
            <v>0326290</v>
          </cell>
          <cell r="C541">
            <v>367</v>
          </cell>
          <cell r="D541" t="str">
            <v>A</v>
          </cell>
          <cell r="E541" t="str">
            <v>Field Operations-Winchester</v>
          </cell>
          <cell r="F541" t="str">
            <v>FDOPS_WINC</v>
          </cell>
        </row>
        <row r="542">
          <cell r="B542" t="str">
            <v>0326310</v>
          </cell>
          <cell r="C542">
            <v>367</v>
          </cell>
          <cell r="D542" t="str">
            <v>A</v>
          </cell>
          <cell r="E542" t="str">
            <v>Field Operations-Ashland</v>
          </cell>
          <cell r="F542" t="str">
            <v>FDOPS_ASHD</v>
          </cell>
        </row>
        <row r="543">
          <cell r="B543" t="str">
            <v>0326320</v>
          </cell>
          <cell r="C543">
            <v>367</v>
          </cell>
          <cell r="D543" t="str">
            <v>A</v>
          </cell>
          <cell r="E543" t="str">
            <v>Field Operations-Maysville</v>
          </cell>
          <cell r="F543" t="str">
            <v>FDOPS_MAYS</v>
          </cell>
        </row>
        <row r="544">
          <cell r="B544" t="str">
            <v>0326330</v>
          </cell>
          <cell r="C544">
            <v>367</v>
          </cell>
          <cell r="D544" t="str">
            <v>A</v>
          </cell>
          <cell r="E544" t="str">
            <v>Field Operations-East Point</v>
          </cell>
          <cell r="F544" t="str">
            <v>FDOPS_EPNT</v>
          </cell>
        </row>
        <row r="545">
          <cell r="B545" t="str">
            <v>0326350</v>
          </cell>
          <cell r="C545">
            <v>367</v>
          </cell>
          <cell r="D545" t="str">
            <v>A</v>
          </cell>
          <cell r="E545" t="str">
            <v>Field Operations-Admin-Lxingtn</v>
          </cell>
          <cell r="F545" t="str">
            <v>FDOPS_ADLX</v>
          </cell>
        </row>
        <row r="546">
          <cell r="B546" t="str">
            <v>0334100</v>
          </cell>
          <cell r="C546">
            <v>367</v>
          </cell>
          <cell r="D546" t="str">
            <v>A</v>
          </cell>
          <cell r="E546" t="str">
            <v>COS President</v>
          </cell>
          <cell r="F546" t="str">
            <v>COS_PRESDT</v>
          </cell>
        </row>
        <row r="547">
          <cell r="B547" t="str">
            <v>0334200</v>
          </cell>
          <cell r="C547">
            <v>367</v>
          </cell>
          <cell r="D547" t="str">
            <v>A</v>
          </cell>
          <cell r="E547" t="str">
            <v>Human Resources</v>
          </cell>
          <cell r="F547" t="str">
            <v>COS_HRCOS</v>
          </cell>
        </row>
        <row r="548">
          <cell r="B548" t="str">
            <v>0334300</v>
          </cell>
          <cell r="C548">
            <v>367</v>
          </cell>
          <cell r="D548" t="str">
            <v>A</v>
          </cell>
          <cell r="E548" t="str">
            <v>Undistributed</v>
          </cell>
          <cell r="F548" t="str">
            <v>COS_UNDIST</v>
          </cell>
        </row>
        <row r="549">
          <cell r="B549" t="str">
            <v>0335200</v>
          </cell>
          <cell r="C549">
            <v>367</v>
          </cell>
          <cell r="D549" t="str">
            <v>A</v>
          </cell>
          <cell r="E549" t="str">
            <v>Customer Programs</v>
          </cell>
          <cell r="F549" t="str">
            <v>COS_CUSTPG</v>
          </cell>
        </row>
        <row r="550">
          <cell r="B550" t="str">
            <v>0336100</v>
          </cell>
          <cell r="C550">
            <v>367</v>
          </cell>
          <cell r="D550" t="str">
            <v>A</v>
          </cell>
          <cell r="E550" t="str">
            <v>Operations-Admin</v>
          </cell>
          <cell r="F550" t="str">
            <v>COS_OPSADM</v>
          </cell>
        </row>
        <row r="551">
          <cell r="B551" t="str">
            <v>0336300</v>
          </cell>
          <cell r="C551">
            <v>367</v>
          </cell>
          <cell r="D551" t="str">
            <v>A</v>
          </cell>
          <cell r="E551" t="str">
            <v>Service Operations</v>
          </cell>
          <cell r="F551" t="str">
            <v>COS_SVCOPS</v>
          </cell>
        </row>
        <row r="552">
          <cell r="B552" t="str">
            <v>0337300</v>
          </cell>
          <cell r="C552">
            <v>367</v>
          </cell>
          <cell r="D552" t="str">
            <v>A</v>
          </cell>
          <cell r="E552" t="str">
            <v>Op Center - Admin-Fredercksbrg</v>
          </cell>
          <cell r="F552" t="str">
            <v>COS_OCFRED</v>
          </cell>
        </row>
        <row r="553">
          <cell r="B553" t="str">
            <v>0337400</v>
          </cell>
          <cell r="C553">
            <v>367</v>
          </cell>
          <cell r="D553" t="str">
            <v>A</v>
          </cell>
          <cell r="E553" t="str">
            <v>Op Center -Warrenton</v>
          </cell>
          <cell r="F553" t="str">
            <v>COS_WARRNT</v>
          </cell>
        </row>
        <row r="554">
          <cell r="B554" t="str">
            <v>0337600</v>
          </cell>
          <cell r="C554">
            <v>367</v>
          </cell>
          <cell r="D554" t="str">
            <v>A</v>
          </cell>
          <cell r="E554" t="str">
            <v>Op Center - Admin-Lynchburg</v>
          </cell>
          <cell r="F554" t="str">
            <v>COS_OCLYNC</v>
          </cell>
        </row>
        <row r="555">
          <cell r="B555" t="str">
            <v>0337700</v>
          </cell>
          <cell r="C555">
            <v>367</v>
          </cell>
          <cell r="D555" t="str">
            <v>A</v>
          </cell>
          <cell r="E555" t="str">
            <v>Op Center - Admin-Chester</v>
          </cell>
          <cell r="F555" t="str">
            <v>COS_OCCHES</v>
          </cell>
        </row>
        <row r="556">
          <cell r="B556" t="str">
            <v>0337800</v>
          </cell>
          <cell r="C556">
            <v>367</v>
          </cell>
          <cell r="D556" t="str">
            <v>A</v>
          </cell>
          <cell r="E556" t="str">
            <v>Bear Garden</v>
          </cell>
          <cell r="F556" t="str">
            <v>COS_BRGRDN</v>
          </cell>
        </row>
        <row r="557">
          <cell r="B557" t="str">
            <v>0338100</v>
          </cell>
          <cell r="C557">
            <v>367</v>
          </cell>
          <cell r="D557" t="str">
            <v>A</v>
          </cell>
          <cell r="E557" t="str">
            <v>Op Center - Admin-Staunton</v>
          </cell>
          <cell r="F557" t="str">
            <v>COS_OCSTAN</v>
          </cell>
        </row>
        <row r="558">
          <cell r="B558" t="str">
            <v>0338150</v>
          </cell>
          <cell r="C558">
            <v>367</v>
          </cell>
          <cell r="D558" t="str">
            <v>A</v>
          </cell>
          <cell r="E558" t="str">
            <v>Op Center - Admin-Gainsville</v>
          </cell>
          <cell r="F558" t="str">
            <v>COS_OCGAIN</v>
          </cell>
        </row>
        <row r="559">
          <cell r="B559" t="str">
            <v>0338300</v>
          </cell>
          <cell r="C559">
            <v>367</v>
          </cell>
          <cell r="D559" t="str">
            <v>A</v>
          </cell>
          <cell r="E559" t="str">
            <v>Op Center - Admin-Lexington</v>
          </cell>
          <cell r="F559" t="str">
            <v>COS_OCLEX</v>
          </cell>
        </row>
        <row r="560">
          <cell r="B560" t="str">
            <v>0338400</v>
          </cell>
          <cell r="C560">
            <v>367</v>
          </cell>
          <cell r="D560" t="str">
            <v>A</v>
          </cell>
          <cell r="E560" t="str">
            <v>Op Center - Admin-Covington</v>
          </cell>
          <cell r="F560" t="str">
            <v>COS_OCCOVG</v>
          </cell>
        </row>
        <row r="561">
          <cell r="B561" t="str">
            <v>0338500</v>
          </cell>
          <cell r="C561">
            <v>367</v>
          </cell>
          <cell r="D561" t="str">
            <v>A</v>
          </cell>
          <cell r="E561" t="str">
            <v>Op Center - Admin-Harrisonburg</v>
          </cell>
          <cell r="F561" t="str">
            <v>COS_OCHASN</v>
          </cell>
        </row>
        <row r="562">
          <cell r="B562" t="str">
            <v>0338800</v>
          </cell>
          <cell r="C562">
            <v>367</v>
          </cell>
          <cell r="D562" t="str">
            <v>A</v>
          </cell>
          <cell r="E562" t="str">
            <v>Op Center - Admin-Pearisburg</v>
          </cell>
          <cell r="F562" t="str">
            <v>COS_PCPEAR</v>
          </cell>
        </row>
        <row r="563">
          <cell r="B563" t="str">
            <v>0339100</v>
          </cell>
          <cell r="C563">
            <v>367</v>
          </cell>
          <cell r="D563" t="str">
            <v>A</v>
          </cell>
          <cell r="E563" t="str">
            <v>Op Center - Admin-Portsmouth</v>
          </cell>
          <cell r="F563" t="str">
            <v>COS_OCSUFF</v>
          </cell>
        </row>
        <row r="564">
          <cell r="B564" t="str">
            <v>0353100</v>
          </cell>
          <cell r="C564">
            <v>367</v>
          </cell>
          <cell r="D564" t="str">
            <v>A</v>
          </cell>
          <cell r="E564" t="str">
            <v>Engineering /Construction</v>
          </cell>
          <cell r="F564" t="str">
            <v>COH_ENG</v>
          </cell>
        </row>
        <row r="565">
          <cell r="B565" t="str">
            <v>0363290</v>
          </cell>
          <cell r="C565">
            <v>367</v>
          </cell>
          <cell r="D565" t="str">
            <v>A</v>
          </cell>
          <cell r="E565" t="str">
            <v>Printing and Inserting</v>
          </cell>
          <cell r="F565" t="str">
            <v>COH_PRINT</v>
          </cell>
        </row>
        <row r="566">
          <cell r="B566" t="str">
            <v>0377920</v>
          </cell>
          <cell r="C566">
            <v>367</v>
          </cell>
          <cell r="D566" t="str">
            <v>A</v>
          </cell>
          <cell r="E566" t="str">
            <v>FAB Shop - Bangs</v>
          </cell>
          <cell r="F566" t="str">
            <v>CFS_BANGS</v>
          </cell>
        </row>
        <row r="567">
          <cell r="B567" t="str">
            <v>0380050</v>
          </cell>
          <cell r="C567">
            <v>367</v>
          </cell>
          <cell r="D567" t="str">
            <v>A</v>
          </cell>
          <cell r="E567" t="str">
            <v>Gas Procurement</v>
          </cell>
          <cell r="F567" t="str">
            <v>CMA_GAS_PR</v>
          </cell>
        </row>
        <row r="568">
          <cell r="B568" t="str">
            <v>0380060</v>
          </cell>
          <cell r="C568">
            <v>367</v>
          </cell>
          <cell r="D568" t="str">
            <v>A</v>
          </cell>
          <cell r="E568" t="str">
            <v>Gas Dispatch</v>
          </cell>
          <cell r="F568" t="str">
            <v>CMA_GASDIS</v>
          </cell>
        </row>
        <row r="569">
          <cell r="B569" t="str">
            <v>0380110</v>
          </cell>
          <cell r="C569">
            <v>367</v>
          </cell>
          <cell r="D569" t="str">
            <v>A</v>
          </cell>
          <cell r="E569" t="str">
            <v>Leases</v>
          </cell>
          <cell r="F569" t="str">
            <v>CMA_LEASE</v>
          </cell>
        </row>
        <row r="570">
          <cell r="B570" t="str">
            <v>0380200</v>
          </cell>
          <cell r="C570">
            <v>367</v>
          </cell>
          <cell r="D570" t="str">
            <v>A</v>
          </cell>
          <cell r="E570" t="str">
            <v>Key Accounts-Southern</v>
          </cell>
          <cell r="F570" t="str">
            <v>CMA_KEYACT</v>
          </cell>
        </row>
        <row r="571">
          <cell r="B571" t="str">
            <v>0380310</v>
          </cell>
          <cell r="C571">
            <v>367</v>
          </cell>
          <cell r="D571" t="str">
            <v>A</v>
          </cell>
          <cell r="E571" t="str">
            <v>Sales</v>
          </cell>
          <cell r="F571" t="str">
            <v>CMA_SALES</v>
          </cell>
        </row>
        <row r="572">
          <cell r="B572" t="str">
            <v>0381000</v>
          </cell>
          <cell r="C572">
            <v>367</v>
          </cell>
          <cell r="D572" t="str">
            <v>A</v>
          </cell>
          <cell r="E572" t="str">
            <v>Brockton</v>
          </cell>
          <cell r="F572" t="str">
            <v>CMA_BROCK</v>
          </cell>
        </row>
        <row r="573">
          <cell r="B573" t="str">
            <v>0381100</v>
          </cell>
          <cell r="C573">
            <v>367</v>
          </cell>
          <cell r="D573" t="str">
            <v>A</v>
          </cell>
          <cell r="E573" t="str">
            <v>System Maintenance -Brockton</v>
          </cell>
          <cell r="F573" t="str">
            <v>CMA_SYS_B</v>
          </cell>
        </row>
        <row r="574">
          <cell r="B574" t="str">
            <v>0381120</v>
          </cell>
          <cell r="C574">
            <v>367</v>
          </cell>
          <cell r="D574" t="str">
            <v>A</v>
          </cell>
          <cell r="E574" t="str">
            <v>Storerooms -Brockton</v>
          </cell>
          <cell r="F574" t="str">
            <v>CMA_STOR_B</v>
          </cell>
        </row>
        <row r="575">
          <cell r="B575" t="str">
            <v>0381140</v>
          </cell>
          <cell r="C575">
            <v>367</v>
          </cell>
          <cell r="D575" t="str">
            <v>A</v>
          </cell>
          <cell r="E575" t="str">
            <v>GIS Cap Close Out -Brockton</v>
          </cell>
          <cell r="F575" t="str">
            <v>CMA_GIS_B</v>
          </cell>
        </row>
        <row r="576">
          <cell r="B576" t="str">
            <v>0381200</v>
          </cell>
          <cell r="C576">
            <v>367</v>
          </cell>
          <cell r="D576" t="str">
            <v>A</v>
          </cell>
          <cell r="E576" t="str">
            <v>Meter Work -Brockton</v>
          </cell>
          <cell r="F576" t="str">
            <v>CMA_MW_B</v>
          </cell>
        </row>
        <row r="577">
          <cell r="B577" t="str">
            <v>0381220</v>
          </cell>
          <cell r="C577">
            <v>367</v>
          </cell>
          <cell r="D577" t="str">
            <v>A</v>
          </cell>
          <cell r="E577" t="str">
            <v>Mailing &amp; Pmt Cash Processing</v>
          </cell>
          <cell r="F577" t="str">
            <v>CMA_MAIL</v>
          </cell>
        </row>
        <row r="578">
          <cell r="B578" t="str">
            <v>0381230</v>
          </cell>
          <cell r="C578">
            <v>367</v>
          </cell>
          <cell r="D578" t="str">
            <v>A</v>
          </cell>
          <cell r="E578" t="str">
            <v>Billing</v>
          </cell>
          <cell r="F578" t="str">
            <v>CMA_BILL</v>
          </cell>
        </row>
        <row r="579">
          <cell r="B579" t="str">
            <v>0381250</v>
          </cell>
          <cell r="C579">
            <v>367</v>
          </cell>
          <cell r="D579" t="str">
            <v>A</v>
          </cell>
          <cell r="E579" t="str">
            <v>Serv Customer Equip -Brockton</v>
          </cell>
          <cell r="F579" t="str">
            <v>CMA_SERV_B</v>
          </cell>
        </row>
        <row r="580">
          <cell r="B580" t="str">
            <v>0381260</v>
          </cell>
          <cell r="C580">
            <v>367</v>
          </cell>
          <cell r="D580" t="str">
            <v>A</v>
          </cell>
          <cell r="E580" t="str">
            <v>Printing, Inserting, &amp; Postage</v>
          </cell>
          <cell r="F580" t="str">
            <v>CMA_PRINT</v>
          </cell>
        </row>
        <row r="581">
          <cell r="B581" t="str">
            <v>0381290</v>
          </cell>
          <cell r="C581">
            <v>367</v>
          </cell>
          <cell r="D581" t="str">
            <v>A</v>
          </cell>
          <cell r="E581" t="str">
            <v>Integration Center</v>
          </cell>
          <cell r="F581" t="str">
            <v>CMA_DIS</v>
          </cell>
        </row>
        <row r="582">
          <cell r="B582" t="str">
            <v>0381310</v>
          </cell>
          <cell r="C582">
            <v>367</v>
          </cell>
          <cell r="D582" t="str">
            <v>A</v>
          </cell>
          <cell r="E582" t="str">
            <v>Guardian Cares - Brockton</v>
          </cell>
          <cell r="F582" t="str">
            <v>CMA_GC_B</v>
          </cell>
        </row>
        <row r="583">
          <cell r="B583" t="str">
            <v>0381350</v>
          </cell>
          <cell r="C583">
            <v>367</v>
          </cell>
          <cell r="D583" t="str">
            <v>A</v>
          </cell>
          <cell r="E583" t="str">
            <v>Admin-Field Loc -Brockton</v>
          </cell>
          <cell r="F583" t="str">
            <v>CMA_ADM_B</v>
          </cell>
        </row>
        <row r="584">
          <cell r="B584" t="str">
            <v>0381400</v>
          </cell>
          <cell r="C584">
            <v>367</v>
          </cell>
          <cell r="D584" t="str">
            <v>A</v>
          </cell>
          <cell r="E584" t="str">
            <v>System Operation -Brockton</v>
          </cell>
          <cell r="F584" t="str">
            <v>CMA_SYSOPB</v>
          </cell>
        </row>
        <row r="585">
          <cell r="B585" t="str">
            <v>0381410</v>
          </cell>
          <cell r="C585">
            <v>367</v>
          </cell>
          <cell r="D585" t="str">
            <v>A</v>
          </cell>
          <cell r="E585" t="str">
            <v>Metering ERT -Brockton</v>
          </cell>
          <cell r="F585" t="str">
            <v>CMA_ERT_B</v>
          </cell>
        </row>
        <row r="586">
          <cell r="B586" t="str">
            <v>0381500</v>
          </cell>
          <cell r="C586">
            <v>367</v>
          </cell>
          <cell r="D586" t="str">
            <v>A</v>
          </cell>
          <cell r="E586" t="str">
            <v>Const Tech Ops -Brockton</v>
          </cell>
          <cell r="F586" t="str">
            <v>CMA_CNST_B</v>
          </cell>
        </row>
        <row r="587">
          <cell r="B587" t="str">
            <v>0381600</v>
          </cell>
          <cell r="C587">
            <v>367</v>
          </cell>
          <cell r="D587" t="str">
            <v>A</v>
          </cell>
          <cell r="E587" t="str">
            <v>Field Collections -Brockton</v>
          </cell>
          <cell r="F587" t="str">
            <v>CMA_FLD_B</v>
          </cell>
        </row>
        <row r="588">
          <cell r="B588" t="str">
            <v>0381700</v>
          </cell>
          <cell r="C588">
            <v>367</v>
          </cell>
          <cell r="D588" t="str">
            <v>A</v>
          </cell>
          <cell r="E588" t="str">
            <v>Meter Reading -Brockton</v>
          </cell>
          <cell r="F588" t="str">
            <v>CMA_MTR_B</v>
          </cell>
        </row>
        <row r="589">
          <cell r="B589" t="str">
            <v>0381800</v>
          </cell>
          <cell r="C589">
            <v>367</v>
          </cell>
          <cell r="D589" t="str">
            <v>A</v>
          </cell>
          <cell r="E589" t="str">
            <v>Engineering -Brockton</v>
          </cell>
          <cell r="F589" t="str">
            <v>CMA_ENG_B</v>
          </cell>
        </row>
        <row r="590">
          <cell r="B590" t="str">
            <v>0381900</v>
          </cell>
          <cell r="C590">
            <v>367</v>
          </cell>
          <cell r="D590" t="str">
            <v>A</v>
          </cell>
          <cell r="E590" t="str">
            <v>Facilities -Brockton</v>
          </cell>
          <cell r="F590" t="str">
            <v>CMA_FAC_B</v>
          </cell>
        </row>
        <row r="591">
          <cell r="B591" t="str">
            <v>0381910</v>
          </cell>
          <cell r="C591">
            <v>367</v>
          </cell>
          <cell r="D591" t="str">
            <v>A</v>
          </cell>
          <cell r="E591" t="str">
            <v>Fleet -Brockton</v>
          </cell>
          <cell r="F591" t="str">
            <v>CMA_FLEETB</v>
          </cell>
        </row>
        <row r="592">
          <cell r="B592" t="str">
            <v>0382000</v>
          </cell>
          <cell r="C592">
            <v>367</v>
          </cell>
          <cell r="D592" t="str">
            <v>A</v>
          </cell>
          <cell r="E592" t="str">
            <v>Springfield</v>
          </cell>
          <cell r="F592" t="str">
            <v>CMA_SPRING</v>
          </cell>
        </row>
        <row r="593">
          <cell r="B593" t="str">
            <v>0382010</v>
          </cell>
          <cell r="C593">
            <v>367</v>
          </cell>
          <cell r="D593" t="str">
            <v>A</v>
          </cell>
          <cell r="E593" t="str">
            <v>North Hampton</v>
          </cell>
          <cell r="F593" t="str">
            <v>CMA_NHAMP</v>
          </cell>
        </row>
        <row r="594">
          <cell r="B594" t="str">
            <v>0382100</v>
          </cell>
          <cell r="C594">
            <v>367</v>
          </cell>
          <cell r="D594" t="str">
            <v>A</v>
          </cell>
          <cell r="E594" t="str">
            <v>System Maintenance -Springfld</v>
          </cell>
          <cell r="F594" t="str">
            <v>CMA_SYS_S</v>
          </cell>
        </row>
        <row r="595">
          <cell r="B595" t="str">
            <v>0382120</v>
          </cell>
          <cell r="C595">
            <v>367</v>
          </cell>
          <cell r="D595" t="str">
            <v>A</v>
          </cell>
          <cell r="E595" t="str">
            <v>Storerooms -Springfield</v>
          </cell>
          <cell r="F595" t="str">
            <v>CMA_STOR_S</v>
          </cell>
        </row>
        <row r="596">
          <cell r="B596" t="str">
            <v>0382130</v>
          </cell>
          <cell r="C596">
            <v>367</v>
          </cell>
          <cell r="D596" t="str">
            <v>A</v>
          </cell>
          <cell r="E596" t="str">
            <v>Meter Testing &amp; Repairs</v>
          </cell>
          <cell r="F596" t="str">
            <v>CMA_MTR_T</v>
          </cell>
        </row>
        <row r="597">
          <cell r="B597" t="str">
            <v>0382140</v>
          </cell>
          <cell r="C597">
            <v>367</v>
          </cell>
          <cell r="D597" t="str">
            <v>A</v>
          </cell>
          <cell r="E597" t="str">
            <v>GIS Cap Close Out -Springfield</v>
          </cell>
          <cell r="F597" t="str">
            <v>CMA_GIS_S</v>
          </cell>
        </row>
        <row r="598">
          <cell r="B598" t="str">
            <v>0382200</v>
          </cell>
          <cell r="C598">
            <v>367</v>
          </cell>
          <cell r="D598" t="str">
            <v>A</v>
          </cell>
          <cell r="E598" t="str">
            <v>Meter Work -Springfield</v>
          </cell>
          <cell r="F598" t="str">
            <v>CMA_MW_S</v>
          </cell>
        </row>
        <row r="599">
          <cell r="B599" t="str">
            <v>0382230</v>
          </cell>
          <cell r="C599">
            <v>367</v>
          </cell>
          <cell r="D599" t="str">
            <v>A</v>
          </cell>
          <cell r="E599" t="str">
            <v>Call Center</v>
          </cell>
          <cell r="F599" t="str">
            <v>CMA_CALL</v>
          </cell>
        </row>
        <row r="600">
          <cell r="B600" t="str">
            <v>0382240</v>
          </cell>
          <cell r="C600">
            <v>367</v>
          </cell>
          <cell r="D600" t="str">
            <v>A</v>
          </cell>
          <cell r="E600" t="str">
            <v>Revenue Recovery -Springfld</v>
          </cell>
          <cell r="F600" t="str">
            <v>CMA_RR</v>
          </cell>
        </row>
        <row r="601">
          <cell r="B601" t="str">
            <v>0382250</v>
          </cell>
          <cell r="C601">
            <v>367</v>
          </cell>
          <cell r="D601" t="str">
            <v>A</v>
          </cell>
          <cell r="E601" t="str">
            <v>Serv Customer Equip -Springfld</v>
          </cell>
          <cell r="F601" t="str">
            <v>CMA_SERV_S</v>
          </cell>
        </row>
        <row r="602">
          <cell r="B602" t="str">
            <v>0382310</v>
          </cell>
          <cell r="C602">
            <v>367</v>
          </cell>
          <cell r="D602" t="str">
            <v>A</v>
          </cell>
          <cell r="E602" t="str">
            <v>Guardian Cares - Springfield</v>
          </cell>
          <cell r="F602" t="str">
            <v>CMA_GC_S</v>
          </cell>
        </row>
        <row r="603">
          <cell r="B603" t="str">
            <v>0382350</v>
          </cell>
          <cell r="C603">
            <v>367</v>
          </cell>
          <cell r="D603" t="str">
            <v>A</v>
          </cell>
          <cell r="E603" t="str">
            <v>Call Center -Springfield</v>
          </cell>
          <cell r="F603" t="str">
            <v>CMA_CALL_S</v>
          </cell>
        </row>
        <row r="604">
          <cell r="B604" t="str">
            <v>0382400</v>
          </cell>
          <cell r="C604">
            <v>367</v>
          </cell>
          <cell r="D604" t="str">
            <v>A</v>
          </cell>
          <cell r="E604" t="str">
            <v>System Operation -Springfield</v>
          </cell>
          <cell r="F604" t="str">
            <v>CMA_SYSOPS</v>
          </cell>
        </row>
        <row r="605">
          <cell r="B605" t="str">
            <v>0382410</v>
          </cell>
          <cell r="C605">
            <v>367</v>
          </cell>
          <cell r="D605" t="str">
            <v>A</v>
          </cell>
          <cell r="E605" t="str">
            <v>Metering ERT -Springfield</v>
          </cell>
          <cell r="F605" t="str">
            <v>CMA_ERT_S</v>
          </cell>
        </row>
        <row r="606">
          <cell r="B606" t="str">
            <v>0382500</v>
          </cell>
          <cell r="C606">
            <v>367</v>
          </cell>
          <cell r="D606" t="str">
            <v>A</v>
          </cell>
          <cell r="E606" t="str">
            <v>Const Tech Ops -Springfield</v>
          </cell>
          <cell r="F606" t="str">
            <v>CMA_CNST_S</v>
          </cell>
        </row>
        <row r="607">
          <cell r="B607" t="str">
            <v>0382600</v>
          </cell>
          <cell r="C607">
            <v>367</v>
          </cell>
          <cell r="D607" t="str">
            <v>A</v>
          </cell>
          <cell r="E607" t="str">
            <v>Field Collections -Springfield</v>
          </cell>
          <cell r="F607" t="str">
            <v>CMA_FLD_S</v>
          </cell>
        </row>
        <row r="608">
          <cell r="B608" t="str">
            <v>0382700</v>
          </cell>
          <cell r="C608">
            <v>367</v>
          </cell>
          <cell r="D608" t="str">
            <v>A</v>
          </cell>
          <cell r="E608" t="str">
            <v>Meter Reading -Springfield</v>
          </cell>
          <cell r="F608" t="str">
            <v>CMA_MTR_S</v>
          </cell>
        </row>
        <row r="609">
          <cell r="B609" t="str">
            <v>0382800</v>
          </cell>
          <cell r="C609">
            <v>367</v>
          </cell>
          <cell r="D609" t="str">
            <v>A</v>
          </cell>
          <cell r="E609" t="str">
            <v>Engineering -Springfield</v>
          </cell>
          <cell r="F609" t="str">
            <v>CMA_ENG_S</v>
          </cell>
        </row>
        <row r="610">
          <cell r="B610" t="str">
            <v>0382900</v>
          </cell>
          <cell r="C610">
            <v>367</v>
          </cell>
          <cell r="D610" t="str">
            <v>A</v>
          </cell>
          <cell r="E610" t="str">
            <v>Facilities -Springfield</v>
          </cell>
          <cell r="F610" t="str">
            <v>CMA_FAC_S</v>
          </cell>
        </row>
        <row r="611">
          <cell r="B611" t="str">
            <v>0382910</v>
          </cell>
          <cell r="C611">
            <v>367</v>
          </cell>
          <cell r="D611" t="str">
            <v>A</v>
          </cell>
          <cell r="E611" t="str">
            <v>Fleet -Springfield</v>
          </cell>
          <cell r="F611" t="str">
            <v>CMA_FLEETS</v>
          </cell>
        </row>
        <row r="612">
          <cell r="B612" t="str">
            <v>0383000</v>
          </cell>
          <cell r="C612">
            <v>367</v>
          </cell>
          <cell r="D612" t="str">
            <v>A</v>
          </cell>
          <cell r="E612" t="str">
            <v>Westborough</v>
          </cell>
          <cell r="F612" t="str">
            <v>CMA_WEST</v>
          </cell>
        </row>
        <row r="613">
          <cell r="B613" t="str">
            <v>0383140</v>
          </cell>
          <cell r="C613">
            <v>367</v>
          </cell>
          <cell r="D613" t="str">
            <v>A</v>
          </cell>
          <cell r="E613" t="str">
            <v>GIS Cap Close Out -Westborough</v>
          </cell>
          <cell r="F613" t="str">
            <v>CMA_GIS_W</v>
          </cell>
        </row>
        <row r="614">
          <cell r="B614" t="str">
            <v>0383300</v>
          </cell>
          <cell r="C614">
            <v>367</v>
          </cell>
          <cell r="D614" t="str">
            <v>A</v>
          </cell>
          <cell r="E614" t="str">
            <v>Public Affairs</v>
          </cell>
          <cell r="F614" t="str">
            <v>CMA_PUB_A</v>
          </cell>
        </row>
        <row r="615">
          <cell r="B615" t="str">
            <v>0383310</v>
          </cell>
          <cell r="C615">
            <v>367</v>
          </cell>
          <cell r="D615" t="str">
            <v>A</v>
          </cell>
          <cell r="E615" t="str">
            <v>Business Development</v>
          </cell>
          <cell r="F615" t="str">
            <v>CMA_BUS_D</v>
          </cell>
        </row>
        <row r="616">
          <cell r="B616" t="str">
            <v>0383330</v>
          </cell>
          <cell r="C616">
            <v>367</v>
          </cell>
          <cell r="D616" t="str">
            <v>A</v>
          </cell>
          <cell r="E616" t="str">
            <v>Demand Side Management</v>
          </cell>
          <cell r="F616" t="str">
            <v>CMA_DSM</v>
          </cell>
        </row>
        <row r="617">
          <cell r="B617" t="str">
            <v>0383340</v>
          </cell>
          <cell r="C617">
            <v>367</v>
          </cell>
          <cell r="D617" t="str">
            <v>A</v>
          </cell>
          <cell r="E617" t="str">
            <v>RCS</v>
          </cell>
          <cell r="F617" t="str">
            <v>CMA_RCS</v>
          </cell>
        </row>
        <row r="618">
          <cell r="B618" t="str">
            <v>0383350</v>
          </cell>
          <cell r="C618">
            <v>367</v>
          </cell>
          <cell r="D618" t="str">
            <v>A</v>
          </cell>
          <cell r="E618" t="str">
            <v>General Manager</v>
          </cell>
          <cell r="F618" t="str">
            <v>CMA_GENMGR</v>
          </cell>
        </row>
        <row r="619">
          <cell r="B619" t="str">
            <v>0383360</v>
          </cell>
          <cell r="C619">
            <v>367</v>
          </cell>
          <cell r="D619" t="str">
            <v>A</v>
          </cell>
          <cell r="E619" t="str">
            <v>Safety</v>
          </cell>
          <cell r="F619" t="str">
            <v>CMA_SAFETY</v>
          </cell>
        </row>
        <row r="620">
          <cell r="B620" t="str">
            <v>0383420</v>
          </cell>
          <cell r="C620">
            <v>367</v>
          </cell>
          <cell r="D620" t="str">
            <v>A</v>
          </cell>
          <cell r="E620" t="str">
            <v>Regulatory Affairs</v>
          </cell>
          <cell r="F620" t="str">
            <v>CMA_RA2</v>
          </cell>
        </row>
        <row r="621">
          <cell r="B621" t="str">
            <v>0383500</v>
          </cell>
          <cell r="C621">
            <v>367</v>
          </cell>
          <cell r="D621" t="str">
            <v>A</v>
          </cell>
          <cell r="E621" t="str">
            <v>Const Tech Ops -Westborough</v>
          </cell>
          <cell r="F621" t="str">
            <v>CMA_CNST_W</v>
          </cell>
        </row>
        <row r="622">
          <cell r="B622" t="str">
            <v>0383800</v>
          </cell>
          <cell r="C622">
            <v>367</v>
          </cell>
          <cell r="D622" t="str">
            <v>A</v>
          </cell>
          <cell r="E622" t="str">
            <v>Engineering -Westborough</v>
          </cell>
          <cell r="F622" t="str">
            <v>CMA_ENG_W</v>
          </cell>
        </row>
        <row r="623">
          <cell r="B623" t="str">
            <v>0383900</v>
          </cell>
          <cell r="C623">
            <v>367</v>
          </cell>
          <cell r="D623" t="str">
            <v>A</v>
          </cell>
          <cell r="E623" t="str">
            <v>Facilities -Westborough</v>
          </cell>
          <cell r="F623" t="str">
            <v>CMA_FAC_W</v>
          </cell>
        </row>
        <row r="624">
          <cell r="B624" t="str">
            <v>0384000</v>
          </cell>
          <cell r="C624">
            <v>367</v>
          </cell>
          <cell r="D624" t="str">
            <v>A</v>
          </cell>
          <cell r="E624" t="str">
            <v>Lawrence</v>
          </cell>
          <cell r="F624" t="str">
            <v>CMA_LAWR</v>
          </cell>
        </row>
        <row r="625">
          <cell r="B625" t="str">
            <v>0384100</v>
          </cell>
          <cell r="C625">
            <v>367</v>
          </cell>
          <cell r="D625" t="str">
            <v>A</v>
          </cell>
          <cell r="E625" t="str">
            <v>System Maintenance -Lawrence</v>
          </cell>
          <cell r="F625" t="str">
            <v>CMA_SYS_L</v>
          </cell>
        </row>
        <row r="626">
          <cell r="B626" t="str">
            <v>0384120</v>
          </cell>
          <cell r="C626">
            <v>367</v>
          </cell>
          <cell r="D626" t="str">
            <v>A</v>
          </cell>
          <cell r="E626" t="str">
            <v>Storerooms -Lawrence</v>
          </cell>
          <cell r="F626" t="str">
            <v>CMA_STOR_L</v>
          </cell>
        </row>
        <row r="627">
          <cell r="B627" t="str">
            <v>0384140</v>
          </cell>
          <cell r="C627">
            <v>367</v>
          </cell>
          <cell r="D627" t="str">
            <v>A</v>
          </cell>
          <cell r="E627" t="str">
            <v>GIS Cap Close Out -Lawrence</v>
          </cell>
          <cell r="F627" t="str">
            <v>CMA_GIS_L</v>
          </cell>
        </row>
        <row r="628">
          <cell r="B628" t="str">
            <v>0384200</v>
          </cell>
          <cell r="C628">
            <v>367</v>
          </cell>
          <cell r="D628" t="str">
            <v>A</v>
          </cell>
          <cell r="E628" t="str">
            <v>Meter Work -Lawrence</v>
          </cell>
          <cell r="F628" t="str">
            <v>CMA_MW_L</v>
          </cell>
        </row>
        <row r="629">
          <cell r="B629" t="str">
            <v>0384250</v>
          </cell>
          <cell r="C629">
            <v>367</v>
          </cell>
          <cell r="D629" t="str">
            <v>A</v>
          </cell>
          <cell r="E629" t="str">
            <v>Serv Customer Equip -Lawrence</v>
          </cell>
          <cell r="F629" t="str">
            <v>CMA_SERV_L</v>
          </cell>
        </row>
        <row r="630">
          <cell r="B630" t="str">
            <v>0384310</v>
          </cell>
          <cell r="C630">
            <v>367</v>
          </cell>
          <cell r="D630" t="str">
            <v>A</v>
          </cell>
          <cell r="E630" t="str">
            <v>Guardian Cares - Lawrence</v>
          </cell>
          <cell r="F630" t="str">
            <v>CMA_GC_L</v>
          </cell>
        </row>
        <row r="631">
          <cell r="B631" t="str">
            <v>0384350</v>
          </cell>
          <cell r="C631">
            <v>367</v>
          </cell>
          <cell r="D631" t="str">
            <v>A</v>
          </cell>
          <cell r="E631" t="str">
            <v>Admin-Field Loc -Lawrence</v>
          </cell>
          <cell r="F631" t="str">
            <v>CMA_ADM_L</v>
          </cell>
        </row>
        <row r="632">
          <cell r="B632" t="str">
            <v>0384400</v>
          </cell>
          <cell r="C632">
            <v>367</v>
          </cell>
          <cell r="D632" t="str">
            <v>A</v>
          </cell>
          <cell r="E632" t="str">
            <v>System Operation -Lawrence</v>
          </cell>
          <cell r="F632" t="str">
            <v>CMA_SYSOPL</v>
          </cell>
        </row>
        <row r="633">
          <cell r="B633" t="str">
            <v>0384410</v>
          </cell>
          <cell r="C633">
            <v>367</v>
          </cell>
          <cell r="D633" t="str">
            <v>A</v>
          </cell>
          <cell r="E633" t="str">
            <v>Metering ERT -Lawrence</v>
          </cell>
          <cell r="F633" t="str">
            <v>CMA_ERT_L</v>
          </cell>
        </row>
        <row r="634">
          <cell r="B634" t="str">
            <v>0384500</v>
          </cell>
          <cell r="C634">
            <v>367</v>
          </cell>
          <cell r="D634" t="str">
            <v>A</v>
          </cell>
          <cell r="E634" t="str">
            <v>Construct Tech Ops -Lawrence</v>
          </cell>
          <cell r="F634" t="str">
            <v>CMA_CNST_L</v>
          </cell>
        </row>
        <row r="635">
          <cell r="B635" t="str">
            <v>0384600</v>
          </cell>
          <cell r="C635">
            <v>367</v>
          </cell>
          <cell r="D635" t="str">
            <v>A</v>
          </cell>
          <cell r="E635" t="str">
            <v>Field Collections -Lawrence</v>
          </cell>
          <cell r="F635" t="str">
            <v>CMA_FLD_L</v>
          </cell>
        </row>
        <row r="636">
          <cell r="B636" t="str">
            <v>0384700</v>
          </cell>
          <cell r="C636">
            <v>367</v>
          </cell>
          <cell r="D636" t="str">
            <v>A</v>
          </cell>
          <cell r="E636" t="str">
            <v>Meter Reading -Lawrence</v>
          </cell>
          <cell r="F636" t="str">
            <v>CMA_MTR_L</v>
          </cell>
        </row>
        <row r="637">
          <cell r="B637" t="str">
            <v>0384800</v>
          </cell>
          <cell r="C637">
            <v>367</v>
          </cell>
          <cell r="D637" t="str">
            <v>A</v>
          </cell>
          <cell r="E637" t="str">
            <v>Engineering -Lawrence</v>
          </cell>
          <cell r="F637" t="str">
            <v>CMA_ENG_L</v>
          </cell>
        </row>
        <row r="638">
          <cell r="B638" t="str">
            <v>0384900</v>
          </cell>
          <cell r="C638">
            <v>367</v>
          </cell>
          <cell r="D638" t="str">
            <v>A</v>
          </cell>
          <cell r="E638" t="str">
            <v>Facilities -Lawrence</v>
          </cell>
          <cell r="F638" t="str">
            <v>CMA_FAC_L</v>
          </cell>
        </row>
        <row r="639">
          <cell r="B639" t="str">
            <v>0384910</v>
          </cell>
          <cell r="C639">
            <v>367</v>
          </cell>
          <cell r="D639" t="str">
            <v>A</v>
          </cell>
          <cell r="E639" t="str">
            <v>Fleet -Lawrence</v>
          </cell>
          <cell r="F639" t="str">
            <v>CMA_FLEETL</v>
          </cell>
        </row>
        <row r="640">
          <cell r="B640" t="str">
            <v>0385000</v>
          </cell>
          <cell r="C640">
            <v>367</v>
          </cell>
          <cell r="D640" t="str">
            <v>A</v>
          </cell>
          <cell r="E640" t="str">
            <v>Environmental Response Costs</v>
          </cell>
          <cell r="F640" t="str">
            <v>CMA_ENVIR</v>
          </cell>
        </row>
        <row r="641">
          <cell r="B641" t="str">
            <v>0387100</v>
          </cell>
          <cell r="C641">
            <v>367</v>
          </cell>
          <cell r="D641" t="str">
            <v>A</v>
          </cell>
          <cell r="E641" t="str">
            <v>LNG - Ludlow</v>
          </cell>
          <cell r="F641" t="str">
            <v>CMA_LNG_LU</v>
          </cell>
        </row>
        <row r="642">
          <cell r="B642" t="str">
            <v>0387200</v>
          </cell>
          <cell r="C642">
            <v>367</v>
          </cell>
          <cell r="D642" t="str">
            <v>A</v>
          </cell>
          <cell r="E642" t="str">
            <v>LNG - Easton</v>
          </cell>
          <cell r="F642" t="str">
            <v>CMA_LNG_EA</v>
          </cell>
        </row>
        <row r="643">
          <cell r="B643" t="str">
            <v>0387300</v>
          </cell>
          <cell r="C643">
            <v>367</v>
          </cell>
          <cell r="D643" t="str">
            <v>A</v>
          </cell>
          <cell r="E643" t="str">
            <v>Propane -Brockton Oak Hill Way</v>
          </cell>
          <cell r="F643" t="str">
            <v>CMA_PROP_B</v>
          </cell>
        </row>
        <row r="644">
          <cell r="B644" t="str">
            <v>0387400</v>
          </cell>
          <cell r="C644">
            <v>367</v>
          </cell>
          <cell r="D644" t="str">
            <v>A</v>
          </cell>
          <cell r="E644" t="str">
            <v>LNG - Marshfield</v>
          </cell>
          <cell r="F644" t="str">
            <v>CMA_LNG_MA</v>
          </cell>
        </row>
        <row r="645">
          <cell r="B645" t="str">
            <v>0387500</v>
          </cell>
          <cell r="C645">
            <v>367</v>
          </cell>
          <cell r="D645" t="str">
            <v>A</v>
          </cell>
          <cell r="E645" t="str">
            <v>Propane - Lawrence</v>
          </cell>
          <cell r="F645" t="str">
            <v>CMA_PROP_L</v>
          </cell>
        </row>
        <row r="646">
          <cell r="B646" t="str">
            <v>0387600</v>
          </cell>
          <cell r="C646">
            <v>367</v>
          </cell>
          <cell r="D646" t="str">
            <v>A</v>
          </cell>
          <cell r="E646" t="str">
            <v>Propane - Northhampton</v>
          </cell>
          <cell r="F646" t="str">
            <v>CMA_PROP_N</v>
          </cell>
        </row>
        <row r="647">
          <cell r="B647" t="str">
            <v>0387700</v>
          </cell>
          <cell r="C647">
            <v>367</v>
          </cell>
          <cell r="D647" t="str">
            <v>A</v>
          </cell>
          <cell r="E647" t="str">
            <v>Propane - West Springfield</v>
          </cell>
          <cell r="F647" t="str">
            <v>CMA_PROP_W</v>
          </cell>
        </row>
        <row r="648">
          <cell r="B648" t="str">
            <v>0387800</v>
          </cell>
          <cell r="C648">
            <v>367</v>
          </cell>
          <cell r="D648" t="str">
            <v>A</v>
          </cell>
          <cell r="E648" t="str">
            <v>LNG - Lawrence</v>
          </cell>
          <cell r="F648" t="str">
            <v>CMA_LNG_LA</v>
          </cell>
        </row>
        <row r="649">
          <cell r="B649" t="str">
            <v>0389900</v>
          </cell>
          <cell r="C649">
            <v>367</v>
          </cell>
          <cell r="D649" t="str">
            <v>A</v>
          </cell>
          <cell r="E649" t="str">
            <v>Corporate Undistributed</v>
          </cell>
          <cell r="F649" t="str">
            <v>CMA_UNDIST</v>
          </cell>
        </row>
        <row r="650">
          <cell r="B650" t="str">
            <v>1183000</v>
          </cell>
          <cell r="C650">
            <v>367</v>
          </cell>
          <cell r="D650" t="str">
            <v>A</v>
          </cell>
          <cell r="E650" t="str">
            <v>EnergyUSA TPC Corp</v>
          </cell>
          <cell r="F650" t="str">
            <v>EUSA_TPC</v>
          </cell>
        </row>
        <row r="651">
          <cell r="B651" t="str">
            <v>1187070</v>
          </cell>
          <cell r="C651">
            <v>367</v>
          </cell>
          <cell r="D651" t="str">
            <v>A</v>
          </cell>
          <cell r="E651" t="str">
            <v>EnergyUSA TPC Corp</v>
          </cell>
          <cell r="F651" t="str">
            <v>EUSA_TPC</v>
          </cell>
        </row>
        <row r="652">
          <cell r="B652" t="str">
            <v>1188000</v>
          </cell>
          <cell r="C652">
            <v>367</v>
          </cell>
          <cell r="D652" t="str">
            <v>A</v>
          </cell>
          <cell r="E652" t="str">
            <v>EnergyUSA TPC Corp</v>
          </cell>
          <cell r="F652" t="str">
            <v>EUSA_TPC</v>
          </cell>
        </row>
        <row r="653">
          <cell r="B653" t="str">
            <v>1188100</v>
          </cell>
          <cell r="C653">
            <v>367</v>
          </cell>
          <cell r="D653" t="str">
            <v>A</v>
          </cell>
          <cell r="E653" t="str">
            <v>EnergyUSA TPC Corp</v>
          </cell>
          <cell r="F653" t="str">
            <v>EUSA_TPC</v>
          </cell>
        </row>
        <row r="654">
          <cell r="B654" t="str">
            <v>1188860</v>
          </cell>
          <cell r="C654">
            <v>367</v>
          </cell>
          <cell r="D654" t="str">
            <v>A</v>
          </cell>
          <cell r="E654" t="str">
            <v>EnergyUSA TPC Corp</v>
          </cell>
          <cell r="F654" t="str">
            <v>EUSA_TPC</v>
          </cell>
        </row>
        <row r="655">
          <cell r="B655" t="str">
            <v>2757330</v>
          </cell>
          <cell r="C655">
            <v>367</v>
          </cell>
          <cell r="D655" t="str">
            <v>A</v>
          </cell>
          <cell r="E655" t="str">
            <v>NiSource Energy Tech Inc</v>
          </cell>
          <cell r="F655" t="str">
            <v>NET_Inc</v>
          </cell>
        </row>
        <row r="656">
          <cell r="B656" t="str">
            <v>2757350</v>
          </cell>
          <cell r="C656">
            <v>367</v>
          </cell>
          <cell r="D656" t="str">
            <v>A</v>
          </cell>
          <cell r="E656" t="str">
            <v>NiSource Energy Tech Inc</v>
          </cell>
          <cell r="F656" t="str">
            <v>NET_Inc</v>
          </cell>
        </row>
        <row r="657">
          <cell r="B657" t="str">
            <v>2757360</v>
          </cell>
          <cell r="C657">
            <v>367</v>
          </cell>
          <cell r="D657" t="str">
            <v>A</v>
          </cell>
          <cell r="E657" t="str">
            <v>NiSource Energy Tech Inc</v>
          </cell>
          <cell r="F657" t="str">
            <v>NET_Inc</v>
          </cell>
        </row>
        <row r="658">
          <cell r="B658" t="str">
            <v>2803000</v>
          </cell>
          <cell r="C658">
            <v>367</v>
          </cell>
          <cell r="D658" t="str">
            <v>A</v>
          </cell>
          <cell r="E658" t="str">
            <v>EnergyUSA TPC Corp PY Use Only</v>
          </cell>
          <cell r="F658" t="str">
            <v>EUSA_TPC</v>
          </cell>
        </row>
        <row r="659">
          <cell r="B659" t="str">
            <v>2807070</v>
          </cell>
          <cell r="C659">
            <v>367</v>
          </cell>
          <cell r="D659" t="str">
            <v>A</v>
          </cell>
          <cell r="E659" t="str">
            <v>EnergyUSA TPC Corp PY Use Only</v>
          </cell>
          <cell r="F659" t="str">
            <v>EUSA_TPC</v>
          </cell>
        </row>
        <row r="660">
          <cell r="B660" t="str">
            <v>2808860</v>
          </cell>
          <cell r="C660">
            <v>367</v>
          </cell>
          <cell r="D660" t="str">
            <v>A</v>
          </cell>
          <cell r="E660" t="str">
            <v>EnergyUSA TPC Corp PY Use Only</v>
          </cell>
          <cell r="F660" t="str">
            <v>EUSA_TPC</v>
          </cell>
        </row>
        <row r="661">
          <cell r="B661" t="str">
            <v>2859560</v>
          </cell>
          <cell r="C661">
            <v>367</v>
          </cell>
          <cell r="D661" t="str">
            <v>A</v>
          </cell>
          <cell r="E661" t="str">
            <v>PEI Holdings</v>
          </cell>
          <cell r="F661" t="str">
            <v>PEI</v>
          </cell>
        </row>
        <row r="662">
          <cell r="B662" t="str">
            <v>5027070</v>
          </cell>
          <cell r="C662">
            <v>367</v>
          </cell>
          <cell r="D662" t="str">
            <v>A</v>
          </cell>
          <cell r="E662" t="str">
            <v>EnergyUSA TPC Corp</v>
          </cell>
          <cell r="F662" t="str">
            <v>EUSA_TPC</v>
          </cell>
        </row>
        <row r="663">
          <cell r="B663" t="str">
            <v>8507070</v>
          </cell>
          <cell r="C663">
            <v>367</v>
          </cell>
          <cell r="D663" t="str">
            <v>A</v>
          </cell>
          <cell r="E663" t="str">
            <v>EnergyUSA TPC Corp</v>
          </cell>
          <cell r="F663" t="str">
            <v>EUSA_TPC</v>
          </cell>
        </row>
        <row r="664">
          <cell r="B664" t="str">
            <v>8547070</v>
          </cell>
          <cell r="C664">
            <v>367</v>
          </cell>
          <cell r="D664" t="str">
            <v>A</v>
          </cell>
          <cell r="E664" t="str">
            <v>EnergyUSA TPC Corp PY Use Only</v>
          </cell>
          <cell r="F664" t="str">
            <v>EUSA_TPC</v>
          </cell>
        </row>
        <row r="665">
          <cell r="B665" t="str">
            <v>9027070</v>
          </cell>
          <cell r="C665">
            <v>367</v>
          </cell>
          <cell r="D665" t="str">
            <v>A</v>
          </cell>
          <cell r="E665" t="str">
            <v>EnergyUSA TPC Corp</v>
          </cell>
          <cell r="F665" t="str">
            <v>EUSA_TPC</v>
          </cell>
        </row>
        <row r="666">
          <cell r="B666" t="str">
            <v>9087070</v>
          </cell>
          <cell r="C666">
            <v>367</v>
          </cell>
          <cell r="D666" t="str">
            <v>A</v>
          </cell>
          <cell r="E666" t="str">
            <v>EnergyUSA TPC Corp</v>
          </cell>
          <cell r="F666" t="str">
            <v>EUSA_TPC</v>
          </cell>
        </row>
      </sheetData>
      <sheetData sheetId="1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Home"/>
      <sheetName val="Input"/>
      <sheetName val="Liability Detail"/>
      <sheetName val="OU Collection"/>
      <sheetName val="E(m) Bridge"/>
      <sheetName val="ROR True-Up Adj-Pre"/>
      <sheetName val="ROR True-Up Adj-Post"/>
      <sheetName val="Data"/>
      <sheetName val="Error Checks"/>
      <sheetName val="E(m) Recon"/>
      <sheetName val="CM BS Recon"/>
      <sheetName val="ECR in Base Rates"/>
      <sheetName val="Revenue Report"/>
      <sheetName val="Input - Rev Report"/>
      <sheetName val="Data- Rev Report"/>
      <sheetName val="Startup"/>
      <sheetName val="Adjt Input"/>
      <sheetName val="Data Updates"/>
      <sheetName val="VersionHist"/>
    </sheetNames>
    <sheetDataSet>
      <sheetData sheetId="0" refreshError="1"/>
      <sheetData sheetId="1">
        <row r="38">
          <cell r="K38">
            <v>122206198.18000001</v>
          </cell>
        </row>
        <row r="39">
          <cell r="K39">
            <v>139430871.61000001</v>
          </cell>
        </row>
        <row r="40">
          <cell r="K40">
            <v>0.87649999999999995</v>
          </cell>
        </row>
        <row r="60">
          <cell r="K60">
            <v>555232.65</v>
          </cell>
        </row>
        <row r="61">
          <cell r="K61">
            <v>240996.76</v>
          </cell>
        </row>
        <row r="63">
          <cell r="K63">
            <v>306794.60000000003</v>
          </cell>
        </row>
        <row r="64">
          <cell r="K64">
            <v>3736658.66</v>
          </cell>
        </row>
        <row r="67">
          <cell r="K67">
            <v>7441.29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rds Journals"/>
      <sheetName val="08-1"/>
      <sheetName val="15-1"/>
      <sheetName val="18-1"/>
      <sheetName val="Sch 18-1"/>
      <sheetName val="43-1"/>
      <sheetName val="43-2"/>
      <sheetName val="43-3"/>
      <sheetName val="43-4"/>
      <sheetName val="43-5"/>
      <sheetName val="43-6"/>
      <sheetName val="43-7"/>
      <sheetName val="43-8"/>
      <sheetName val="43-9"/>
      <sheetName val="43-10"/>
      <sheetName val="43-11"/>
      <sheetName val="43-12"/>
      <sheetName val="53-1"/>
      <sheetName val="53-2"/>
      <sheetName val="Class Inv"/>
      <sheetName val="53-3"/>
      <sheetName val="OBA"/>
      <sheetName val="53-4"/>
      <sheetName val="53-5"/>
      <sheetName val="53-6"/>
      <sheetName val="53-7"/>
      <sheetName val="53-8"/>
      <sheetName val="53R"/>
      <sheetName val="63-1"/>
      <sheetName val="87-1"/>
      <sheetName val="96-1"/>
      <sheetName val="DEPR"/>
      <sheetName val="BI"/>
      <sheetName val="BI Entry"/>
      <sheetName val="Char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2">
          <cell r="B2" t="str">
            <v>101301</v>
          </cell>
          <cell r="C2" t="str">
            <v>Gas Plant - Organization</v>
          </cell>
        </row>
        <row r="3">
          <cell r="B3" t="str">
            <v>101367</v>
          </cell>
          <cell r="C3" t="str">
            <v>Gas Plant - Mains</v>
          </cell>
        </row>
        <row r="4">
          <cell r="B4" t="str">
            <v>101368</v>
          </cell>
          <cell r="C4" t="str">
            <v>Gas Plant - Comp Stn Eqpt</v>
          </cell>
        </row>
        <row r="5">
          <cell r="B5" t="str">
            <v>101369</v>
          </cell>
          <cell r="C5" t="str">
            <v>Gas Plant - Meas &amp; Reg Equip.</v>
          </cell>
        </row>
        <row r="6">
          <cell r="B6" t="str">
            <v>101370</v>
          </cell>
          <cell r="C6" t="str">
            <v>Gas Plant-Communication Equip.</v>
          </cell>
        </row>
        <row r="7">
          <cell r="B7" t="str">
            <v>101651</v>
          </cell>
          <cell r="C7" t="str">
            <v>Gas Plant - Land</v>
          </cell>
        </row>
        <row r="8">
          <cell r="B8" t="str">
            <v>101652</v>
          </cell>
          <cell r="C8" t="str">
            <v>Gas Plant - Right Of Way</v>
          </cell>
        </row>
        <row r="9">
          <cell r="B9" t="str">
            <v>101661</v>
          </cell>
          <cell r="C9" t="str">
            <v>Gas Plant - Compr St Structure</v>
          </cell>
        </row>
        <row r="10">
          <cell r="B10" t="str">
            <v>101662</v>
          </cell>
          <cell r="C10" t="str">
            <v>Gas Plant - Meas &amp; Reg Struct</v>
          </cell>
        </row>
        <row r="11">
          <cell r="B11" t="str">
            <v>101911</v>
          </cell>
          <cell r="C11" t="str">
            <v>Office Furn/Eqmt</v>
          </cell>
        </row>
        <row r="12">
          <cell r="B12" t="str">
            <v>101912</v>
          </cell>
          <cell r="C12" t="str">
            <v>Computer Eqmt</v>
          </cell>
        </row>
        <row r="13">
          <cell r="B13" t="str">
            <v>107000</v>
          </cell>
          <cell r="C13" t="str">
            <v>Construction Wip</v>
          </cell>
        </row>
        <row r="14">
          <cell r="B14" t="str">
            <v>108000</v>
          </cell>
          <cell r="C14" t="str">
            <v>Depreciation of Plant</v>
          </cell>
        </row>
        <row r="15">
          <cell r="B15" t="str">
            <v>108367</v>
          </cell>
          <cell r="C15" t="str">
            <v>Accum Depre - Mains</v>
          </cell>
        </row>
        <row r="16">
          <cell r="B16" t="str">
            <v>108368</v>
          </cell>
          <cell r="C16" t="str">
            <v>Accum Depre-Comp Stn Eqpt</v>
          </cell>
        </row>
        <row r="17">
          <cell r="B17" t="str">
            <v>108369</v>
          </cell>
          <cell r="C17" t="str">
            <v>Accum Depre - Meas &amp; Reg Equip</v>
          </cell>
        </row>
        <row r="18">
          <cell r="B18" t="str">
            <v>108370</v>
          </cell>
          <cell r="C18" t="str">
            <v>Accum Depre - Commun Equip</v>
          </cell>
        </row>
        <row r="19">
          <cell r="B19" t="str">
            <v>108661</v>
          </cell>
          <cell r="C19" t="str">
            <v>Accum Deprec - Compr Stn Struc</v>
          </cell>
        </row>
        <row r="20">
          <cell r="B20" t="str">
            <v>108662</v>
          </cell>
          <cell r="C20" t="str">
            <v>Accum Depre - Meas &amp; Reg Struc</v>
          </cell>
        </row>
        <row r="21">
          <cell r="B21" t="str">
            <v>108911</v>
          </cell>
          <cell r="C21" t="str">
            <v>Accum Depre - Office Furn &amp; Eq</v>
          </cell>
        </row>
        <row r="22">
          <cell r="B22" t="str">
            <v>108912</v>
          </cell>
          <cell r="C22" t="str">
            <v>Accum Depre - Computer Equip</v>
          </cell>
        </row>
        <row r="23">
          <cell r="B23" t="str">
            <v>111301</v>
          </cell>
          <cell r="C23" t="str">
            <v>Accum Prov For Amortizatio</v>
          </cell>
        </row>
        <row r="24">
          <cell r="B24" t="str">
            <v>1233G0</v>
          </cell>
          <cell r="C24" t="str">
            <v>Investments PNGTS</v>
          </cell>
        </row>
        <row r="25">
          <cell r="B25" t="str">
            <v>1233G1</v>
          </cell>
          <cell r="C25" t="str">
            <v>Profit/Loss PNGTS</v>
          </cell>
        </row>
        <row r="26">
          <cell r="B26" t="str">
            <v>123K80</v>
          </cell>
          <cell r="C26" t="str">
            <v>Common Stock - Granite State Tr</v>
          </cell>
        </row>
        <row r="27">
          <cell r="B27" t="str">
            <v>123K81</v>
          </cell>
          <cell r="C27" t="str">
            <v>Profit/Loss - Granite State Trans</v>
          </cell>
        </row>
        <row r="28">
          <cell r="B28" t="str">
            <v>123SD1</v>
          </cell>
          <cell r="C28" t="str">
            <v>Profit/Loss - SDC</v>
          </cell>
        </row>
        <row r="29">
          <cell r="B29" t="str">
            <v>131000</v>
          </cell>
          <cell r="C29" t="str">
            <v>Cash</v>
          </cell>
        </row>
        <row r="30">
          <cell r="B30" t="str">
            <v>143020</v>
          </cell>
          <cell r="C30" t="str">
            <v>A/R-Imbalance Suppliers</v>
          </cell>
        </row>
        <row r="31">
          <cell r="B31" t="str">
            <v>143400</v>
          </cell>
          <cell r="C31" t="str">
            <v>A/R-Other</v>
          </cell>
        </row>
        <row r="32">
          <cell r="B32" t="str">
            <v>144000</v>
          </cell>
          <cell r="C32" t="str">
            <v>Reserve for Bad Debts</v>
          </cell>
        </row>
        <row r="33">
          <cell r="B33" t="str">
            <v>145A70</v>
          </cell>
          <cell r="C33" t="str">
            <v>N/R-Industries</v>
          </cell>
        </row>
        <row r="34">
          <cell r="B34" t="str">
            <v>146A10</v>
          </cell>
          <cell r="C34" t="str">
            <v>A/R-Norther</v>
          </cell>
        </row>
        <row r="35">
          <cell r="B35" t="str">
            <v>146A50</v>
          </cell>
          <cell r="C35" t="str">
            <v>A/R-Nesi</v>
          </cell>
        </row>
        <row r="36">
          <cell r="B36" t="str">
            <v>146A70</v>
          </cell>
          <cell r="C36" t="str">
            <v>A/R-Industries</v>
          </cell>
        </row>
        <row r="37">
          <cell r="B37" t="str">
            <v>146A71</v>
          </cell>
          <cell r="C37" t="str">
            <v>A/R-Industries Taxes</v>
          </cell>
        </row>
        <row r="38">
          <cell r="B38" t="str">
            <v>146C90</v>
          </cell>
          <cell r="C38" t="str">
            <v>A/R-801 East</v>
          </cell>
        </row>
        <row r="39">
          <cell r="B39" t="str">
            <v>146D80</v>
          </cell>
          <cell r="C39" t="str">
            <v>A/R-Nitco</v>
          </cell>
        </row>
        <row r="40">
          <cell r="B40" t="str">
            <v>146K70</v>
          </cell>
          <cell r="C40" t="str">
            <v>A/R-Bay State Gas</v>
          </cell>
        </row>
        <row r="41">
          <cell r="B41" t="str">
            <v>146K80</v>
          </cell>
          <cell r="C41" t="str">
            <v>A/R Granite State Trans</v>
          </cell>
        </row>
        <row r="42">
          <cell r="B42" t="str">
            <v>146M30</v>
          </cell>
          <cell r="C42" t="str">
            <v>A/R-Bay State Energy Enterpris</v>
          </cell>
        </row>
        <row r="43">
          <cell r="B43" t="str">
            <v>146M50</v>
          </cell>
          <cell r="C43" t="str">
            <v>A/R-TPC Corp</v>
          </cell>
        </row>
        <row r="44">
          <cell r="B44" t="str">
            <v>146N70</v>
          </cell>
          <cell r="C44" t="str">
            <v>A/R-NiSource Pipeline Group</v>
          </cell>
        </row>
        <row r="45">
          <cell r="B45" t="str">
            <v>165200</v>
          </cell>
          <cell r="C45" t="str">
            <v>Prepayments-Insurance</v>
          </cell>
        </row>
        <row r="46">
          <cell r="B46" t="str">
            <v>165245</v>
          </cell>
          <cell r="C46" t="str">
            <v>Prepayments-Eib Bermuda Ins</v>
          </cell>
        </row>
        <row r="47">
          <cell r="B47" t="str">
            <v>174000</v>
          </cell>
          <cell r="C47" t="str">
            <v>Other Miscellaneous Assets</v>
          </cell>
        </row>
        <row r="48">
          <cell r="B48" t="str">
            <v>201000</v>
          </cell>
          <cell r="C48" t="str">
            <v>Common Stock</v>
          </cell>
        </row>
        <row r="49">
          <cell r="B49" t="str">
            <v>211100</v>
          </cell>
          <cell r="C49" t="str">
            <v>Add Pd-In Capital</v>
          </cell>
        </row>
        <row r="50">
          <cell r="B50" t="str">
            <v>216000</v>
          </cell>
          <cell r="C50" t="str">
            <v>Retained Earnings</v>
          </cell>
        </row>
        <row r="51">
          <cell r="B51" t="str">
            <v>223A70</v>
          </cell>
          <cell r="C51" t="str">
            <v>Long-Term Debt</v>
          </cell>
        </row>
        <row r="52">
          <cell r="B52" t="str">
            <v>232200</v>
          </cell>
          <cell r="C52" t="str">
            <v>A/P-Imbalance Pipelines</v>
          </cell>
        </row>
        <row r="53">
          <cell r="B53" t="str">
            <v>232240</v>
          </cell>
          <cell r="C53" t="str">
            <v>A/P-Miscellaneous</v>
          </cell>
        </row>
        <row r="54">
          <cell r="B54" t="str">
            <v>233A70</v>
          </cell>
          <cell r="C54" t="str">
            <v>N/P-Industries</v>
          </cell>
        </row>
        <row r="55">
          <cell r="B55" t="str">
            <v>234A10</v>
          </cell>
          <cell r="C55" t="str">
            <v>A/P-Northern</v>
          </cell>
        </row>
        <row r="56">
          <cell r="B56" t="str">
            <v>234A50</v>
          </cell>
          <cell r="C56" t="str">
            <v>A/P Nesi</v>
          </cell>
        </row>
        <row r="57">
          <cell r="B57" t="str">
            <v>234A70</v>
          </cell>
          <cell r="C57" t="str">
            <v>A/P-Industires</v>
          </cell>
        </row>
        <row r="58">
          <cell r="B58" t="str">
            <v>234A71</v>
          </cell>
          <cell r="C58" t="str">
            <v>A/P-Industries Taxes</v>
          </cell>
        </row>
        <row r="59">
          <cell r="B59" t="str">
            <v>234C40</v>
          </cell>
          <cell r="C59" t="str">
            <v>A/P- Crossroads</v>
          </cell>
        </row>
        <row r="60">
          <cell r="B60" t="str">
            <v>234C90</v>
          </cell>
          <cell r="C60" t="str">
            <v>A/P-801 East</v>
          </cell>
        </row>
        <row r="61">
          <cell r="B61" t="str">
            <v>234D80</v>
          </cell>
          <cell r="C61" t="str">
            <v>A/P-Nitco</v>
          </cell>
        </row>
        <row r="62">
          <cell r="B62" t="str">
            <v>234R40</v>
          </cell>
          <cell r="C62" t="str">
            <v>A/P - Columbia Gas Trans Corp</v>
          </cell>
        </row>
        <row r="63">
          <cell r="B63" t="str">
            <v>236140</v>
          </cell>
          <cell r="C63" t="str">
            <v>State Income Tax - 2000</v>
          </cell>
        </row>
        <row r="64">
          <cell r="B64" t="str">
            <v>236141</v>
          </cell>
          <cell r="C64" t="str">
            <v>State Income Tax - 2001</v>
          </cell>
        </row>
        <row r="65">
          <cell r="B65" t="str">
            <v>236148</v>
          </cell>
          <cell r="C65" t="str">
            <v>State Income Tax Payable 98</v>
          </cell>
        </row>
        <row r="66">
          <cell r="B66" t="str">
            <v>236149</v>
          </cell>
          <cell r="C66" t="str">
            <v>State Income Tax Payable 99</v>
          </cell>
        </row>
        <row r="67">
          <cell r="B67" t="str">
            <v>236168</v>
          </cell>
          <cell r="C67" t="str">
            <v>Federal Income Tax Payable 98</v>
          </cell>
        </row>
        <row r="68">
          <cell r="B68" t="str">
            <v>236169</v>
          </cell>
          <cell r="C68" t="str">
            <v>Federal Income Tax Payable 99</v>
          </cell>
        </row>
        <row r="69">
          <cell r="B69" t="str">
            <v>236170</v>
          </cell>
          <cell r="C69" t="str">
            <v>Federal Income Tax - 2000</v>
          </cell>
        </row>
        <row r="70">
          <cell r="B70" t="str">
            <v>236171</v>
          </cell>
          <cell r="C70" t="str">
            <v>Federal Income Tax - 2001</v>
          </cell>
        </row>
        <row r="71">
          <cell r="B71" t="str">
            <v>236317</v>
          </cell>
          <cell r="C71" t="str">
            <v>Ind Property Tax- '97</v>
          </cell>
        </row>
        <row r="72">
          <cell r="B72" t="str">
            <v>236318</v>
          </cell>
          <cell r="C72" t="str">
            <v>Ind Property Tax-'98</v>
          </cell>
        </row>
        <row r="73">
          <cell r="B73" t="str">
            <v>236319</v>
          </cell>
          <cell r="C73" t="str">
            <v>Ind Property Tax-'99</v>
          </cell>
        </row>
        <row r="74">
          <cell r="B74" t="str">
            <v>236320</v>
          </cell>
          <cell r="C74" t="str">
            <v>Ind Property Tax-'00</v>
          </cell>
        </row>
        <row r="75">
          <cell r="B75" t="str">
            <v>236321</v>
          </cell>
          <cell r="C75" t="str">
            <v>Ind Property Tax-'01</v>
          </cell>
        </row>
        <row r="76">
          <cell r="B76" t="str">
            <v>236389</v>
          </cell>
          <cell r="C76" t="str">
            <v>Ohio Property Tax-'99</v>
          </cell>
        </row>
        <row r="77">
          <cell r="B77" t="str">
            <v>236390</v>
          </cell>
          <cell r="C77" t="str">
            <v>Ohio Property Tax-'00</v>
          </cell>
        </row>
        <row r="78">
          <cell r="B78" t="str">
            <v>236391</v>
          </cell>
          <cell r="C78" t="str">
            <v>Ohio Property Tax-'01</v>
          </cell>
        </row>
        <row r="79">
          <cell r="B79" t="str">
            <v>236712</v>
          </cell>
          <cell r="C79" t="str">
            <v>Sales/Use Tax Ind</v>
          </cell>
        </row>
        <row r="80">
          <cell r="B80" t="str">
            <v>242000</v>
          </cell>
          <cell r="C80" t="str">
            <v>Accrued Liab. Misc.</v>
          </cell>
        </row>
        <row r="81">
          <cell r="B81" t="str">
            <v>253000</v>
          </cell>
          <cell r="C81" t="str">
            <v>Deferred Credits</v>
          </cell>
        </row>
        <row r="82">
          <cell r="B82" t="str">
            <v>253300</v>
          </cell>
          <cell r="C82" t="str">
            <v>Deferred Credit</v>
          </cell>
        </row>
        <row r="83">
          <cell r="B83" t="str">
            <v>282100</v>
          </cell>
          <cell r="C83" t="str">
            <v>Acc Def Income Tax-Federal</v>
          </cell>
        </row>
        <row r="84">
          <cell r="B84" t="str">
            <v>282200</v>
          </cell>
          <cell r="C84" t="str">
            <v>Acc Def Income Tax-State</v>
          </cell>
        </row>
        <row r="85">
          <cell r="B85" t="str">
            <v>403000</v>
          </cell>
          <cell r="C85" t="str">
            <v>Depreciation Expense</v>
          </cell>
        </row>
        <row r="86">
          <cell r="B86" t="str">
            <v>404000</v>
          </cell>
          <cell r="C86" t="str">
            <v>Amoritization Expense</v>
          </cell>
        </row>
        <row r="87">
          <cell r="B87" t="str">
            <v>405000</v>
          </cell>
          <cell r="C87" t="str">
            <v>Amortization Of Other Gas Plt</v>
          </cell>
        </row>
        <row r="88">
          <cell r="B88" t="str">
            <v>408000</v>
          </cell>
          <cell r="C88" t="str">
            <v>Tax-Other Than Income</v>
          </cell>
        </row>
        <row r="89">
          <cell r="B89" t="str">
            <v>408121</v>
          </cell>
          <cell r="C89" t="str">
            <v>Ind Gross Income Tax</v>
          </cell>
        </row>
        <row r="90">
          <cell r="B90" t="str">
            <v>408132</v>
          </cell>
          <cell r="C90" t="str">
            <v>Ohio Gross Receipts Tax</v>
          </cell>
        </row>
        <row r="91">
          <cell r="B91" t="str">
            <v>409110</v>
          </cell>
          <cell r="C91" t="str">
            <v>Federal Income Tax</v>
          </cell>
        </row>
        <row r="92">
          <cell r="B92" t="str">
            <v>409120</v>
          </cell>
          <cell r="C92" t="str">
            <v>Ind State Income Tax</v>
          </cell>
        </row>
        <row r="93">
          <cell r="B93" t="str">
            <v>409530</v>
          </cell>
          <cell r="C93" t="str">
            <v>Federal Income Tax</v>
          </cell>
        </row>
        <row r="94">
          <cell r="B94" t="str">
            <v>409531</v>
          </cell>
          <cell r="C94" t="str">
            <v>State Income Tax</v>
          </cell>
        </row>
        <row r="95">
          <cell r="B95" t="str">
            <v>409920</v>
          </cell>
          <cell r="C95" t="str">
            <v>Income Tax Other States</v>
          </cell>
        </row>
        <row r="96">
          <cell r="B96" t="str">
            <v>410100</v>
          </cell>
          <cell r="C96" t="str">
            <v>Federal Prov Deferred Tax</v>
          </cell>
        </row>
        <row r="97">
          <cell r="B97" t="str">
            <v>410120</v>
          </cell>
          <cell r="C97" t="str">
            <v>State Prov Deferred Tax</v>
          </cell>
        </row>
        <row r="98">
          <cell r="B98" t="str">
            <v>410200</v>
          </cell>
          <cell r="C98" t="str">
            <v>State Def Inc Tax-Other Inc</v>
          </cell>
        </row>
        <row r="99">
          <cell r="B99" t="str">
            <v>4183G0</v>
          </cell>
          <cell r="C99" t="str">
            <v>Equity Income - PNGTS</v>
          </cell>
        </row>
        <row r="100">
          <cell r="B100" t="str">
            <v>418K80</v>
          </cell>
          <cell r="C100" t="str">
            <v>Equity Income - Granite State Trans</v>
          </cell>
        </row>
        <row r="101">
          <cell r="B101" t="str">
            <v>418SD0</v>
          </cell>
          <cell r="C101" t="str">
            <v>Equity Income - SDC</v>
          </cell>
        </row>
        <row r="102">
          <cell r="B102" t="str">
            <v>426960</v>
          </cell>
          <cell r="C102" t="str">
            <v>Tax Penalty</v>
          </cell>
        </row>
        <row r="103">
          <cell r="B103" t="str">
            <v>4300A7</v>
          </cell>
          <cell r="C103" t="str">
            <v>Interco Interest Exp.-Industri</v>
          </cell>
        </row>
        <row r="104">
          <cell r="B104" t="str">
            <v>431000</v>
          </cell>
          <cell r="C104" t="str">
            <v>Other Interest Expense</v>
          </cell>
        </row>
        <row r="105">
          <cell r="B105" t="str">
            <v>4890A1</v>
          </cell>
          <cell r="C105" t="str">
            <v>Interco Firm Trans Northern</v>
          </cell>
        </row>
        <row r="106">
          <cell r="B106" t="str">
            <v>4890D8</v>
          </cell>
          <cell r="C106" t="str">
            <v>Firm Transportation NITCO</v>
          </cell>
        </row>
        <row r="107">
          <cell r="B107" t="str">
            <v>4890M5</v>
          </cell>
          <cell r="C107" t="str">
            <v>Revenue-Firm TPC</v>
          </cell>
        </row>
        <row r="108">
          <cell r="B108" t="str">
            <v>489100</v>
          </cell>
          <cell r="C108" t="str">
            <v>Firm Transportation Revenue</v>
          </cell>
        </row>
        <row r="109">
          <cell r="B109" t="str">
            <v>489200</v>
          </cell>
          <cell r="C109" t="str">
            <v>Trans Revenue Interruptible</v>
          </cell>
        </row>
        <row r="110">
          <cell r="B110" t="str">
            <v>4892A1</v>
          </cell>
          <cell r="C110" t="str">
            <v>Interco It Rev NIPSCO</v>
          </cell>
        </row>
        <row r="111">
          <cell r="B111" t="str">
            <v>4892D8</v>
          </cell>
          <cell r="C111" t="str">
            <v>Interco It Rev Nitco</v>
          </cell>
        </row>
        <row r="112">
          <cell r="B112" t="str">
            <v>4892M5</v>
          </cell>
          <cell r="C112" t="str">
            <v>Revenue-Interruptible TPC</v>
          </cell>
        </row>
        <row r="113">
          <cell r="B113" t="str">
            <v>489300</v>
          </cell>
          <cell r="C113" t="str">
            <v>Trans Revenue Auth Overrun</v>
          </cell>
        </row>
        <row r="114">
          <cell r="B114" t="str">
            <v>4893A1</v>
          </cell>
          <cell r="C114" t="str">
            <v>Trans Rev Auth Overrun-NIPSCO</v>
          </cell>
        </row>
        <row r="115">
          <cell r="B115" t="str">
            <v>4893D8</v>
          </cell>
          <cell r="C115" t="str">
            <v>Trans Rev Auth Overrun-NITCO</v>
          </cell>
        </row>
        <row r="116">
          <cell r="B116" t="str">
            <v>4893M5</v>
          </cell>
          <cell r="C116" t="str">
            <v>Trans Rev Auth Overrun-TPC</v>
          </cell>
        </row>
        <row r="117">
          <cell r="B117" t="str">
            <v>489500</v>
          </cell>
          <cell r="C117" t="str">
            <v>Load Mgmt Revenue-Prk/Lnd</v>
          </cell>
        </row>
        <row r="118">
          <cell r="B118" t="str">
            <v>4895A1</v>
          </cell>
          <cell r="C118" t="str">
            <v>Load Mgmt Rev-Prk/Lnd NIPSCO</v>
          </cell>
        </row>
        <row r="119">
          <cell r="B119" t="str">
            <v>4895D8</v>
          </cell>
          <cell r="C119" t="str">
            <v>Load Mgmt Rev-Prk/Lnd Nitco</v>
          </cell>
        </row>
        <row r="120">
          <cell r="B120" t="str">
            <v>4895M5</v>
          </cell>
          <cell r="C120" t="str">
            <v>Revenue-Pk/Lend TPC</v>
          </cell>
        </row>
        <row r="121">
          <cell r="B121" t="str">
            <v>489600</v>
          </cell>
          <cell r="C121" t="str">
            <v>Trans Revenue-ACA</v>
          </cell>
        </row>
        <row r="122">
          <cell r="B122" t="str">
            <v>4896A1</v>
          </cell>
          <cell r="C122" t="str">
            <v>Trans Revenue-ACA Northern</v>
          </cell>
        </row>
        <row r="123">
          <cell r="B123" t="str">
            <v>4896D8</v>
          </cell>
          <cell r="C123" t="str">
            <v>Trans Revenue-ACA Nitco</v>
          </cell>
        </row>
        <row r="124">
          <cell r="B124" t="str">
            <v>4896M5</v>
          </cell>
          <cell r="C124" t="str">
            <v>Revenue- ACA TPC</v>
          </cell>
        </row>
        <row r="125">
          <cell r="B125" t="str">
            <v>493000</v>
          </cell>
          <cell r="C125" t="str">
            <v>Rent Revenue-Gas Property</v>
          </cell>
        </row>
        <row r="126">
          <cell r="B126" t="str">
            <v>8500D8</v>
          </cell>
          <cell r="C126" t="str">
            <v>Interco Oper Supr &amp; Engin-NITC</v>
          </cell>
        </row>
        <row r="127">
          <cell r="B127" t="str">
            <v>851000</v>
          </cell>
          <cell r="C127" t="str">
            <v>Syst Contr/Load Disp</v>
          </cell>
        </row>
        <row r="128">
          <cell r="B128" t="str">
            <v>8510D8</v>
          </cell>
          <cell r="C128" t="str">
            <v>System Control/Load Disp NIFL</v>
          </cell>
        </row>
        <row r="129">
          <cell r="B129" t="str">
            <v>852001</v>
          </cell>
          <cell r="C129" t="str">
            <v>Communication Base Rate</v>
          </cell>
        </row>
        <row r="130">
          <cell r="B130" t="str">
            <v>852002</v>
          </cell>
          <cell r="C130" t="str">
            <v>Communication  Scada</v>
          </cell>
        </row>
        <row r="131">
          <cell r="B131" t="str">
            <v>852003</v>
          </cell>
          <cell r="C131" t="str">
            <v>Communication  Long Distance</v>
          </cell>
        </row>
        <row r="132">
          <cell r="B132" t="str">
            <v>8520D8</v>
          </cell>
          <cell r="C132" t="str">
            <v>Communication Syst Exp-NITCO</v>
          </cell>
        </row>
        <row r="133">
          <cell r="B133" t="str">
            <v>853000</v>
          </cell>
          <cell r="C133" t="str">
            <v>Compressor Stat</v>
          </cell>
        </row>
        <row r="134">
          <cell r="B134" t="str">
            <v>8530D8</v>
          </cell>
          <cell r="C134" t="str">
            <v>Compressor Stat-NITCO</v>
          </cell>
        </row>
        <row r="135">
          <cell r="B135" t="str">
            <v>8550A1</v>
          </cell>
          <cell r="C135" t="str">
            <v>Interco Power For Comp Nipsco</v>
          </cell>
        </row>
        <row r="136">
          <cell r="B136" t="str">
            <v>856000</v>
          </cell>
          <cell r="C136" t="str">
            <v>Mains Exp</v>
          </cell>
        </row>
        <row r="137">
          <cell r="B137" t="str">
            <v>856002</v>
          </cell>
          <cell r="C137" t="str">
            <v>Mains Exp Rectifiers Ele</v>
          </cell>
        </row>
        <row r="138">
          <cell r="B138" t="str">
            <v>8560A1</v>
          </cell>
          <cell r="C138" t="str">
            <v>Interco Mains Exp-Northern</v>
          </cell>
        </row>
        <row r="139">
          <cell r="B139" t="str">
            <v>8560D8</v>
          </cell>
          <cell r="C139" t="str">
            <v>Interco Mains Exp-NITCO</v>
          </cell>
        </row>
        <row r="140">
          <cell r="B140" t="str">
            <v>857000</v>
          </cell>
          <cell r="C140" t="str">
            <v>Meas &amp; Regul Sta Exp</v>
          </cell>
        </row>
        <row r="141">
          <cell r="B141" t="str">
            <v>8570A1</v>
          </cell>
          <cell r="C141" t="str">
            <v>Interco Meas &amp; Reg Northern</v>
          </cell>
        </row>
        <row r="142">
          <cell r="B142" t="str">
            <v>8570D8</v>
          </cell>
          <cell r="C142" t="str">
            <v>Interco Meas &amp; Reg NITCO</v>
          </cell>
        </row>
        <row r="143">
          <cell r="B143" t="str">
            <v>860000</v>
          </cell>
          <cell r="C143" t="str">
            <v>Rents - Easements</v>
          </cell>
        </row>
        <row r="144">
          <cell r="B144" t="str">
            <v>8610D8</v>
          </cell>
          <cell r="C144" t="str">
            <v>Interco Maint:Supr&amp;Eng-NITCO</v>
          </cell>
        </row>
        <row r="145">
          <cell r="B145" t="str">
            <v>8620D8</v>
          </cell>
          <cell r="C145" t="str">
            <v>Interco Maint:Str &amp; Imp-NITCO</v>
          </cell>
        </row>
        <row r="146">
          <cell r="B146" t="str">
            <v>863000</v>
          </cell>
          <cell r="C146" t="str">
            <v>Maint: Mains</v>
          </cell>
        </row>
        <row r="147">
          <cell r="B147" t="str">
            <v>8630A1</v>
          </cell>
          <cell r="C147" t="str">
            <v>Interco Maint: Mains-Northern</v>
          </cell>
        </row>
        <row r="148">
          <cell r="B148" t="str">
            <v>8630D8</v>
          </cell>
          <cell r="C148" t="str">
            <v>Interco Maint : Pipeline NITCO</v>
          </cell>
        </row>
        <row r="149">
          <cell r="B149" t="str">
            <v>864000</v>
          </cell>
          <cell r="C149" t="str">
            <v>Maint: Compresso</v>
          </cell>
        </row>
        <row r="150">
          <cell r="B150" t="str">
            <v>8640D8</v>
          </cell>
          <cell r="C150" t="str">
            <v>Interco Maint: Compresso Nitco</v>
          </cell>
        </row>
        <row r="151">
          <cell r="B151" t="str">
            <v>8650D8</v>
          </cell>
          <cell r="C151" t="str">
            <v>Interco Maint: Meas/Reg Nitco</v>
          </cell>
        </row>
        <row r="152">
          <cell r="B152" t="str">
            <v>904000</v>
          </cell>
          <cell r="C152" t="str">
            <v>Bad Debts Expense</v>
          </cell>
        </row>
        <row r="153">
          <cell r="B153" t="str">
            <v>921100</v>
          </cell>
          <cell r="C153" t="str">
            <v>A&amp;G Operations</v>
          </cell>
        </row>
        <row r="154">
          <cell r="B154" t="str">
            <v>921104</v>
          </cell>
          <cell r="C154" t="str">
            <v>A&amp;G Oper-Express Mail Charges</v>
          </cell>
        </row>
        <row r="155">
          <cell r="B155" t="str">
            <v>921107</v>
          </cell>
          <cell r="C155" t="str">
            <v>A&amp;G Oper-Membership, Dues</v>
          </cell>
        </row>
        <row r="156">
          <cell r="B156" t="str">
            <v>921108</v>
          </cell>
          <cell r="C156" t="str">
            <v>A&amp;G Oper- Misc. And General</v>
          </cell>
        </row>
        <row r="157">
          <cell r="B157" t="str">
            <v>921109</v>
          </cell>
          <cell r="C157" t="str">
            <v>A&amp;G Oper-Office Supplies</v>
          </cell>
        </row>
        <row r="158">
          <cell r="B158" t="str">
            <v>921110</v>
          </cell>
          <cell r="C158" t="str">
            <v>A&amp;G Oper-Seminars/Conferences</v>
          </cell>
        </row>
        <row r="159">
          <cell r="B159" t="str">
            <v>921113</v>
          </cell>
          <cell r="C159" t="str">
            <v>A&amp;G Oper-Subscription, Dues/Co</v>
          </cell>
        </row>
        <row r="160">
          <cell r="B160" t="str">
            <v>921114</v>
          </cell>
          <cell r="C160" t="str">
            <v>A&amp;G Oper-Telephones</v>
          </cell>
        </row>
        <row r="161">
          <cell r="B161" t="str">
            <v>921115</v>
          </cell>
          <cell r="C161" t="str">
            <v>A&amp;G Oper-Travel</v>
          </cell>
        </row>
        <row r="162">
          <cell r="B162" t="str">
            <v>921117</v>
          </cell>
          <cell r="C162" t="str">
            <v>A&amp;G Oper-Transportation</v>
          </cell>
        </row>
        <row r="163">
          <cell r="B163" t="str">
            <v>921118</v>
          </cell>
          <cell r="C163" t="str">
            <v>A&amp;G Oper-Lodging</v>
          </cell>
        </row>
        <row r="164">
          <cell r="B164" t="str">
            <v>921119</v>
          </cell>
          <cell r="C164" t="str">
            <v>A&amp;G Oper-Non Taxable Meals</v>
          </cell>
        </row>
        <row r="165">
          <cell r="B165" t="str">
            <v>921122</v>
          </cell>
          <cell r="C165" t="str">
            <v>A&amp;G Oper-Personal Auto</v>
          </cell>
        </row>
        <row r="166">
          <cell r="B166" t="str">
            <v>921123</v>
          </cell>
          <cell r="C166" t="str">
            <v>A&amp;G Oper-Employee Exp. Misc.</v>
          </cell>
        </row>
        <row r="167">
          <cell r="B167" t="str">
            <v>921125</v>
          </cell>
          <cell r="C167" t="str">
            <v>A&amp;G Oper-Pager Service</v>
          </cell>
        </row>
        <row r="168">
          <cell r="B168" t="str">
            <v>921127</v>
          </cell>
          <cell r="C168" t="str">
            <v>A&amp;G Repairs and Maintenance</v>
          </cell>
        </row>
        <row r="169">
          <cell r="B169" t="str">
            <v>921131</v>
          </cell>
          <cell r="C169" t="str">
            <v>A&amp;G Oper-Telephone/Mobile</v>
          </cell>
        </row>
        <row r="170">
          <cell r="B170" t="str">
            <v>921150</v>
          </cell>
          <cell r="C170" t="str">
            <v>A&amp;G - Software Maint &amp; Support</v>
          </cell>
        </row>
        <row r="171">
          <cell r="B171" t="str">
            <v>921151</v>
          </cell>
          <cell r="C171" t="str">
            <v>A&amp;G - Hardware Maint &amp; Support</v>
          </cell>
        </row>
        <row r="172">
          <cell r="B172" t="str">
            <v>923000</v>
          </cell>
          <cell r="C172" t="str">
            <v>Outside Services</v>
          </cell>
        </row>
        <row r="173">
          <cell r="B173" t="str">
            <v>923001</v>
          </cell>
          <cell r="C173" t="str">
            <v>Outside Services-Other Service</v>
          </cell>
        </row>
        <row r="174">
          <cell r="B174" t="str">
            <v>923002</v>
          </cell>
          <cell r="C174" t="str">
            <v>Outside Services-Outside Consu</v>
          </cell>
        </row>
        <row r="175">
          <cell r="B175" t="str">
            <v>923003</v>
          </cell>
          <cell r="C175" t="str">
            <v>Outside Services-Temporary Ser</v>
          </cell>
        </row>
        <row r="176">
          <cell r="B176" t="str">
            <v>923004</v>
          </cell>
          <cell r="C176" t="str">
            <v>Outside Services-Legal Service</v>
          </cell>
        </row>
        <row r="177">
          <cell r="B177" t="str">
            <v>923005</v>
          </cell>
          <cell r="C177" t="str">
            <v>Outside Services-Accting Serv</v>
          </cell>
        </row>
        <row r="178">
          <cell r="B178" t="str">
            <v>9230A5</v>
          </cell>
          <cell r="C178" t="str">
            <v>Interco Mgmt Fee Nesi</v>
          </cell>
        </row>
        <row r="179">
          <cell r="B179" t="str">
            <v>9230C9</v>
          </cell>
          <cell r="C179" t="str">
            <v>Interco Mgmt Fee 108 East</v>
          </cell>
        </row>
        <row r="180">
          <cell r="B180" t="str">
            <v>924000</v>
          </cell>
          <cell r="C180" t="str">
            <v>A&amp;G Insurance Expense</v>
          </cell>
        </row>
        <row r="181">
          <cell r="B181" t="str">
            <v>924245</v>
          </cell>
          <cell r="C181" t="str">
            <v>Ins Expense Bermuda-Consol Co</v>
          </cell>
        </row>
        <row r="182">
          <cell r="B182" t="str">
            <v>928000</v>
          </cell>
          <cell r="C182" t="str">
            <v>Regulatory Commission Exp</v>
          </cell>
        </row>
        <row r="183">
          <cell r="B183" t="str">
            <v>930000</v>
          </cell>
          <cell r="C183" t="str">
            <v>Miscellaneous General Expenses</v>
          </cell>
        </row>
        <row r="184">
          <cell r="B184" t="str">
            <v>930200</v>
          </cell>
          <cell r="C184" t="str">
            <v>Misc Gen Exp-Research &amp; Dvlp</v>
          </cell>
        </row>
        <row r="185">
          <cell r="B185" t="str">
            <v>9310A1</v>
          </cell>
          <cell r="C185" t="str">
            <v>Interco Rent Exp Northern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 g-p-08-401-save on this tab"/>
      <sheetName val="Parse"/>
      <sheetName val="JE"/>
      <sheetName val="SETUP"/>
      <sheetName val="MCF"/>
      <sheetName val="LNG"/>
      <sheetName val="GALLONS"/>
      <sheetName val="note"/>
      <sheetName val="Macros"/>
      <sheetName val="New_g-p-08-401-save_on_this_tab"/>
      <sheetName val="New_g-p-08-401-save_on_this_t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list"/>
      <sheetName val="DataEntry"/>
      <sheetName val="BTR"/>
      <sheetName val="Upload"/>
      <sheetName val="Exp Breakout"/>
      <sheetName val="O'Brien Summary"/>
      <sheetName val="Rec FIT Accrd"/>
      <sheetName val="Tax Exp Calc"/>
      <sheetName val="Payable Proof "/>
      <sheetName val="State Taxes"/>
      <sheetName val="State Def Taxes"/>
      <sheetName val="SFAS 109"/>
      <sheetName val="Return vs PowerTax"/>
      <sheetName val="FT Deferred Split"/>
      <sheetName val="Reg Asset Check"/>
      <sheetName val="Rec 2006 BTR"/>
      <sheetName val="CORC Entry"/>
      <sheetName val="St Def Entry"/>
      <sheetName val="Sort"/>
      <sheetName val="Parse"/>
      <sheetName val="Macro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 Corp Tech Combined"/>
      <sheetName val="Retained Recon"/>
      <sheetName val="2014"/>
      <sheetName val="KLO"/>
      <sheetName val="Other Charges"/>
      <sheetName val="Source_KLO012A"/>
      <sheetName val="Retained"/>
      <sheetName val="Contingency"/>
      <sheetName val="Projects"/>
      <sheetName val="Recon 66 pres vs. Roadmap"/>
      <sheetName val="Original Pivot"/>
      <sheetName val="Original Pivot (3)"/>
      <sheetName val="Source"/>
      <sheetName val="Index"/>
      <sheetName val="Project Look Up"/>
      <sheetName val="Year Look Up"/>
      <sheetName val="Source (2)"/>
      <sheetName val="Sheet1"/>
    </sheetNames>
    <sheetDataSet>
      <sheetData sheetId="0" refreshError="1"/>
      <sheetData sheetId="1" refreshError="1"/>
      <sheetData sheetId="2" refreshError="1"/>
      <sheetData sheetId="3">
        <row r="21">
          <cell r="B21" t="str">
            <v>Data Center Services</v>
          </cell>
          <cell r="C21">
            <v>35.799999999999997</v>
          </cell>
          <cell r="D21">
            <v>34.299999999999997</v>
          </cell>
          <cell r="E21">
            <v>35.5</v>
          </cell>
          <cell r="F21">
            <v>39.299999999999997</v>
          </cell>
          <cell r="G21">
            <v>43.1</v>
          </cell>
          <cell r="H21">
            <v>45.3</v>
          </cell>
          <cell r="I21">
            <v>45.3</v>
          </cell>
        </row>
        <row r="22">
          <cell r="B22" t="str">
            <v>Application Support</v>
          </cell>
          <cell r="C22">
            <v>27.4</v>
          </cell>
          <cell r="D22">
            <v>24.1</v>
          </cell>
          <cell r="E22">
            <v>23</v>
          </cell>
          <cell r="F22">
            <v>22.4</v>
          </cell>
          <cell r="G22">
            <v>22.4</v>
          </cell>
          <cell r="H22">
            <v>22.7</v>
          </cell>
          <cell r="I22">
            <v>23</v>
          </cell>
        </row>
        <row r="23">
          <cell r="B23" t="str">
            <v>Network</v>
          </cell>
          <cell r="C23">
            <v>24</v>
          </cell>
          <cell r="D23">
            <v>25.6</v>
          </cell>
          <cell r="E23">
            <v>25.4</v>
          </cell>
          <cell r="F23">
            <v>24.8</v>
          </cell>
          <cell r="G23">
            <v>24.6</v>
          </cell>
          <cell r="H23">
            <v>25.2</v>
          </cell>
          <cell r="I23">
            <v>26.1</v>
          </cell>
        </row>
        <row r="24">
          <cell r="B24" t="str">
            <v>End User Services</v>
          </cell>
          <cell r="C24">
            <v>9.4</v>
          </cell>
          <cell r="D24">
            <v>7.6</v>
          </cell>
          <cell r="E24">
            <v>7.5</v>
          </cell>
          <cell r="F24">
            <v>7.3</v>
          </cell>
          <cell r="G24">
            <v>7.1</v>
          </cell>
          <cell r="H24">
            <v>7.1</v>
          </cell>
          <cell r="I24">
            <v>7.1</v>
          </cell>
        </row>
        <row r="25">
          <cell r="B25" t="str">
            <v>Other IBM Services</v>
          </cell>
          <cell r="C25">
            <v>13.1</v>
          </cell>
          <cell r="D25">
            <v>16.399999999999999</v>
          </cell>
          <cell r="E25">
            <v>15.8</v>
          </cell>
          <cell r="F25">
            <v>15.2</v>
          </cell>
          <cell r="G25">
            <v>14.4</v>
          </cell>
          <cell r="H25">
            <v>14</v>
          </cell>
          <cell r="I25">
            <v>13.8</v>
          </cell>
        </row>
        <row r="26">
          <cell r="B26" t="str">
            <v>Software Maintenance</v>
          </cell>
          <cell r="C26">
            <v>12.5</v>
          </cell>
          <cell r="D26">
            <v>14.5</v>
          </cell>
          <cell r="E26">
            <v>14.2</v>
          </cell>
          <cell r="F26">
            <v>14.3</v>
          </cell>
          <cell r="G26">
            <v>14.7</v>
          </cell>
          <cell r="H26">
            <v>15.2</v>
          </cell>
          <cell r="I26">
            <v>15.8</v>
          </cell>
        </row>
        <row r="27">
          <cell r="B27" t="str">
            <v>TEM Services</v>
          </cell>
          <cell r="C27">
            <v>1.5</v>
          </cell>
          <cell r="D27">
            <v>2.2000000000000002</v>
          </cell>
          <cell r="E27">
            <v>2.2999999999999998</v>
          </cell>
          <cell r="F27">
            <v>2.2999999999999998</v>
          </cell>
          <cell r="G27">
            <v>2.2999999999999998</v>
          </cell>
          <cell r="H27">
            <v>2.2999999999999998</v>
          </cell>
          <cell r="I27">
            <v>2.4</v>
          </cell>
        </row>
        <row r="28">
          <cell r="B28" t="str">
            <v>Other Charges/Capitalization</v>
          </cell>
          <cell r="C28">
            <v>-0.7</v>
          </cell>
          <cell r="D28">
            <v>-7.5</v>
          </cell>
          <cell r="E28">
            <v>-3.8</v>
          </cell>
          <cell r="F28">
            <v>-4.5</v>
          </cell>
          <cell r="G28">
            <v>-4.5</v>
          </cell>
          <cell r="H28">
            <v>-3.8</v>
          </cell>
          <cell r="I28">
            <v>-3.9</v>
          </cell>
        </row>
        <row r="30">
          <cell r="C30">
            <v>122.99999999999999</v>
          </cell>
          <cell r="D30">
            <v>117.2</v>
          </cell>
          <cell r="E30">
            <v>119.9</v>
          </cell>
          <cell r="F30">
            <v>121.1</v>
          </cell>
          <cell r="G30">
            <v>124.1</v>
          </cell>
          <cell r="H30">
            <v>128</v>
          </cell>
          <cell r="I30">
            <v>129.6</v>
          </cell>
        </row>
        <row r="32">
          <cell r="D32">
            <v>117.2</v>
          </cell>
          <cell r="E32">
            <v>119.9</v>
          </cell>
          <cell r="F32">
            <v>121.1</v>
          </cell>
          <cell r="G32">
            <v>124.1</v>
          </cell>
          <cell r="H32">
            <v>128</v>
          </cell>
          <cell r="I32">
            <v>129.6</v>
          </cell>
        </row>
        <row r="34">
          <cell r="B34" t="str">
            <v>Other IBM Services and Charges/Capitalization</v>
          </cell>
          <cell r="C34">
            <v>12.4</v>
          </cell>
          <cell r="D34">
            <v>8.8999999999999986</v>
          </cell>
          <cell r="E34">
            <v>12</v>
          </cell>
          <cell r="F34">
            <v>10.7</v>
          </cell>
          <cell r="G34">
            <v>9.9</v>
          </cell>
          <cell r="H34">
            <v>10.199999999999999</v>
          </cell>
          <cell r="I34">
            <v>9.9</v>
          </cell>
        </row>
      </sheetData>
      <sheetData sheetId="4" refreshError="1"/>
      <sheetData sheetId="5" refreshError="1"/>
      <sheetData sheetId="6">
        <row r="17">
          <cell r="B17" t="str">
            <v>Retained</v>
          </cell>
          <cell r="C17">
            <v>18.2</v>
          </cell>
          <cell r="D17">
            <v>17.600000000000001</v>
          </cell>
          <cell r="E17">
            <v>17.700000000000003</v>
          </cell>
          <cell r="F17">
            <v>17.5</v>
          </cell>
          <cell r="G17">
            <v>17.8</v>
          </cell>
          <cell r="H17">
            <v>17.899999999999999</v>
          </cell>
          <cell r="I17">
            <v>18.100000000000001</v>
          </cell>
        </row>
      </sheetData>
      <sheetData sheetId="7">
        <row r="17">
          <cell r="B17" t="str">
            <v>Contingency</v>
          </cell>
          <cell r="D17">
            <v>5.0999999999999996</v>
          </cell>
          <cell r="E17">
            <v>5.2</v>
          </cell>
          <cell r="F17">
            <v>5.4</v>
          </cell>
          <cell r="G17">
            <v>5.4</v>
          </cell>
          <cell r="H17">
            <v>5.5</v>
          </cell>
          <cell r="I17">
            <v>3.7</v>
          </cell>
        </row>
      </sheetData>
      <sheetData sheetId="8">
        <row r="17">
          <cell r="B17" t="str">
            <v>Corporate / Technology</v>
          </cell>
          <cell r="C17">
            <v>5.7</v>
          </cell>
          <cell r="D17">
            <v>6.3000000000000007</v>
          </cell>
          <cell r="E17">
            <v>7</v>
          </cell>
          <cell r="F17">
            <v>8</v>
          </cell>
          <cell r="G17">
            <v>7.6</v>
          </cell>
          <cell r="H17">
            <v>6</v>
          </cell>
          <cell r="I17">
            <v>6</v>
          </cell>
        </row>
        <row r="18">
          <cell r="B18" t="str">
            <v>Business Unit Specific</v>
          </cell>
          <cell r="C18">
            <v>10.899999999999999</v>
          </cell>
          <cell r="D18">
            <v>8.2999999999999989</v>
          </cell>
          <cell r="E18">
            <v>9.3000000000000007</v>
          </cell>
          <cell r="F18">
            <v>10.6</v>
          </cell>
          <cell r="G18">
            <v>9.9</v>
          </cell>
          <cell r="H18">
            <v>8</v>
          </cell>
          <cell r="I18">
            <v>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emplate"/>
      <sheetName val="TSch"/>
      <sheetName val="Cover"/>
      <sheetName val="Var"/>
      <sheetName val="SA"/>
      <sheetName val="PTL"/>
      <sheetName val="JM"/>
      <sheetName val="51005"/>
      <sheetName val="51005 Sch"/>
      <sheetName val="51010"/>
      <sheetName val="51012"/>
      <sheetName val="51012 Sch"/>
      <sheetName val="51012 Atch"/>
      <sheetName val="51014"/>
      <sheetName val="51014 Sch"/>
      <sheetName val="51014 Atch"/>
      <sheetName val="51016"/>
      <sheetName val="51017"/>
      <sheetName val="51018"/>
      <sheetName val="51019"/>
      <sheetName val="51017 Sch"/>
      <sheetName val="51020"/>
      <sheetName val="51021"/>
      <sheetName val="51024"/>
      <sheetName val="51025"/>
      <sheetName val="51026"/>
      <sheetName val="51026 Sch"/>
      <sheetName val="51026 Atch"/>
      <sheetName val="51028"/>
      <sheetName val="51028 Sch"/>
      <sheetName val="51029"/>
      <sheetName val="51030"/>
      <sheetName val="51032 Sch"/>
      <sheetName val="51040"/>
      <sheetName val="51042"/>
      <sheetName val="51042 Sch"/>
      <sheetName val="51045"/>
      <sheetName val="51045 Sch"/>
      <sheetName val="51048"/>
      <sheetName val="51050"/>
      <sheetName val="51050 Sch"/>
      <sheetName val="51056"/>
      <sheetName val="51058"/>
      <sheetName val="51058 Sch"/>
      <sheetName val="51058 Atch"/>
      <sheetName val="51062"/>
      <sheetName val="51064"/>
      <sheetName val="51066"/>
      <sheetName val="51068"/>
      <sheetName val="51070"/>
      <sheetName val="51072"/>
      <sheetName val="51074"/>
      <sheetName val="51076"/>
      <sheetName val="51078"/>
      <sheetName val="51080"/>
      <sheetName val="51082"/>
      <sheetName val="51084"/>
      <sheetName val="51086"/>
      <sheetName val="51088"/>
      <sheetName val="51090"/>
      <sheetName val="51092"/>
      <sheetName val="51094"/>
      <sheetName val="51096"/>
      <sheetName val="51098"/>
      <sheetName val="51210"/>
      <sheetName val="51212"/>
      <sheetName val="51214"/>
      <sheetName val="51308"/>
      <sheetName val="51310"/>
      <sheetName val="51312"/>
      <sheetName val="51314"/>
      <sheetName val="51316"/>
      <sheetName val="51318"/>
      <sheetName val="51400"/>
      <sheetName val="51600"/>
      <sheetName val="51601"/>
      <sheetName val="55000"/>
      <sheetName val="Tabs"/>
      <sheetName val="Dissolution"/>
      <sheetName val="AU"/>
      <sheetName val="Costs"/>
      <sheetName val="Chart"/>
    </sheetNames>
    <sheetDataSet>
      <sheetData sheetId="0"/>
      <sheetData sheetId="1"/>
      <sheetData sheetId="2">
        <row r="5">
          <cell r="C5">
            <v>39447</v>
          </cell>
        </row>
      </sheetData>
      <sheetData sheetId="3">
        <row r="10">
          <cell r="C10" t="str">
            <v>GRANITE STATE GAS TRANSMISSION, INC.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TBBS"/>
      <sheetName val="JE"/>
      <sheetName val="Sch M "/>
      <sheetName val="FASB 109"/>
      <sheetName val="Amor Sum"/>
      <sheetName val="1"/>
      <sheetName val="1a"/>
      <sheetName val="2,3,28"/>
      <sheetName val="2a"/>
      <sheetName val="DEP_SUM"/>
      <sheetName val="4"/>
      <sheetName val="4a"/>
      <sheetName val="5"/>
      <sheetName val="5a"/>
      <sheetName val="5B"/>
      <sheetName val="6"/>
      <sheetName val="6a"/>
      <sheetName val="7"/>
      <sheetName val="RIP"/>
      <sheetName val="8"/>
      <sheetName val="8a"/>
      <sheetName val="9"/>
      <sheetName val="10"/>
      <sheetName val="10a"/>
      <sheetName val="11"/>
      <sheetName val="11a"/>
      <sheetName val="12"/>
      <sheetName val="12a"/>
      <sheetName val="13"/>
      <sheetName val="13a"/>
      <sheetName val="13b"/>
      <sheetName val="14"/>
      <sheetName val="15"/>
      <sheetName val="15a"/>
      <sheetName val="16"/>
      <sheetName val="16a"/>
      <sheetName val="1618b"/>
      <sheetName val="17"/>
      <sheetName val="17a"/>
      <sheetName val="18"/>
      <sheetName val="18a"/>
      <sheetName val="19"/>
      <sheetName val="19a"/>
      <sheetName val="20"/>
      <sheetName val="21"/>
      <sheetName val="21a"/>
      <sheetName val="21b1"/>
      <sheetName val="21b2"/>
      <sheetName val="22"/>
      <sheetName val="22a"/>
      <sheetName val="23"/>
      <sheetName val="23a"/>
      <sheetName val="24"/>
      <sheetName val="24a"/>
      <sheetName val="25"/>
      <sheetName val="25b"/>
      <sheetName val="26"/>
      <sheetName val="27"/>
      <sheetName val="27a"/>
      <sheetName val="2,3,28 (2)"/>
      <sheetName val="28a"/>
      <sheetName val="29"/>
      <sheetName val="29a"/>
      <sheetName val="30 &amp; 31"/>
      <sheetName val="30|31 a"/>
      <sheetName val="32"/>
      <sheetName val="32a"/>
      <sheetName val="32b"/>
      <sheetName val="32c"/>
      <sheetName val="32d"/>
      <sheetName val="Library"/>
      <sheetName val="33"/>
      <sheetName val="33a"/>
      <sheetName val="34"/>
      <sheetName val="34a"/>
      <sheetName val="34b"/>
      <sheetName val="35"/>
      <sheetName val="35a"/>
      <sheetName val="36"/>
      <sheetName val="Sch M Calc "/>
      <sheetName val="A (2)"/>
      <sheetName val="37"/>
      <sheetName val="37|40a"/>
      <sheetName val="38"/>
      <sheetName val="LOSS NON-DEPR"/>
      <sheetName val="DOC"/>
      <sheetName val="39"/>
      <sheetName val="39a"/>
      <sheetName val="40"/>
      <sheetName val="41a"/>
      <sheetName val="42"/>
      <sheetName val="42a"/>
      <sheetName val="43"/>
      <sheetName val="43a"/>
      <sheetName val="43b"/>
      <sheetName val="43c"/>
      <sheetName val="44"/>
      <sheetName val="44a"/>
      <sheetName val="45"/>
      <sheetName val="30% Bonus"/>
      <sheetName val="46"/>
      <sheetName val="47"/>
      <sheetName val="47a "/>
      <sheetName val="48"/>
      <sheetName val="48a"/>
      <sheetName val="49"/>
      <sheetName val="50"/>
      <sheetName val="50a"/>
      <sheetName val="51"/>
      <sheetName val="51a"/>
      <sheetName val="52"/>
      <sheetName val="52a"/>
      <sheetName val="53"/>
      <sheetName val="53a"/>
      <sheetName val="53b"/>
      <sheetName val="53c"/>
      <sheetName val="54"/>
      <sheetName val="54a"/>
      <sheetName val="55"/>
      <sheetName val="55a"/>
      <sheetName val="56"/>
      <sheetName val="56a"/>
      <sheetName val="57"/>
      <sheetName val="57a"/>
      <sheetName val="58"/>
      <sheetName val="58a"/>
      <sheetName val="CHARCONT"/>
      <sheetName val="59"/>
      <sheetName val="59a"/>
      <sheetName val="60"/>
      <sheetName val="60a"/>
      <sheetName val="61"/>
      <sheetName val="61a"/>
      <sheetName val="62"/>
      <sheetName val="62a"/>
      <sheetName val="63"/>
      <sheetName val="63a"/>
      <sheetName val="PLANTREC"/>
      <sheetName val="Property 12 mo"/>
      <sheetName val="Sch_M_"/>
      <sheetName val="FASB_109"/>
      <sheetName val="Amor_Sum"/>
      <sheetName val="2,3,28_(2)"/>
      <sheetName val="30_&amp;_31"/>
      <sheetName val="30|31_a"/>
      <sheetName val="Sch_M_Calc_"/>
      <sheetName val="A_(2)"/>
      <sheetName val="LOSS_NON-DEPR"/>
      <sheetName val="30%_Bonus"/>
      <sheetName val="47a_"/>
      <sheetName val="Property_12_mo"/>
      <sheetName val="Sch_M_1"/>
      <sheetName val="FASB_1091"/>
      <sheetName val="Amor_Sum1"/>
      <sheetName val="2,3,28_(2)1"/>
      <sheetName val="30_&amp;_311"/>
      <sheetName val="30|31_a1"/>
      <sheetName val="Sch_M_Calc_1"/>
      <sheetName val="A_(2)1"/>
      <sheetName val="LOSS_NON-DEPR1"/>
      <sheetName val="30%_Bonus1"/>
      <sheetName val="47a_1"/>
      <sheetName val="Property_12_m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IP not used"/>
      <sheetName val="RIP (2)"/>
      <sheetName val="RIP_not_used"/>
      <sheetName val="RIP_(2)"/>
    </sheetNames>
    <sheetDataSet>
      <sheetData sheetId="0" refreshError="1"/>
      <sheetData sheetId="1" refreshError="1"/>
      <sheetData sheetId="2"/>
      <sheetData sheetId="3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wer Rates aug 2013"/>
      <sheetName val="Power Cost Detail"/>
      <sheetName val="Proposed PCA 2014"/>
      <sheetName val="PCA 2015"/>
      <sheetName val="PCA 2016"/>
      <sheetName val="PCA 2017"/>
      <sheetName val="2013 PCA Proj &amp; Brewster"/>
      <sheetName val="Load forecast towngate"/>
      <sheetName val="Power rates"/>
      <sheetName val="DCP"/>
      <sheetName val="Financials"/>
      <sheetName val="reserves rec (2)"/>
      <sheetName val="Op_Results"/>
      <sheetName val="Op_Results Proposed"/>
      <sheetName val="Requirements"/>
      <sheetName val="kWhs_Losses"/>
      <sheetName val="Rev_Proj"/>
      <sheetName val="Rates for Report"/>
      <sheetName val="Dave's rates"/>
      <sheetName val="Brewster Purchases"/>
      <sheetName val="Monthly Transfer"/>
      <sheetName val="2011 Transfers"/>
      <sheetName val="Transfers"/>
      <sheetName val="Reserves comp"/>
      <sheetName val="Industrial"/>
      <sheetName val="Residential"/>
      <sheetName val="Seasonal"/>
      <sheetName val="Loss comp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44">
          <cell r="Q44">
            <v>3234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rt"/>
      <sheetName val="Instructions"/>
      <sheetName val="Electric Fund Historical"/>
      <sheetName val="Electric Fund"/>
      <sheetName val="Water Fund Historical"/>
      <sheetName val="Water Fund"/>
      <sheetName val="Combined Utility"/>
      <sheetName val="Investments-Electric"/>
      <sheetName val="Investments-Water"/>
      <sheetName val="New Electric CIP Debt"/>
      <sheetName val="New Water CIP Debt"/>
      <sheetName val="Reserve Fund Estimate"/>
      <sheetName val="Existing Debt Service Schedule"/>
      <sheetName val="CIP Link"/>
      <sheetName val="CIPInput"/>
      <sheetName val="Year 1"/>
      <sheetName val="Year 2"/>
      <sheetName val="Year 3"/>
      <sheetName val="Year 4"/>
      <sheetName val="Year 5"/>
      <sheetName val="Year 6"/>
      <sheetName val="Year 7"/>
      <sheetName val="Year 8"/>
      <sheetName val="Year 9"/>
      <sheetName val="Year 10"/>
      <sheetName val="Year 11"/>
      <sheetName val="Year 12"/>
      <sheetName val="Year 13"/>
      <sheetName val="Year 14"/>
      <sheetName val="Year 15"/>
      <sheetName val="Electric Depreciation"/>
      <sheetName val="Water Depreciation"/>
      <sheetName val="Elec Exp"/>
      <sheetName val="Elec Rev"/>
      <sheetName val="Water Exp"/>
      <sheetName val="Water Rev"/>
    </sheetNames>
    <sheetDataSet>
      <sheetData sheetId="0"/>
      <sheetData sheetId="1"/>
      <sheetData sheetId="2">
        <row r="1">
          <cell r="D1">
            <v>2009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Details of PJM TO"/>
      <sheetName val="Subzonal SECAs"/>
      <sheetName val="TP Collections"/>
      <sheetName val="Zonal Obligations"/>
      <sheetName val="SECA Net"/>
      <sheetName val="Loads"/>
      <sheetName val="AveRates"/>
      <sheetName val="SECA$ LCA &amp; Sink"/>
      <sheetName val="PT.LOST"/>
      <sheetName val="PT.GF&amp;Adj"/>
      <sheetName val="PT.NotSelf"/>
      <sheetName val="PT.All"/>
      <sheetName val="Data"/>
      <sheetName val="Data-GF"/>
      <sheetName val="Dup Tags"/>
      <sheetName val="SchF&amp;SPP"/>
      <sheetName val="SPECIALS"/>
      <sheetName val="Whose Who"/>
      <sheetName val="HE Grandfathereds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B7" t="str">
            <v>ALTW</v>
          </cell>
          <cell r="C7">
            <v>3319</v>
          </cell>
          <cell r="F7">
            <v>2</v>
          </cell>
          <cell r="M7">
            <v>3319.1666666666665</v>
          </cell>
        </row>
        <row r="8">
          <cell r="B8" t="str">
            <v>AMRN</v>
          </cell>
          <cell r="C8">
            <v>9918</v>
          </cell>
          <cell r="E8">
            <v>352</v>
          </cell>
          <cell r="F8">
            <v>2643</v>
          </cell>
          <cell r="G8">
            <v>510</v>
          </cell>
          <cell r="H8">
            <v>24659</v>
          </cell>
          <cell r="I8">
            <v>0</v>
          </cell>
          <cell r="J8">
            <v>0</v>
          </cell>
          <cell r="K8">
            <v>113</v>
          </cell>
          <cell r="L8">
            <v>7405</v>
          </cell>
          <cell r="M8">
            <v>10568.194050755179</v>
          </cell>
        </row>
        <row r="9">
          <cell r="B9" t="str">
            <v>ATC</v>
          </cell>
          <cell r="C9">
            <v>10170.200000000001</v>
          </cell>
          <cell r="M9">
            <v>10170.200000000001</v>
          </cell>
        </row>
        <row r="10">
          <cell r="B10" t="str">
            <v>CILC</v>
          </cell>
          <cell r="C10">
            <v>1009.571958</v>
          </cell>
          <cell r="M10">
            <v>1009.571958</v>
          </cell>
        </row>
        <row r="11">
          <cell r="B11" t="str">
            <v>CIN</v>
          </cell>
          <cell r="C11">
            <v>9233</v>
          </cell>
          <cell r="H11">
            <v>18200</v>
          </cell>
          <cell r="K11">
            <v>50</v>
          </cell>
          <cell r="L11">
            <v>34</v>
          </cell>
          <cell r="M11">
            <v>9282.9334474885854</v>
          </cell>
        </row>
        <row r="12">
          <cell r="B12" t="str">
            <v>CWLP</v>
          </cell>
          <cell r="C12">
            <v>344</v>
          </cell>
          <cell r="M12">
            <v>344</v>
          </cell>
        </row>
        <row r="13">
          <cell r="B13" t="str">
            <v>FE</v>
          </cell>
          <cell r="C13">
            <v>10763</v>
          </cell>
          <cell r="M13">
            <v>10763</v>
          </cell>
        </row>
        <row r="14">
          <cell r="B14" t="str">
            <v>HE</v>
          </cell>
          <cell r="C14">
            <v>934</v>
          </cell>
          <cell r="M14">
            <v>934</v>
          </cell>
        </row>
        <row r="15">
          <cell r="B15" t="str">
            <v>IP</v>
          </cell>
          <cell r="C15">
            <v>3447.8319999999999</v>
          </cell>
          <cell r="M15">
            <v>3447.8319999999999</v>
          </cell>
        </row>
        <row r="16">
          <cell r="B16" t="str">
            <v>IPL</v>
          </cell>
          <cell r="C16">
            <v>2509.1669999999999</v>
          </cell>
          <cell r="M16">
            <v>2509.1669999999999</v>
          </cell>
        </row>
        <row r="17">
          <cell r="B17" t="str">
            <v>LES</v>
          </cell>
          <cell r="C17">
            <v>554.6</v>
          </cell>
          <cell r="M17">
            <v>554.6</v>
          </cell>
        </row>
        <row r="18">
          <cell r="B18" t="str">
            <v>LGEE</v>
          </cell>
          <cell r="C18">
            <v>5803</v>
          </cell>
          <cell r="M18">
            <v>5803</v>
          </cell>
        </row>
        <row r="19">
          <cell r="B19" t="str">
            <v>MECS.ITC</v>
          </cell>
          <cell r="C19">
            <v>9033</v>
          </cell>
          <cell r="M19">
            <v>9033</v>
          </cell>
        </row>
        <row r="20">
          <cell r="B20" t="str">
            <v>MECS.METC</v>
          </cell>
          <cell r="C20">
            <v>7760.21</v>
          </cell>
          <cell r="M20">
            <v>7760.21</v>
          </cell>
        </row>
        <row r="21">
          <cell r="B21" t="str">
            <v>MHEB</v>
          </cell>
          <cell r="C21">
            <v>3383</v>
          </cell>
          <cell r="E21">
            <v>750</v>
          </cell>
          <cell r="M21">
            <v>4133</v>
          </cell>
        </row>
        <row r="22">
          <cell r="B22" t="str">
            <v>MP</v>
          </cell>
          <cell r="C22">
            <v>1663</v>
          </cell>
          <cell r="F22">
            <v>8.3333333333333339</v>
          </cell>
          <cell r="M22">
            <v>1663.6944444444443</v>
          </cell>
        </row>
        <row r="23">
          <cell r="B23" t="str">
            <v>MPS</v>
          </cell>
          <cell r="C23">
            <v>1015</v>
          </cell>
          <cell r="M23">
            <v>1015</v>
          </cell>
        </row>
        <row r="24">
          <cell r="B24" t="str">
            <v>NIPS</v>
          </cell>
          <cell r="C24">
            <v>2748.683</v>
          </cell>
          <cell r="M24">
            <v>2748.683</v>
          </cell>
        </row>
        <row r="25">
          <cell r="B25" t="str">
            <v>NSP</v>
          </cell>
          <cell r="C25">
            <v>6775</v>
          </cell>
          <cell r="M25">
            <v>6775</v>
          </cell>
        </row>
        <row r="26">
          <cell r="B26" t="str">
            <v>OTP</v>
          </cell>
          <cell r="C26">
            <v>640</v>
          </cell>
          <cell r="M26">
            <v>640</v>
          </cell>
        </row>
        <row r="27">
          <cell r="B27" t="str">
            <v>SIGE</v>
          </cell>
          <cell r="C27">
            <v>998</v>
          </cell>
          <cell r="M27">
            <v>998</v>
          </cell>
        </row>
        <row r="28">
          <cell r="B28" t="str">
            <v>SIPC</v>
          </cell>
          <cell r="C28">
            <v>231</v>
          </cell>
          <cell r="M28">
            <v>231</v>
          </cell>
        </row>
        <row r="29">
          <cell r="B29" t="str">
            <v>SJLP</v>
          </cell>
          <cell r="C29">
            <v>329</v>
          </cell>
          <cell r="M29">
            <v>329</v>
          </cell>
        </row>
        <row r="30">
          <cell r="B30" t="str">
            <v>WAUE.MDU</v>
          </cell>
          <cell r="C30">
            <v>530</v>
          </cell>
          <cell r="M30">
            <v>530</v>
          </cell>
        </row>
        <row r="31">
          <cell r="B31" t="str">
            <v>WPEK</v>
          </cell>
          <cell r="C31">
            <v>450</v>
          </cell>
          <cell r="M31">
            <v>450</v>
          </cell>
        </row>
        <row r="32">
          <cell r="B32" t="str">
            <v>AP</v>
          </cell>
          <cell r="C32">
            <v>49508748</v>
          </cell>
          <cell r="M32">
            <v>49508748</v>
          </cell>
        </row>
        <row r="33">
          <cell r="B33" t="str">
            <v>PJM</v>
          </cell>
          <cell r="C33">
            <v>318486000</v>
          </cell>
          <cell r="M33">
            <v>318486000</v>
          </cell>
        </row>
        <row r="34">
          <cell r="B34" t="str">
            <v>AEP</v>
          </cell>
          <cell r="C34">
            <v>20461</v>
          </cell>
          <cell r="E34">
            <v>0</v>
          </cell>
          <cell r="F34">
            <v>946</v>
          </cell>
          <cell r="G34">
            <v>279</v>
          </cell>
          <cell r="H34">
            <v>64114</v>
          </cell>
          <cell r="I34">
            <v>35</v>
          </cell>
          <cell r="K34">
            <v>345</v>
          </cell>
          <cell r="L34">
            <v>86979</v>
          </cell>
          <cell r="M34">
            <v>20727.749003336845</v>
          </cell>
        </row>
        <row r="35">
          <cell r="B35" t="str">
            <v>CE</v>
          </cell>
          <cell r="C35">
            <v>16557.792000000001</v>
          </cell>
          <cell r="M35">
            <v>16557.792000000001</v>
          </cell>
        </row>
        <row r="36">
          <cell r="B36" t="str">
            <v>DPL</v>
          </cell>
          <cell r="C36">
            <v>2827.4169999999999</v>
          </cell>
          <cell r="M36">
            <v>2827.4169999999999</v>
          </cell>
        </row>
      </sheetData>
      <sheetData sheetId="7"/>
      <sheetData sheetId="8"/>
      <sheetData sheetId="9"/>
      <sheetData sheetId="10"/>
      <sheetData sheetId="11"/>
      <sheetData sheetId="12"/>
      <sheetData sheetId="13" refreshError="1">
        <row r="2">
          <cell r="B2" t="str">
            <v>SOURCE</v>
          </cell>
          <cell r="H2" t="str">
            <v>Type</v>
          </cell>
        </row>
        <row r="3">
          <cell r="H3" t="str">
            <v>Self</v>
          </cell>
        </row>
        <row r="4">
          <cell r="H4" t="str">
            <v>Self</v>
          </cell>
        </row>
        <row r="5">
          <cell r="H5" t="str">
            <v>Self</v>
          </cell>
        </row>
        <row r="6">
          <cell r="H6" t="str">
            <v>Self</v>
          </cell>
        </row>
        <row r="7">
          <cell r="H7" t="str">
            <v>Self</v>
          </cell>
        </row>
        <row r="8">
          <cell r="H8" t="str">
            <v>Self</v>
          </cell>
        </row>
        <row r="9">
          <cell r="H9" t="str">
            <v>Self</v>
          </cell>
        </row>
        <row r="10">
          <cell r="H10" t="str">
            <v>Self</v>
          </cell>
        </row>
        <row r="11">
          <cell r="H11" t="str">
            <v>NotSelf</v>
          </cell>
        </row>
        <row r="12">
          <cell r="H12" t="str">
            <v>NotSelf</v>
          </cell>
        </row>
        <row r="13">
          <cell r="H13" t="str">
            <v>NotSelf</v>
          </cell>
        </row>
        <row r="14">
          <cell r="H14" t="str">
            <v>NotSelf</v>
          </cell>
        </row>
        <row r="15">
          <cell r="H15" t="str">
            <v>Self</v>
          </cell>
        </row>
        <row r="16">
          <cell r="H16" t="str">
            <v>Self</v>
          </cell>
        </row>
        <row r="17">
          <cell r="H17" t="str">
            <v>Self</v>
          </cell>
        </row>
        <row r="18">
          <cell r="H18" t="str">
            <v>Self</v>
          </cell>
        </row>
        <row r="19">
          <cell r="H19" t="str">
            <v>Self</v>
          </cell>
        </row>
        <row r="20">
          <cell r="H20" t="str">
            <v>Self</v>
          </cell>
        </row>
        <row r="21">
          <cell r="H21" t="str">
            <v>Self</v>
          </cell>
        </row>
        <row r="22">
          <cell r="H22" t="str">
            <v>Self</v>
          </cell>
        </row>
        <row r="23">
          <cell r="H23" t="str">
            <v>Self</v>
          </cell>
        </row>
        <row r="24">
          <cell r="H24" t="str">
            <v>Self</v>
          </cell>
        </row>
        <row r="25">
          <cell r="H25" t="str">
            <v>Self</v>
          </cell>
        </row>
        <row r="26">
          <cell r="H26" t="str">
            <v>Self</v>
          </cell>
        </row>
        <row r="27">
          <cell r="H27" t="str">
            <v>Self</v>
          </cell>
        </row>
        <row r="28">
          <cell r="H28" t="str">
            <v>Self</v>
          </cell>
        </row>
        <row r="29">
          <cell r="H29" t="str">
            <v>Self</v>
          </cell>
        </row>
        <row r="30">
          <cell r="H30" t="str">
            <v>Self</v>
          </cell>
        </row>
        <row r="31">
          <cell r="H31" t="str">
            <v>Self</v>
          </cell>
        </row>
        <row r="32">
          <cell r="H32" t="str">
            <v>Self</v>
          </cell>
        </row>
        <row r="33">
          <cell r="H33" t="str">
            <v>Self</v>
          </cell>
        </row>
        <row r="34">
          <cell r="H34" t="str">
            <v>Self</v>
          </cell>
        </row>
        <row r="35">
          <cell r="H35" t="str">
            <v>Self</v>
          </cell>
        </row>
        <row r="36">
          <cell r="H36" t="str">
            <v>Self</v>
          </cell>
        </row>
        <row r="37">
          <cell r="H37" t="str">
            <v>Self</v>
          </cell>
        </row>
        <row r="38">
          <cell r="H38" t="str">
            <v>Self</v>
          </cell>
        </row>
        <row r="39">
          <cell r="H39" t="str">
            <v>Self</v>
          </cell>
        </row>
        <row r="40">
          <cell r="H40" t="str">
            <v>Self</v>
          </cell>
        </row>
        <row r="41">
          <cell r="H41" t="str">
            <v>Self</v>
          </cell>
        </row>
        <row r="42">
          <cell r="H42" t="str">
            <v>Self</v>
          </cell>
        </row>
        <row r="43">
          <cell r="H43" t="str">
            <v>Self</v>
          </cell>
        </row>
        <row r="44">
          <cell r="H44" t="str">
            <v>Self</v>
          </cell>
        </row>
        <row r="45">
          <cell r="H45" t="str">
            <v>Self</v>
          </cell>
        </row>
        <row r="46">
          <cell r="H46" t="str">
            <v>Self</v>
          </cell>
        </row>
        <row r="47">
          <cell r="H47" t="str">
            <v>Self</v>
          </cell>
        </row>
        <row r="48">
          <cell r="H48" t="str">
            <v>Self</v>
          </cell>
        </row>
        <row r="49">
          <cell r="H49" t="str">
            <v>Self</v>
          </cell>
        </row>
        <row r="50">
          <cell r="H50" t="str">
            <v>Self</v>
          </cell>
        </row>
        <row r="51">
          <cell r="H51" t="str">
            <v>Self</v>
          </cell>
        </row>
        <row r="52">
          <cell r="H52" t="str">
            <v>Self</v>
          </cell>
        </row>
        <row r="53">
          <cell r="H53" t="str">
            <v>Self</v>
          </cell>
        </row>
        <row r="54">
          <cell r="H54" t="str">
            <v>Self</v>
          </cell>
        </row>
        <row r="55">
          <cell r="H55" t="str">
            <v>Self</v>
          </cell>
        </row>
        <row r="56">
          <cell r="H56" t="str">
            <v>Self</v>
          </cell>
        </row>
        <row r="57">
          <cell r="H57" t="str">
            <v>Self</v>
          </cell>
        </row>
        <row r="58">
          <cell r="H58" t="str">
            <v>Self</v>
          </cell>
        </row>
        <row r="59">
          <cell r="H59" t="str">
            <v>Self</v>
          </cell>
        </row>
        <row r="60">
          <cell r="H60" t="str">
            <v>Self</v>
          </cell>
        </row>
        <row r="61">
          <cell r="H61" t="str">
            <v>Self</v>
          </cell>
        </row>
        <row r="62">
          <cell r="H62" t="str">
            <v>Self</v>
          </cell>
        </row>
        <row r="63">
          <cell r="H63" t="str">
            <v>Self</v>
          </cell>
        </row>
        <row r="64">
          <cell r="H64" t="str">
            <v>Self</v>
          </cell>
        </row>
        <row r="65">
          <cell r="H65" t="str">
            <v>Self</v>
          </cell>
        </row>
        <row r="66">
          <cell r="H66" t="str">
            <v>Self</v>
          </cell>
        </row>
        <row r="67">
          <cell r="H67" t="str">
            <v>Self</v>
          </cell>
        </row>
        <row r="68">
          <cell r="H68" t="str">
            <v>Self</v>
          </cell>
        </row>
        <row r="69">
          <cell r="H69" t="str">
            <v>Self</v>
          </cell>
        </row>
        <row r="70">
          <cell r="H70" t="str">
            <v>Self</v>
          </cell>
        </row>
        <row r="71">
          <cell r="H71" t="str">
            <v>Self</v>
          </cell>
        </row>
        <row r="72">
          <cell r="H72" t="str">
            <v>Self</v>
          </cell>
        </row>
        <row r="73">
          <cell r="H73" t="str">
            <v>Self</v>
          </cell>
        </row>
        <row r="74">
          <cell r="H74" t="str">
            <v>Self</v>
          </cell>
        </row>
        <row r="75">
          <cell r="H75" t="str">
            <v>Self</v>
          </cell>
        </row>
        <row r="76">
          <cell r="H76" t="str">
            <v>Self</v>
          </cell>
        </row>
        <row r="77">
          <cell r="H77" t="str">
            <v>Self</v>
          </cell>
        </row>
        <row r="78">
          <cell r="H78" t="str">
            <v>Self</v>
          </cell>
        </row>
        <row r="79">
          <cell r="H79" t="str">
            <v>Self</v>
          </cell>
        </row>
        <row r="80">
          <cell r="H80" t="str">
            <v>Self</v>
          </cell>
        </row>
        <row r="81">
          <cell r="H81" t="str">
            <v>Self</v>
          </cell>
        </row>
        <row r="82">
          <cell r="H82" t="str">
            <v>Self</v>
          </cell>
        </row>
        <row r="83">
          <cell r="H83" t="str">
            <v>Self</v>
          </cell>
        </row>
        <row r="84">
          <cell r="H84" t="str">
            <v>Self</v>
          </cell>
        </row>
        <row r="85">
          <cell r="H85" t="str">
            <v>Self</v>
          </cell>
        </row>
        <row r="86">
          <cell r="H86" t="str">
            <v>Self</v>
          </cell>
        </row>
        <row r="87">
          <cell r="H87" t="str">
            <v>Self</v>
          </cell>
        </row>
        <row r="88">
          <cell r="H88" t="str">
            <v>Self</v>
          </cell>
        </row>
        <row r="89">
          <cell r="H89" t="str">
            <v>Self</v>
          </cell>
        </row>
        <row r="90">
          <cell r="H90" t="str">
            <v>Self</v>
          </cell>
        </row>
        <row r="91">
          <cell r="H91" t="str">
            <v>Self</v>
          </cell>
        </row>
        <row r="92">
          <cell r="H92" t="str">
            <v>Self</v>
          </cell>
        </row>
        <row r="93">
          <cell r="H93" t="str">
            <v>Self</v>
          </cell>
        </row>
        <row r="94">
          <cell r="H94" t="str">
            <v>Self</v>
          </cell>
        </row>
        <row r="95">
          <cell r="H95" t="str">
            <v>Self</v>
          </cell>
        </row>
        <row r="96">
          <cell r="H96" t="str">
            <v>Self</v>
          </cell>
        </row>
        <row r="97">
          <cell r="H97" t="str">
            <v>Self</v>
          </cell>
        </row>
        <row r="98">
          <cell r="H98" t="str">
            <v>Self</v>
          </cell>
        </row>
        <row r="99">
          <cell r="H99" t="str">
            <v>Self</v>
          </cell>
        </row>
        <row r="100">
          <cell r="H100" t="str">
            <v>Self</v>
          </cell>
        </row>
        <row r="101">
          <cell r="H101" t="str">
            <v>Self</v>
          </cell>
        </row>
        <row r="102">
          <cell r="H102" t="str">
            <v>Self</v>
          </cell>
        </row>
        <row r="103">
          <cell r="H103" t="str">
            <v>Self</v>
          </cell>
        </row>
        <row r="104">
          <cell r="H104" t="str">
            <v>Self</v>
          </cell>
        </row>
        <row r="105">
          <cell r="H105" t="str">
            <v>Self</v>
          </cell>
        </row>
        <row r="106">
          <cell r="H106" t="str">
            <v>Self</v>
          </cell>
        </row>
        <row r="107">
          <cell r="H107" t="str">
            <v>Self</v>
          </cell>
        </row>
        <row r="108">
          <cell r="H108" t="str">
            <v>Self</v>
          </cell>
        </row>
        <row r="109">
          <cell r="H109" t="str">
            <v>Self</v>
          </cell>
        </row>
        <row r="110">
          <cell r="H110" t="str">
            <v>Self</v>
          </cell>
        </row>
        <row r="111">
          <cell r="H111" t="str">
            <v>Self</v>
          </cell>
        </row>
        <row r="112">
          <cell r="H112" t="str">
            <v>Self</v>
          </cell>
        </row>
        <row r="113">
          <cell r="H113" t="str">
            <v>Self</v>
          </cell>
        </row>
        <row r="114">
          <cell r="H114" t="str">
            <v>Self</v>
          </cell>
        </row>
        <row r="115">
          <cell r="H115" t="str">
            <v>Self</v>
          </cell>
        </row>
        <row r="116">
          <cell r="H116" t="str">
            <v>Self</v>
          </cell>
        </row>
        <row r="117">
          <cell r="H117" t="str">
            <v>Self</v>
          </cell>
        </row>
        <row r="118">
          <cell r="H118" t="str">
            <v>Self</v>
          </cell>
        </row>
        <row r="119">
          <cell r="H119" t="str">
            <v>Self</v>
          </cell>
        </row>
        <row r="120">
          <cell r="H120" t="str">
            <v>Self</v>
          </cell>
        </row>
        <row r="121">
          <cell r="H121" t="str">
            <v>Self</v>
          </cell>
        </row>
        <row r="122">
          <cell r="H122" t="str">
            <v>Self</v>
          </cell>
        </row>
        <row r="123">
          <cell r="H123" t="str">
            <v>Self</v>
          </cell>
        </row>
        <row r="124">
          <cell r="H124" t="str">
            <v>Self</v>
          </cell>
        </row>
        <row r="125">
          <cell r="H125" t="str">
            <v>Self</v>
          </cell>
        </row>
        <row r="126">
          <cell r="H126" t="str">
            <v>Self</v>
          </cell>
        </row>
        <row r="127">
          <cell r="H127" t="str">
            <v>Self</v>
          </cell>
        </row>
        <row r="128">
          <cell r="H128" t="str">
            <v>Self</v>
          </cell>
        </row>
        <row r="129">
          <cell r="H129" t="str">
            <v>Self</v>
          </cell>
        </row>
        <row r="130">
          <cell r="H130" t="str">
            <v>Self</v>
          </cell>
        </row>
        <row r="131">
          <cell r="H131" t="str">
            <v>Self</v>
          </cell>
        </row>
        <row r="132">
          <cell r="H132" t="str">
            <v>Self</v>
          </cell>
        </row>
        <row r="133">
          <cell r="H133" t="str">
            <v>Self</v>
          </cell>
        </row>
        <row r="134">
          <cell r="H134" t="str">
            <v>Self</v>
          </cell>
        </row>
        <row r="135">
          <cell r="H135" t="str">
            <v>Self</v>
          </cell>
        </row>
        <row r="136">
          <cell r="H136" t="str">
            <v>Self</v>
          </cell>
        </row>
        <row r="137">
          <cell r="H137" t="str">
            <v>Self</v>
          </cell>
        </row>
        <row r="138">
          <cell r="H138" t="str">
            <v>Self</v>
          </cell>
        </row>
        <row r="139">
          <cell r="H139" t="str">
            <v>Self</v>
          </cell>
        </row>
        <row r="140">
          <cell r="H140" t="str">
            <v>Self</v>
          </cell>
        </row>
        <row r="141">
          <cell r="H141" t="str">
            <v>Self</v>
          </cell>
        </row>
        <row r="142">
          <cell r="H142" t="str">
            <v>Self</v>
          </cell>
        </row>
        <row r="143">
          <cell r="H143" t="str">
            <v>Self</v>
          </cell>
        </row>
        <row r="144">
          <cell r="H144" t="str">
            <v>Self</v>
          </cell>
        </row>
        <row r="145">
          <cell r="H145" t="str">
            <v>Self</v>
          </cell>
        </row>
        <row r="146">
          <cell r="H146" t="str">
            <v>Self</v>
          </cell>
        </row>
        <row r="147">
          <cell r="H147" t="str">
            <v>Self</v>
          </cell>
        </row>
        <row r="148">
          <cell r="H148" t="str">
            <v>Self</v>
          </cell>
        </row>
        <row r="149">
          <cell r="H149" t="str">
            <v>Self</v>
          </cell>
        </row>
        <row r="150">
          <cell r="H150" t="str">
            <v>Self</v>
          </cell>
        </row>
        <row r="151">
          <cell r="H151" t="str">
            <v>Self</v>
          </cell>
        </row>
        <row r="152">
          <cell r="H152" t="str">
            <v>Self</v>
          </cell>
        </row>
        <row r="153">
          <cell r="H153" t="str">
            <v>Self</v>
          </cell>
        </row>
        <row r="154">
          <cell r="H154" t="str">
            <v>Self</v>
          </cell>
        </row>
        <row r="155">
          <cell r="H155" t="str">
            <v>Self</v>
          </cell>
        </row>
        <row r="156">
          <cell r="H156" t="str">
            <v>Self</v>
          </cell>
        </row>
        <row r="157">
          <cell r="H157" t="str">
            <v>Self</v>
          </cell>
        </row>
        <row r="158">
          <cell r="H158" t="str">
            <v>Self</v>
          </cell>
        </row>
        <row r="159">
          <cell r="H159" t="str">
            <v>Self</v>
          </cell>
        </row>
        <row r="160">
          <cell r="H160" t="str">
            <v>Self</v>
          </cell>
        </row>
        <row r="161">
          <cell r="H161" t="str">
            <v>Self</v>
          </cell>
        </row>
        <row r="162">
          <cell r="H162" t="str">
            <v>Self</v>
          </cell>
        </row>
        <row r="163">
          <cell r="H163" t="str">
            <v>Self</v>
          </cell>
        </row>
        <row r="164">
          <cell r="H164" t="str">
            <v>Self</v>
          </cell>
        </row>
        <row r="165">
          <cell r="H165" t="str">
            <v>Self</v>
          </cell>
        </row>
        <row r="166">
          <cell r="H166" t="str">
            <v>Self</v>
          </cell>
        </row>
        <row r="167">
          <cell r="H167" t="str">
            <v>Self</v>
          </cell>
        </row>
        <row r="168">
          <cell r="H168" t="str">
            <v>Self</v>
          </cell>
        </row>
        <row r="169">
          <cell r="H169" t="str">
            <v>Self</v>
          </cell>
        </row>
        <row r="170">
          <cell r="H170" t="str">
            <v>Self</v>
          </cell>
        </row>
        <row r="171">
          <cell r="H171" t="str">
            <v>Self</v>
          </cell>
        </row>
        <row r="172">
          <cell r="H172" t="str">
            <v>Self</v>
          </cell>
        </row>
        <row r="173">
          <cell r="H173" t="str">
            <v>Self</v>
          </cell>
        </row>
        <row r="174">
          <cell r="H174" t="str">
            <v>Self</v>
          </cell>
        </row>
        <row r="175">
          <cell r="H175" t="str">
            <v>Self</v>
          </cell>
        </row>
        <row r="176">
          <cell r="H176" t="str">
            <v>Self</v>
          </cell>
        </row>
        <row r="177">
          <cell r="H177" t="str">
            <v>Self</v>
          </cell>
        </row>
        <row r="178">
          <cell r="H178" t="str">
            <v>Self</v>
          </cell>
        </row>
        <row r="179">
          <cell r="H179" t="str">
            <v>Self</v>
          </cell>
        </row>
        <row r="180">
          <cell r="H180" t="str">
            <v>Self</v>
          </cell>
        </row>
        <row r="181">
          <cell r="H181" t="str">
            <v>Self</v>
          </cell>
        </row>
        <row r="182">
          <cell r="H182" t="str">
            <v>Self</v>
          </cell>
        </row>
        <row r="183">
          <cell r="H183" t="str">
            <v>Self</v>
          </cell>
        </row>
        <row r="184">
          <cell r="H184" t="str">
            <v>Self</v>
          </cell>
        </row>
        <row r="185">
          <cell r="H185" t="str">
            <v>Self</v>
          </cell>
        </row>
        <row r="186">
          <cell r="H186" t="str">
            <v>Self</v>
          </cell>
        </row>
        <row r="187">
          <cell r="H187" t="str">
            <v>Self</v>
          </cell>
        </row>
        <row r="188">
          <cell r="H188" t="str">
            <v>Self</v>
          </cell>
        </row>
        <row r="189">
          <cell r="H189" t="str">
            <v>Self</v>
          </cell>
        </row>
        <row r="190">
          <cell r="H190" t="str">
            <v>Self</v>
          </cell>
        </row>
        <row r="191">
          <cell r="H191" t="str">
            <v>Self</v>
          </cell>
        </row>
        <row r="192">
          <cell r="H192" t="str">
            <v>Self</v>
          </cell>
        </row>
        <row r="193">
          <cell r="H193" t="str">
            <v>Self</v>
          </cell>
        </row>
        <row r="194">
          <cell r="H194" t="str">
            <v>Self</v>
          </cell>
        </row>
        <row r="195">
          <cell r="H195" t="str">
            <v>Self</v>
          </cell>
        </row>
        <row r="196">
          <cell r="H196" t="str">
            <v>Self</v>
          </cell>
        </row>
        <row r="197">
          <cell r="H197" t="str">
            <v>Self</v>
          </cell>
        </row>
        <row r="198">
          <cell r="H198" t="str">
            <v>Self</v>
          </cell>
        </row>
        <row r="199">
          <cell r="H199" t="str">
            <v>Self</v>
          </cell>
        </row>
        <row r="200">
          <cell r="H200" t="str">
            <v>Self</v>
          </cell>
        </row>
        <row r="201">
          <cell r="H201" t="str">
            <v>Self</v>
          </cell>
        </row>
        <row r="202">
          <cell r="H202" t="str">
            <v>Self</v>
          </cell>
        </row>
        <row r="203">
          <cell r="H203" t="str">
            <v>Self</v>
          </cell>
        </row>
        <row r="204">
          <cell r="H204" t="str">
            <v>Self</v>
          </cell>
        </row>
        <row r="205">
          <cell r="H205" t="str">
            <v>Self</v>
          </cell>
        </row>
        <row r="206">
          <cell r="H206" t="str">
            <v>Self</v>
          </cell>
        </row>
        <row r="207">
          <cell r="H207" t="str">
            <v>Self</v>
          </cell>
        </row>
        <row r="208">
          <cell r="H208" t="str">
            <v>Self</v>
          </cell>
        </row>
        <row r="209">
          <cell r="H209" t="str">
            <v>Self</v>
          </cell>
        </row>
        <row r="210">
          <cell r="H210" t="str">
            <v>Self</v>
          </cell>
        </row>
        <row r="211">
          <cell r="H211" t="str">
            <v>Self</v>
          </cell>
        </row>
        <row r="212">
          <cell r="H212" t="str">
            <v>Self</v>
          </cell>
        </row>
        <row r="213">
          <cell r="H213" t="str">
            <v>Self</v>
          </cell>
        </row>
        <row r="214">
          <cell r="H214" t="str">
            <v>Self</v>
          </cell>
        </row>
        <row r="215">
          <cell r="H215" t="str">
            <v>Self</v>
          </cell>
        </row>
        <row r="216">
          <cell r="H216" t="str">
            <v>Self</v>
          </cell>
        </row>
        <row r="217">
          <cell r="H217" t="str">
            <v>Self</v>
          </cell>
        </row>
        <row r="218">
          <cell r="H218" t="str">
            <v>Self</v>
          </cell>
        </row>
        <row r="219">
          <cell r="H219" t="str">
            <v>Self</v>
          </cell>
        </row>
        <row r="220">
          <cell r="H220" t="str">
            <v>NotSelf</v>
          </cell>
        </row>
        <row r="221">
          <cell r="H221" t="str">
            <v>NotSelf</v>
          </cell>
        </row>
        <row r="222">
          <cell r="H222" t="str">
            <v>NotSelf</v>
          </cell>
        </row>
        <row r="223">
          <cell r="H223" t="str">
            <v>NotSelf</v>
          </cell>
        </row>
        <row r="224">
          <cell r="H224" t="str">
            <v>NotSelf</v>
          </cell>
        </row>
        <row r="225">
          <cell r="H225" t="str">
            <v>NotSelf</v>
          </cell>
        </row>
        <row r="226">
          <cell r="H226" t="str">
            <v>NotSelf</v>
          </cell>
        </row>
        <row r="227">
          <cell r="H227" t="str">
            <v>NotSelf</v>
          </cell>
        </row>
        <row r="228">
          <cell r="H228" t="str">
            <v>NotSelf</v>
          </cell>
        </row>
        <row r="229">
          <cell r="H229" t="str">
            <v>NotSelf</v>
          </cell>
        </row>
        <row r="230">
          <cell r="H230" t="str">
            <v>NotSelf</v>
          </cell>
        </row>
        <row r="231">
          <cell r="H231" t="str">
            <v>NotSelf</v>
          </cell>
        </row>
        <row r="232">
          <cell r="H232" t="str">
            <v>NotSelf</v>
          </cell>
        </row>
        <row r="233">
          <cell r="H233" t="str">
            <v>NotSelf</v>
          </cell>
        </row>
        <row r="234">
          <cell r="H234" t="str">
            <v>NotSelf</v>
          </cell>
        </row>
        <row r="235">
          <cell r="H235" t="str">
            <v>NotSelf</v>
          </cell>
        </row>
        <row r="236">
          <cell r="H236" t="str">
            <v>NotSelf</v>
          </cell>
        </row>
        <row r="237">
          <cell r="H237" t="str">
            <v>NotSelf</v>
          </cell>
        </row>
        <row r="238">
          <cell r="H238" t="str">
            <v>NotSelf</v>
          </cell>
        </row>
        <row r="239">
          <cell r="H239" t="str">
            <v>NotSelf</v>
          </cell>
        </row>
        <row r="240">
          <cell r="H240" t="str">
            <v>NotSelf</v>
          </cell>
        </row>
        <row r="241">
          <cell r="H241" t="str">
            <v>NotSelf</v>
          </cell>
        </row>
        <row r="242">
          <cell r="H242" t="str">
            <v>NotSelf</v>
          </cell>
        </row>
        <row r="243">
          <cell r="H243" t="str">
            <v>NotSelf</v>
          </cell>
        </row>
        <row r="244">
          <cell r="H244" t="str">
            <v>NotSelf</v>
          </cell>
        </row>
        <row r="245">
          <cell r="H245" t="str">
            <v>NotSelf</v>
          </cell>
        </row>
        <row r="246">
          <cell r="H246" t="str">
            <v>NotSelf</v>
          </cell>
        </row>
        <row r="247">
          <cell r="H247" t="str">
            <v>NotSelf</v>
          </cell>
        </row>
        <row r="248">
          <cell r="H248" t="str">
            <v>NotSelf</v>
          </cell>
        </row>
        <row r="249">
          <cell r="H249" t="str">
            <v>NotSelf</v>
          </cell>
        </row>
        <row r="250">
          <cell r="H250" t="str">
            <v>NotSelf</v>
          </cell>
        </row>
        <row r="251">
          <cell r="H251" t="str">
            <v>NotSelf</v>
          </cell>
        </row>
        <row r="252">
          <cell r="H252" t="str">
            <v>NotSelf</v>
          </cell>
        </row>
        <row r="253">
          <cell r="H253" t="str">
            <v>NotSelf</v>
          </cell>
        </row>
        <row r="254">
          <cell r="H254" t="str">
            <v>NotSelf</v>
          </cell>
        </row>
        <row r="255">
          <cell r="H255" t="str">
            <v>NotSelf</v>
          </cell>
        </row>
        <row r="256">
          <cell r="H256" t="str">
            <v>NotSelf</v>
          </cell>
        </row>
        <row r="257">
          <cell r="H257" t="str">
            <v>NotSelf</v>
          </cell>
        </row>
        <row r="258">
          <cell r="H258" t="str">
            <v>NotSelf</v>
          </cell>
        </row>
        <row r="259">
          <cell r="H259" t="str">
            <v>NotSelf</v>
          </cell>
        </row>
        <row r="260">
          <cell r="H260" t="str">
            <v>NotSelf</v>
          </cell>
        </row>
        <row r="261">
          <cell r="H261" t="str">
            <v>NotSelf</v>
          </cell>
        </row>
        <row r="262">
          <cell r="H262" t="str">
            <v>NotSelf</v>
          </cell>
        </row>
        <row r="263">
          <cell r="H263" t="str">
            <v>NotSelf</v>
          </cell>
        </row>
        <row r="264">
          <cell r="H264" t="str">
            <v>NotSelf</v>
          </cell>
        </row>
        <row r="265">
          <cell r="H265" t="str">
            <v>NotSelf</v>
          </cell>
        </row>
        <row r="266">
          <cell r="H266" t="str">
            <v>NotSelf</v>
          </cell>
        </row>
        <row r="267">
          <cell r="H267" t="str">
            <v>NotSelf</v>
          </cell>
        </row>
        <row r="268">
          <cell r="H268" t="str">
            <v>NotSelf</v>
          </cell>
        </row>
        <row r="269">
          <cell r="H269" t="str">
            <v>NotSelf</v>
          </cell>
        </row>
        <row r="270">
          <cell r="H270" t="str">
            <v>NotSelf</v>
          </cell>
        </row>
        <row r="271">
          <cell r="H271" t="str">
            <v>NotSelf</v>
          </cell>
        </row>
        <row r="272">
          <cell r="H272" t="str">
            <v>NotSelf</v>
          </cell>
        </row>
        <row r="273">
          <cell r="H273" t="str">
            <v>NotSelf</v>
          </cell>
        </row>
        <row r="274">
          <cell r="H274" t="str">
            <v>NotSelf</v>
          </cell>
        </row>
        <row r="275">
          <cell r="H275" t="str">
            <v>NotSelf</v>
          </cell>
        </row>
        <row r="276">
          <cell r="H276" t="str">
            <v>NotSelf</v>
          </cell>
        </row>
        <row r="277">
          <cell r="H277" t="str">
            <v>NotSelf</v>
          </cell>
        </row>
        <row r="278">
          <cell r="H278" t="str">
            <v>NotSelf</v>
          </cell>
        </row>
        <row r="279">
          <cell r="H279" t="str">
            <v>NotSelf</v>
          </cell>
        </row>
        <row r="280">
          <cell r="H280" t="str">
            <v>NotSelf</v>
          </cell>
        </row>
        <row r="281">
          <cell r="H281" t="str">
            <v>NotSelf</v>
          </cell>
        </row>
        <row r="282">
          <cell r="H282" t="str">
            <v>NotSelf</v>
          </cell>
        </row>
        <row r="283">
          <cell r="H283" t="str">
            <v>NotSelf</v>
          </cell>
        </row>
        <row r="284">
          <cell r="H284" t="str">
            <v>NotSelf</v>
          </cell>
        </row>
        <row r="285">
          <cell r="H285" t="str">
            <v>NotSelf</v>
          </cell>
        </row>
        <row r="286">
          <cell r="H286" t="str">
            <v>NotSelf</v>
          </cell>
        </row>
        <row r="287">
          <cell r="H287" t="str">
            <v>NotSelf</v>
          </cell>
        </row>
        <row r="288">
          <cell r="H288" t="str">
            <v>NotSelf</v>
          </cell>
        </row>
        <row r="289">
          <cell r="H289" t="str">
            <v>NotSelf</v>
          </cell>
        </row>
        <row r="290">
          <cell r="H290" t="str">
            <v>NotSelf</v>
          </cell>
        </row>
        <row r="291">
          <cell r="H291" t="str">
            <v>NotSelf</v>
          </cell>
        </row>
        <row r="292">
          <cell r="H292" t="str">
            <v>NotSelf</v>
          </cell>
        </row>
        <row r="293">
          <cell r="H293" t="str">
            <v>NotSelf</v>
          </cell>
        </row>
        <row r="294">
          <cell r="H294" t="str">
            <v>NotSelf</v>
          </cell>
        </row>
        <row r="295">
          <cell r="H295" t="str">
            <v>NotSelf</v>
          </cell>
        </row>
        <row r="296">
          <cell r="H296" t="str">
            <v>NotSelf</v>
          </cell>
        </row>
        <row r="297">
          <cell r="H297" t="str">
            <v>NotSelf</v>
          </cell>
        </row>
        <row r="298">
          <cell r="H298" t="str">
            <v>NotSelf</v>
          </cell>
        </row>
        <row r="299">
          <cell r="H299" t="str">
            <v>NotSelf</v>
          </cell>
        </row>
        <row r="300">
          <cell r="H300" t="str">
            <v>NotSelf</v>
          </cell>
        </row>
        <row r="301">
          <cell r="H301" t="str">
            <v>NotSelf</v>
          </cell>
        </row>
        <row r="302">
          <cell r="H302" t="str">
            <v>NotSelf</v>
          </cell>
        </row>
        <row r="303">
          <cell r="H303" t="str">
            <v>NotSelf</v>
          </cell>
        </row>
        <row r="304">
          <cell r="H304" t="str">
            <v>NotSelf</v>
          </cell>
        </row>
        <row r="305">
          <cell r="H305" t="str">
            <v>NotSelf</v>
          </cell>
        </row>
        <row r="306">
          <cell r="H306" t="str">
            <v>NotSelf</v>
          </cell>
        </row>
        <row r="307">
          <cell r="H307" t="str">
            <v>NotSelf</v>
          </cell>
        </row>
        <row r="308">
          <cell r="H308" t="str">
            <v>NotSelf</v>
          </cell>
        </row>
        <row r="309">
          <cell r="H309" t="str">
            <v>NotSelf</v>
          </cell>
        </row>
        <row r="310">
          <cell r="H310" t="str">
            <v>NotSelf</v>
          </cell>
        </row>
        <row r="311">
          <cell r="H311" t="str">
            <v>NotSelf</v>
          </cell>
        </row>
        <row r="312">
          <cell r="H312" t="str">
            <v>NotSelf</v>
          </cell>
        </row>
        <row r="313">
          <cell r="H313" t="str">
            <v>NotSelf</v>
          </cell>
        </row>
        <row r="314">
          <cell r="H314" t="str">
            <v>NotSelf</v>
          </cell>
        </row>
        <row r="315">
          <cell r="H315" t="str">
            <v>NotSelf</v>
          </cell>
        </row>
        <row r="316">
          <cell r="H316" t="str">
            <v>NotSelf</v>
          </cell>
        </row>
        <row r="317">
          <cell r="H317" t="str">
            <v>NotSelf</v>
          </cell>
        </row>
        <row r="318">
          <cell r="H318" t="str">
            <v>NotSelf</v>
          </cell>
        </row>
        <row r="319">
          <cell r="H319" t="str">
            <v>NotSelf</v>
          </cell>
        </row>
        <row r="320">
          <cell r="H320" t="str">
            <v>NotSelf</v>
          </cell>
        </row>
        <row r="321">
          <cell r="H321" t="str">
            <v>NotSelf</v>
          </cell>
        </row>
        <row r="322">
          <cell r="H322" t="str">
            <v>NotSelf</v>
          </cell>
        </row>
        <row r="323">
          <cell r="H323" t="str">
            <v>NotSelf</v>
          </cell>
        </row>
        <row r="324">
          <cell r="H324" t="str">
            <v>NotSelf</v>
          </cell>
        </row>
        <row r="325">
          <cell r="H325" t="str">
            <v>NotSelf</v>
          </cell>
        </row>
        <row r="326">
          <cell r="H326" t="str">
            <v>NotSelf</v>
          </cell>
        </row>
        <row r="327">
          <cell r="H327" t="str">
            <v>NotSelf</v>
          </cell>
        </row>
        <row r="328">
          <cell r="H328" t="str">
            <v>NotSelf</v>
          </cell>
        </row>
        <row r="329">
          <cell r="H329" t="str">
            <v>NotSelf</v>
          </cell>
        </row>
        <row r="330">
          <cell r="H330" t="str">
            <v>NotSelf</v>
          </cell>
        </row>
        <row r="331">
          <cell r="H331" t="str">
            <v>NotSelf</v>
          </cell>
        </row>
        <row r="332">
          <cell r="H332" t="str">
            <v>NotSelf</v>
          </cell>
        </row>
        <row r="333">
          <cell r="H333" t="str">
            <v>NotSelf</v>
          </cell>
        </row>
        <row r="334">
          <cell r="H334" t="str">
            <v>NotSelf</v>
          </cell>
        </row>
        <row r="335">
          <cell r="H335" t="str">
            <v>NotSelf</v>
          </cell>
        </row>
        <row r="336">
          <cell r="H336" t="str">
            <v>NotSelf</v>
          </cell>
        </row>
        <row r="337">
          <cell r="H337" t="str">
            <v>NotSelf</v>
          </cell>
        </row>
        <row r="338">
          <cell r="H338" t="str">
            <v>NotSelf</v>
          </cell>
        </row>
        <row r="339">
          <cell r="H339" t="str">
            <v>NotSelf</v>
          </cell>
        </row>
        <row r="340">
          <cell r="H340" t="str">
            <v>NotSelf</v>
          </cell>
        </row>
        <row r="341">
          <cell r="H341" t="str">
            <v>NotSelf</v>
          </cell>
        </row>
        <row r="342">
          <cell r="H342" t="str">
            <v>NotSelf</v>
          </cell>
        </row>
        <row r="343">
          <cell r="H343" t="str">
            <v>NotSelf</v>
          </cell>
        </row>
        <row r="344">
          <cell r="H344" t="str">
            <v>NotSelf</v>
          </cell>
        </row>
        <row r="345">
          <cell r="H345" t="str">
            <v>NotSelf</v>
          </cell>
        </row>
        <row r="346">
          <cell r="H346" t="str">
            <v>NotSelf</v>
          </cell>
        </row>
        <row r="347">
          <cell r="H347" t="str">
            <v>NotSelf</v>
          </cell>
        </row>
        <row r="348">
          <cell r="H348" t="str">
            <v>NotSelf</v>
          </cell>
        </row>
        <row r="349">
          <cell r="H349" t="str">
            <v>NotSelf</v>
          </cell>
        </row>
        <row r="350">
          <cell r="H350" t="str">
            <v>NotSelf</v>
          </cell>
        </row>
        <row r="351">
          <cell r="H351" t="str">
            <v>NotSelf</v>
          </cell>
        </row>
        <row r="352">
          <cell r="H352" t="str">
            <v>NotSelf</v>
          </cell>
        </row>
        <row r="353">
          <cell r="H353" t="str">
            <v>NotSelf</v>
          </cell>
        </row>
        <row r="354">
          <cell r="H354" t="str">
            <v>NotSelf</v>
          </cell>
        </row>
        <row r="355">
          <cell r="H355" t="str">
            <v>NotSelf</v>
          </cell>
        </row>
        <row r="356">
          <cell r="H356" t="str">
            <v>NotSelf</v>
          </cell>
        </row>
        <row r="357">
          <cell r="H357" t="str">
            <v>NotSelf</v>
          </cell>
        </row>
        <row r="358">
          <cell r="H358" t="str">
            <v>NotSelf</v>
          </cell>
        </row>
        <row r="359">
          <cell r="H359" t="str">
            <v>NotSelf</v>
          </cell>
        </row>
        <row r="360">
          <cell r="H360" t="str">
            <v>NotSelf</v>
          </cell>
        </row>
        <row r="361">
          <cell r="H361" t="str">
            <v>NotSelf</v>
          </cell>
        </row>
        <row r="362">
          <cell r="H362" t="str">
            <v>NotSelf</v>
          </cell>
        </row>
        <row r="363">
          <cell r="H363" t="str">
            <v>NotSelf</v>
          </cell>
        </row>
        <row r="364">
          <cell r="H364" t="str">
            <v>NotSelf</v>
          </cell>
        </row>
        <row r="365">
          <cell r="H365" t="str">
            <v>NotSelf</v>
          </cell>
        </row>
        <row r="366">
          <cell r="H366" t="str">
            <v>NotSelf</v>
          </cell>
        </row>
        <row r="367">
          <cell r="H367" t="str">
            <v>NotSelf</v>
          </cell>
        </row>
        <row r="368">
          <cell r="H368" t="str">
            <v>NotSelf</v>
          </cell>
        </row>
        <row r="369">
          <cell r="H369" t="str">
            <v>NotSelf</v>
          </cell>
        </row>
        <row r="370">
          <cell r="H370" t="str">
            <v>NotSelf</v>
          </cell>
        </row>
        <row r="371">
          <cell r="H371" t="str">
            <v>NotSelf</v>
          </cell>
        </row>
        <row r="372">
          <cell r="H372" t="str">
            <v>NotSelf</v>
          </cell>
        </row>
        <row r="373">
          <cell r="H373" t="str">
            <v>NotSelf</v>
          </cell>
        </row>
        <row r="374">
          <cell r="H374" t="str">
            <v>NotSelf</v>
          </cell>
        </row>
        <row r="375">
          <cell r="H375" t="str">
            <v>NotSelf</v>
          </cell>
        </row>
        <row r="376">
          <cell r="H376" t="str">
            <v>NotSelf</v>
          </cell>
        </row>
        <row r="377">
          <cell r="H377" t="str">
            <v>NotSelf</v>
          </cell>
        </row>
        <row r="378">
          <cell r="H378" t="str">
            <v>NotSelf</v>
          </cell>
        </row>
        <row r="379">
          <cell r="H379" t="str">
            <v>NotSelf</v>
          </cell>
        </row>
        <row r="380">
          <cell r="H380" t="str">
            <v>NotSelf</v>
          </cell>
        </row>
        <row r="381">
          <cell r="H381" t="str">
            <v>NotSelf</v>
          </cell>
        </row>
        <row r="382">
          <cell r="H382" t="str">
            <v>NotSelf</v>
          </cell>
        </row>
        <row r="383">
          <cell r="H383" t="str">
            <v>NotSelf</v>
          </cell>
        </row>
        <row r="384">
          <cell r="H384" t="str">
            <v>NotSelf</v>
          </cell>
        </row>
        <row r="385">
          <cell r="H385" t="str">
            <v>NotSelf</v>
          </cell>
        </row>
        <row r="386">
          <cell r="H386" t="str">
            <v>NotSelf</v>
          </cell>
        </row>
        <row r="387">
          <cell r="H387" t="str">
            <v>NotSelf</v>
          </cell>
        </row>
        <row r="388">
          <cell r="H388" t="str">
            <v>NotSelf</v>
          </cell>
        </row>
        <row r="389">
          <cell r="H389" t="str">
            <v>NotSelf</v>
          </cell>
        </row>
        <row r="390">
          <cell r="H390" t="str">
            <v>NotSelf</v>
          </cell>
        </row>
        <row r="391">
          <cell r="H391" t="str">
            <v>NotSelf</v>
          </cell>
        </row>
        <row r="392">
          <cell r="H392" t="str">
            <v>NotSelf</v>
          </cell>
        </row>
        <row r="393">
          <cell r="H393" t="str">
            <v>NotSelf</v>
          </cell>
        </row>
        <row r="394">
          <cell r="H394" t="str">
            <v>NotSelf</v>
          </cell>
        </row>
        <row r="395">
          <cell r="H395" t="str">
            <v>NotSelf</v>
          </cell>
        </row>
        <row r="396">
          <cell r="H396" t="str">
            <v>NotSelf</v>
          </cell>
        </row>
        <row r="397">
          <cell r="H397" t="str">
            <v>NotSelf</v>
          </cell>
        </row>
        <row r="398">
          <cell r="H398" t="str">
            <v>NotSelf</v>
          </cell>
        </row>
        <row r="399">
          <cell r="H399" t="str">
            <v>NotSelf</v>
          </cell>
        </row>
        <row r="400">
          <cell r="H400" t="str">
            <v>NotSelf</v>
          </cell>
        </row>
        <row r="401">
          <cell r="H401" t="str">
            <v>NotSelf</v>
          </cell>
        </row>
        <row r="402">
          <cell r="H402" t="str">
            <v>NotSelf</v>
          </cell>
        </row>
        <row r="403">
          <cell r="H403" t="str">
            <v>NotSelf</v>
          </cell>
        </row>
        <row r="404">
          <cell r="H404" t="str">
            <v>NotSelf</v>
          </cell>
        </row>
        <row r="405">
          <cell r="H405" t="str">
            <v>NotSelf</v>
          </cell>
        </row>
        <row r="406">
          <cell r="H406" t="str">
            <v>NotSelf</v>
          </cell>
        </row>
        <row r="407">
          <cell r="H407" t="str">
            <v>NotSelf</v>
          </cell>
        </row>
        <row r="408">
          <cell r="H408" t="str">
            <v>NotSelf</v>
          </cell>
        </row>
        <row r="409">
          <cell r="H409" t="str">
            <v>NotSelf</v>
          </cell>
        </row>
        <row r="410">
          <cell r="H410" t="str">
            <v>NotSelf</v>
          </cell>
        </row>
        <row r="411">
          <cell r="H411" t="str">
            <v>NotSelf</v>
          </cell>
        </row>
        <row r="412">
          <cell r="H412" t="str">
            <v>NotSelf</v>
          </cell>
        </row>
        <row r="413">
          <cell r="H413" t="str">
            <v>NotSelf</v>
          </cell>
        </row>
        <row r="414">
          <cell r="H414" t="str">
            <v>NotSelf</v>
          </cell>
        </row>
        <row r="415">
          <cell r="H415" t="str">
            <v>NotSelf</v>
          </cell>
        </row>
        <row r="416">
          <cell r="H416" t="str">
            <v>NotSelf</v>
          </cell>
        </row>
        <row r="417">
          <cell r="H417" t="str">
            <v>NotSelf</v>
          </cell>
        </row>
        <row r="418">
          <cell r="H418" t="str">
            <v>NotSelf</v>
          </cell>
        </row>
        <row r="419">
          <cell r="H419" t="str">
            <v>NotSelf</v>
          </cell>
        </row>
        <row r="420">
          <cell r="H420" t="str">
            <v>NotSelf</v>
          </cell>
        </row>
        <row r="421">
          <cell r="H421" t="str">
            <v>NotSelf</v>
          </cell>
        </row>
        <row r="422">
          <cell r="H422" t="str">
            <v>NotSelf</v>
          </cell>
        </row>
        <row r="423">
          <cell r="H423" t="str">
            <v>NotSelf</v>
          </cell>
        </row>
        <row r="424">
          <cell r="H424" t="str">
            <v>NotSelf</v>
          </cell>
        </row>
        <row r="425">
          <cell r="H425" t="str">
            <v>NotSelf</v>
          </cell>
        </row>
        <row r="426">
          <cell r="H426" t="str">
            <v>NotSelf</v>
          </cell>
        </row>
        <row r="427">
          <cell r="H427" t="str">
            <v>NotSelf</v>
          </cell>
        </row>
        <row r="428">
          <cell r="H428" t="str">
            <v>NotSelf</v>
          </cell>
        </row>
        <row r="429">
          <cell r="H429" t="str">
            <v>NotSelf</v>
          </cell>
        </row>
        <row r="430">
          <cell r="H430" t="str">
            <v>NotSelf</v>
          </cell>
        </row>
        <row r="431">
          <cell r="H431" t="str">
            <v>NotSelf</v>
          </cell>
        </row>
        <row r="432">
          <cell r="H432" t="str">
            <v>NotSelf</v>
          </cell>
        </row>
        <row r="433">
          <cell r="H433" t="str">
            <v>NotSelf</v>
          </cell>
        </row>
        <row r="434">
          <cell r="H434" t="str">
            <v>NotSelf</v>
          </cell>
        </row>
        <row r="435">
          <cell r="H435" t="str">
            <v>NotSelf</v>
          </cell>
        </row>
        <row r="436">
          <cell r="H436" t="str">
            <v>NotSelf</v>
          </cell>
        </row>
        <row r="437">
          <cell r="H437" t="str">
            <v>NotSelf</v>
          </cell>
        </row>
        <row r="438">
          <cell r="H438" t="str">
            <v>NotSelf</v>
          </cell>
        </row>
        <row r="439">
          <cell r="H439" t="str">
            <v>NotSelf</v>
          </cell>
        </row>
        <row r="440">
          <cell r="H440" t="str">
            <v>NotSelf</v>
          </cell>
        </row>
        <row r="441">
          <cell r="H441" t="str">
            <v>NotSelf</v>
          </cell>
        </row>
        <row r="442">
          <cell r="H442" t="str">
            <v>NotSelf</v>
          </cell>
        </row>
        <row r="443">
          <cell r="H443" t="str">
            <v>NotSelf</v>
          </cell>
        </row>
        <row r="444">
          <cell r="H444" t="str">
            <v>NotSelf</v>
          </cell>
        </row>
        <row r="445">
          <cell r="H445" t="str">
            <v>NotSelf</v>
          </cell>
        </row>
        <row r="446">
          <cell r="H446" t="str">
            <v>NotSelf</v>
          </cell>
        </row>
        <row r="447">
          <cell r="H447" t="str">
            <v>NotSelf</v>
          </cell>
        </row>
        <row r="448">
          <cell r="H448" t="str">
            <v>NotSelf</v>
          </cell>
        </row>
        <row r="449">
          <cell r="H449" t="str">
            <v>NotSelf</v>
          </cell>
        </row>
        <row r="450">
          <cell r="H450" t="str">
            <v>NotSelf</v>
          </cell>
        </row>
        <row r="451">
          <cell r="H451" t="str">
            <v>NotSelf</v>
          </cell>
        </row>
        <row r="452">
          <cell r="H452" t="str">
            <v>NotSelf</v>
          </cell>
        </row>
        <row r="453">
          <cell r="H453" t="str">
            <v>NotSelf</v>
          </cell>
        </row>
        <row r="454">
          <cell r="H454" t="str">
            <v>NotSelf</v>
          </cell>
        </row>
        <row r="455">
          <cell r="H455" t="str">
            <v>NotSelf</v>
          </cell>
        </row>
        <row r="456">
          <cell r="H456" t="str">
            <v>NotSelf</v>
          </cell>
        </row>
        <row r="457">
          <cell r="H457" t="str">
            <v>NotSelf</v>
          </cell>
        </row>
        <row r="458">
          <cell r="H458" t="str">
            <v>NotSelf</v>
          </cell>
        </row>
        <row r="459">
          <cell r="H459" t="str">
            <v>NotSelf</v>
          </cell>
        </row>
        <row r="460">
          <cell r="H460" t="str">
            <v>NotSelf</v>
          </cell>
        </row>
        <row r="461">
          <cell r="H461" t="str">
            <v>NotSelf</v>
          </cell>
        </row>
        <row r="462">
          <cell r="H462" t="str">
            <v>NotSelf</v>
          </cell>
        </row>
        <row r="463">
          <cell r="H463" t="str">
            <v>NotSelf</v>
          </cell>
        </row>
        <row r="464">
          <cell r="H464" t="str">
            <v>NotSelf</v>
          </cell>
        </row>
        <row r="465">
          <cell r="H465" t="str">
            <v>NotSelf</v>
          </cell>
        </row>
        <row r="466">
          <cell r="H466" t="str">
            <v>NotSelf</v>
          </cell>
        </row>
        <row r="467">
          <cell r="H467" t="str">
            <v>NotSelf</v>
          </cell>
        </row>
        <row r="468">
          <cell r="H468" t="str">
            <v>NotSelf</v>
          </cell>
        </row>
        <row r="469">
          <cell r="H469" t="str">
            <v>NotSelf</v>
          </cell>
        </row>
        <row r="470">
          <cell r="H470" t="str">
            <v>NotSelf</v>
          </cell>
        </row>
        <row r="471">
          <cell r="H471" t="str">
            <v>NotSelf</v>
          </cell>
        </row>
        <row r="472">
          <cell r="H472" t="str">
            <v>NotSelf</v>
          </cell>
        </row>
        <row r="473">
          <cell r="H473" t="str">
            <v>NotSelf</v>
          </cell>
        </row>
        <row r="474">
          <cell r="H474" t="str">
            <v>NotSelf</v>
          </cell>
        </row>
        <row r="475">
          <cell r="H475" t="str">
            <v>NotSelf</v>
          </cell>
        </row>
        <row r="476">
          <cell r="H476" t="str">
            <v>NotSelf</v>
          </cell>
        </row>
        <row r="477">
          <cell r="H477" t="str">
            <v>NotSelf</v>
          </cell>
        </row>
        <row r="478">
          <cell r="H478" t="str">
            <v>NotSelf</v>
          </cell>
        </row>
        <row r="479">
          <cell r="H479" t="str">
            <v>NotSelf</v>
          </cell>
        </row>
        <row r="480">
          <cell r="H480" t="str">
            <v>NotSelf</v>
          </cell>
        </row>
        <row r="481">
          <cell r="H481" t="str">
            <v>NotSelf</v>
          </cell>
        </row>
        <row r="482">
          <cell r="H482" t="str">
            <v>NotSelf</v>
          </cell>
        </row>
        <row r="483">
          <cell r="H483" t="str">
            <v>NotSelf</v>
          </cell>
        </row>
        <row r="484">
          <cell r="H484" t="str">
            <v>NotSelf</v>
          </cell>
        </row>
        <row r="485">
          <cell r="H485" t="str">
            <v>NotSelf</v>
          </cell>
        </row>
        <row r="486">
          <cell r="H486" t="str">
            <v>NotSelf</v>
          </cell>
        </row>
        <row r="487">
          <cell r="H487" t="str">
            <v>NotSelf</v>
          </cell>
        </row>
        <row r="488">
          <cell r="H488" t="str">
            <v>NotSelf</v>
          </cell>
        </row>
        <row r="489">
          <cell r="H489" t="str">
            <v>NotSelf</v>
          </cell>
        </row>
        <row r="490">
          <cell r="H490" t="str">
            <v>NotSelf</v>
          </cell>
        </row>
        <row r="491">
          <cell r="H491" t="str">
            <v>NotSelf</v>
          </cell>
        </row>
        <row r="492">
          <cell r="H492" t="str">
            <v>NotSelf</v>
          </cell>
        </row>
        <row r="493">
          <cell r="H493" t="str">
            <v>NotSelf</v>
          </cell>
        </row>
        <row r="494">
          <cell r="H494" t="str">
            <v>NotSelf</v>
          </cell>
        </row>
        <row r="495">
          <cell r="H495" t="str">
            <v>NotSelf</v>
          </cell>
        </row>
        <row r="496">
          <cell r="H496" t="str">
            <v>NotSelf</v>
          </cell>
        </row>
        <row r="497">
          <cell r="H497" t="str">
            <v>NotSelf</v>
          </cell>
        </row>
        <row r="498">
          <cell r="H498" t="str">
            <v>NotSelf</v>
          </cell>
        </row>
        <row r="499">
          <cell r="H499" t="str">
            <v>NotSelf</v>
          </cell>
        </row>
        <row r="500">
          <cell r="H500" t="str">
            <v>NotSelf</v>
          </cell>
        </row>
        <row r="501">
          <cell r="H501" t="str">
            <v>NotSelf</v>
          </cell>
        </row>
        <row r="502">
          <cell r="H502" t="str">
            <v>NotSelf</v>
          </cell>
        </row>
        <row r="503">
          <cell r="H503" t="str">
            <v>NotSelf</v>
          </cell>
        </row>
        <row r="504">
          <cell r="H504" t="str">
            <v>NotSelf</v>
          </cell>
        </row>
        <row r="505">
          <cell r="H505" t="str">
            <v>NotSelf</v>
          </cell>
        </row>
        <row r="506">
          <cell r="H506" t="str">
            <v>NotSelf</v>
          </cell>
        </row>
        <row r="507">
          <cell r="H507" t="str">
            <v>NotSelf</v>
          </cell>
        </row>
        <row r="508">
          <cell r="H508" t="str">
            <v>NotSelf</v>
          </cell>
        </row>
        <row r="509">
          <cell r="H509" t="str">
            <v>NotSelf</v>
          </cell>
        </row>
        <row r="510">
          <cell r="H510" t="str">
            <v>NotSelf</v>
          </cell>
        </row>
        <row r="511">
          <cell r="H511" t="str">
            <v>NotSelf</v>
          </cell>
        </row>
        <row r="512">
          <cell r="H512" t="str">
            <v>NotSelf</v>
          </cell>
        </row>
        <row r="513">
          <cell r="H513" t="str">
            <v>NotSelf</v>
          </cell>
        </row>
        <row r="514">
          <cell r="H514" t="str">
            <v>NotSelf</v>
          </cell>
        </row>
        <row r="515">
          <cell r="H515" t="str">
            <v>NotSelf</v>
          </cell>
        </row>
        <row r="516">
          <cell r="H516" t="str">
            <v>NotSelf</v>
          </cell>
        </row>
        <row r="517">
          <cell r="H517" t="str">
            <v>NotSelf</v>
          </cell>
        </row>
        <row r="518">
          <cell r="H518" t="str">
            <v>NotSelf</v>
          </cell>
        </row>
        <row r="519">
          <cell r="H519" t="str">
            <v>NotSelf</v>
          </cell>
        </row>
        <row r="520">
          <cell r="H520" t="str">
            <v>NotSelf</v>
          </cell>
        </row>
        <row r="521">
          <cell r="H521" t="str">
            <v>NotSelf</v>
          </cell>
        </row>
        <row r="522">
          <cell r="H522" t="str">
            <v>NotSelf</v>
          </cell>
        </row>
        <row r="523">
          <cell r="H523" t="str">
            <v>NotSelf</v>
          </cell>
        </row>
        <row r="524">
          <cell r="H524" t="str">
            <v>NotSelf</v>
          </cell>
        </row>
        <row r="525">
          <cell r="H525" t="str">
            <v>NotSelf</v>
          </cell>
        </row>
        <row r="526">
          <cell r="H526" t="str">
            <v>NotSelf</v>
          </cell>
        </row>
        <row r="527">
          <cell r="H527" t="str">
            <v>NotSelf</v>
          </cell>
        </row>
        <row r="528">
          <cell r="H528" t="str">
            <v>NotSelf</v>
          </cell>
        </row>
        <row r="529">
          <cell r="H529" t="str">
            <v>NotSelf</v>
          </cell>
        </row>
        <row r="530">
          <cell r="H530" t="str">
            <v>NotSelf</v>
          </cell>
        </row>
        <row r="531">
          <cell r="H531" t="str">
            <v>NotSelf</v>
          </cell>
        </row>
        <row r="532">
          <cell r="H532" t="str">
            <v>NotSelf</v>
          </cell>
        </row>
        <row r="533">
          <cell r="H533" t="str">
            <v>NotSelf</v>
          </cell>
        </row>
        <row r="534">
          <cell r="H534" t="str">
            <v>NotSelf</v>
          </cell>
        </row>
        <row r="535">
          <cell r="H535" t="str">
            <v>NotSelf</v>
          </cell>
        </row>
        <row r="536">
          <cell r="H536" t="str">
            <v>NotSelf</v>
          </cell>
        </row>
        <row r="537">
          <cell r="H537" t="str">
            <v>NotSelf</v>
          </cell>
        </row>
        <row r="538">
          <cell r="H538" t="str">
            <v>NotSelf</v>
          </cell>
        </row>
        <row r="539">
          <cell r="H539" t="str">
            <v>NotSelf</v>
          </cell>
        </row>
        <row r="540">
          <cell r="H540" t="str">
            <v>NotSelf</v>
          </cell>
        </row>
        <row r="541">
          <cell r="H541" t="str">
            <v>NotSelf</v>
          </cell>
        </row>
        <row r="542">
          <cell r="H542" t="str">
            <v>NotSelf</v>
          </cell>
        </row>
        <row r="543">
          <cell r="H543" t="str">
            <v>NotSelf</v>
          </cell>
        </row>
        <row r="544">
          <cell r="H544" t="str">
            <v>NotSelf</v>
          </cell>
        </row>
        <row r="545">
          <cell r="H545" t="str">
            <v>NotSelf</v>
          </cell>
        </row>
        <row r="546">
          <cell r="H546" t="str">
            <v>NotSelf</v>
          </cell>
        </row>
        <row r="547">
          <cell r="H547" t="str">
            <v>NotSelf</v>
          </cell>
        </row>
        <row r="548">
          <cell r="H548" t="str">
            <v>NotSelf</v>
          </cell>
        </row>
        <row r="549">
          <cell r="H549" t="str">
            <v>NotSelf</v>
          </cell>
        </row>
        <row r="550">
          <cell r="H550" t="str">
            <v>NotSelf</v>
          </cell>
        </row>
        <row r="551">
          <cell r="H551" t="str">
            <v>NotSelf</v>
          </cell>
        </row>
        <row r="552">
          <cell r="H552" t="str">
            <v>NotSelf</v>
          </cell>
        </row>
        <row r="553">
          <cell r="H553" t="str">
            <v>NotSelf</v>
          </cell>
        </row>
        <row r="554">
          <cell r="H554" t="str">
            <v>NotSelf</v>
          </cell>
        </row>
        <row r="555">
          <cell r="H555" t="str">
            <v>NotSelf</v>
          </cell>
        </row>
        <row r="556">
          <cell r="H556" t="str">
            <v>Self</v>
          </cell>
        </row>
        <row r="557">
          <cell r="H557" t="str">
            <v>Self</v>
          </cell>
        </row>
        <row r="558">
          <cell r="H558" t="str">
            <v>Self</v>
          </cell>
        </row>
        <row r="559">
          <cell r="H559" t="str">
            <v>Self</v>
          </cell>
        </row>
        <row r="560">
          <cell r="H560" t="str">
            <v>Self</v>
          </cell>
        </row>
        <row r="561">
          <cell r="H561" t="str">
            <v>Self</v>
          </cell>
        </row>
        <row r="562">
          <cell r="H562" t="str">
            <v>Self</v>
          </cell>
        </row>
        <row r="563">
          <cell r="H563" t="str">
            <v>Self</v>
          </cell>
        </row>
        <row r="564">
          <cell r="H564" t="str">
            <v>Self</v>
          </cell>
        </row>
        <row r="565">
          <cell r="H565" t="str">
            <v>Self</v>
          </cell>
        </row>
        <row r="566">
          <cell r="H566" t="str">
            <v>Self</v>
          </cell>
        </row>
        <row r="567">
          <cell r="H567" t="str">
            <v>Self</v>
          </cell>
        </row>
        <row r="568">
          <cell r="H568" t="str">
            <v>Self</v>
          </cell>
        </row>
        <row r="569">
          <cell r="H569" t="str">
            <v>Self</v>
          </cell>
        </row>
        <row r="570">
          <cell r="H570" t="str">
            <v>Self</v>
          </cell>
        </row>
        <row r="571">
          <cell r="H571" t="str">
            <v>Self</v>
          </cell>
        </row>
        <row r="572">
          <cell r="H572" t="str">
            <v>Self</v>
          </cell>
        </row>
        <row r="573">
          <cell r="H573" t="str">
            <v>Self</v>
          </cell>
        </row>
        <row r="574">
          <cell r="H574" t="str">
            <v>Self</v>
          </cell>
        </row>
        <row r="575">
          <cell r="H575" t="str">
            <v>Self</v>
          </cell>
        </row>
        <row r="576">
          <cell r="H576" t="str">
            <v>Self</v>
          </cell>
        </row>
        <row r="577">
          <cell r="H577" t="str">
            <v>Self</v>
          </cell>
        </row>
        <row r="578">
          <cell r="H578" t="str">
            <v>Self</v>
          </cell>
        </row>
        <row r="579">
          <cell r="H579" t="str">
            <v>Self</v>
          </cell>
        </row>
        <row r="580">
          <cell r="H580" t="str">
            <v>Self</v>
          </cell>
        </row>
        <row r="581">
          <cell r="H581" t="str">
            <v>Self</v>
          </cell>
        </row>
        <row r="582">
          <cell r="H582" t="str">
            <v>Self</v>
          </cell>
        </row>
        <row r="583">
          <cell r="H583" t="str">
            <v>Self</v>
          </cell>
        </row>
        <row r="584">
          <cell r="H584" t="str">
            <v>Self</v>
          </cell>
        </row>
        <row r="585">
          <cell r="H585" t="str">
            <v>Self</v>
          </cell>
        </row>
        <row r="586">
          <cell r="H586" t="str">
            <v>Self</v>
          </cell>
        </row>
        <row r="587">
          <cell r="H587" t="str">
            <v>Self</v>
          </cell>
        </row>
        <row r="588">
          <cell r="H588" t="str">
            <v>Self</v>
          </cell>
        </row>
        <row r="589">
          <cell r="H589" t="str">
            <v>Self</v>
          </cell>
        </row>
        <row r="590">
          <cell r="H590" t="str">
            <v>Self</v>
          </cell>
        </row>
        <row r="591">
          <cell r="H591" t="str">
            <v>Self</v>
          </cell>
        </row>
        <row r="592">
          <cell r="H592" t="str">
            <v>Self</v>
          </cell>
        </row>
        <row r="593">
          <cell r="H593" t="str">
            <v>Self</v>
          </cell>
        </row>
        <row r="594">
          <cell r="H594" t="str">
            <v>Self</v>
          </cell>
        </row>
        <row r="595">
          <cell r="H595" t="str">
            <v>Self</v>
          </cell>
        </row>
        <row r="596">
          <cell r="H596" t="str">
            <v>Self</v>
          </cell>
        </row>
        <row r="597">
          <cell r="H597" t="str">
            <v>Self</v>
          </cell>
        </row>
        <row r="598">
          <cell r="H598" t="str">
            <v>Self</v>
          </cell>
        </row>
        <row r="599">
          <cell r="H599" t="str">
            <v>Self</v>
          </cell>
        </row>
        <row r="600">
          <cell r="H600" t="str">
            <v>Self</v>
          </cell>
        </row>
        <row r="601">
          <cell r="H601" t="str">
            <v>Self</v>
          </cell>
        </row>
        <row r="602">
          <cell r="H602" t="str">
            <v>Self</v>
          </cell>
        </row>
        <row r="603">
          <cell r="H603" t="str">
            <v>Self</v>
          </cell>
        </row>
        <row r="604">
          <cell r="H604" t="str">
            <v>Self</v>
          </cell>
        </row>
        <row r="605">
          <cell r="H605" t="str">
            <v>Self</v>
          </cell>
        </row>
        <row r="606">
          <cell r="H606" t="str">
            <v>Self</v>
          </cell>
        </row>
        <row r="607">
          <cell r="H607" t="str">
            <v>Self</v>
          </cell>
        </row>
        <row r="608">
          <cell r="H608" t="str">
            <v>Self</v>
          </cell>
        </row>
        <row r="609">
          <cell r="H609" t="str">
            <v>Self</v>
          </cell>
        </row>
        <row r="610">
          <cell r="H610" t="str">
            <v>Self</v>
          </cell>
        </row>
        <row r="611">
          <cell r="H611" t="str">
            <v>Self</v>
          </cell>
        </row>
        <row r="612">
          <cell r="H612" t="str">
            <v>Self</v>
          </cell>
        </row>
        <row r="613">
          <cell r="H613" t="str">
            <v>Self</v>
          </cell>
        </row>
        <row r="614">
          <cell r="H614" t="str">
            <v>Self</v>
          </cell>
        </row>
        <row r="615">
          <cell r="H615" t="str">
            <v>Self</v>
          </cell>
        </row>
        <row r="616">
          <cell r="H616" t="str">
            <v>Self</v>
          </cell>
        </row>
        <row r="617">
          <cell r="H617" t="str">
            <v>Self</v>
          </cell>
        </row>
        <row r="618">
          <cell r="H618" t="str">
            <v>Self</v>
          </cell>
        </row>
        <row r="619">
          <cell r="H619" t="str">
            <v>Self</v>
          </cell>
        </row>
        <row r="620">
          <cell r="H620" t="str">
            <v>Self</v>
          </cell>
        </row>
        <row r="621">
          <cell r="H621" t="str">
            <v>Self</v>
          </cell>
        </row>
        <row r="622">
          <cell r="H622" t="str">
            <v>Self</v>
          </cell>
        </row>
        <row r="623">
          <cell r="H623" t="str">
            <v>Self</v>
          </cell>
        </row>
        <row r="624">
          <cell r="H624" t="str">
            <v>Self</v>
          </cell>
        </row>
        <row r="625">
          <cell r="H625" t="str">
            <v>Self</v>
          </cell>
        </row>
        <row r="626">
          <cell r="H626" t="str">
            <v>Self</v>
          </cell>
        </row>
        <row r="627">
          <cell r="H627" t="str">
            <v>Self</v>
          </cell>
        </row>
        <row r="628">
          <cell r="H628" t="str">
            <v>Self</v>
          </cell>
        </row>
        <row r="629">
          <cell r="H629" t="str">
            <v>Self</v>
          </cell>
        </row>
        <row r="630">
          <cell r="H630" t="str">
            <v>Self</v>
          </cell>
        </row>
        <row r="631">
          <cell r="H631" t="str">
            <v>Self</v>
          </cell>
        </row>
        <row r="632">
          <cell r="H632" t="str">
            <v>Self</v>
          </cell>
        </row>
        <row r="633">
          <cell r="H633" t="str">
            <v>Self</v>
          </cell>
        </row>
        <row r="634">
          <cell r="H634" t="str">
            <v>Self</v>
          </cell>
        </row>
        <row r="635">
          <cell r="H635" t="str">
            <v>Self</v>
          </cell>
        </row>
        <row r="636">
          <cell r="H636" t="str">
            <v>Self</v>
          </cell>
        </row>
        <row r="637">
          <cell r="H637" t="str">
            <v>Self</v>
          </cell>
        </row>
        <row r="638">
          <cell r="H638" t="str">
            <v>Self</v>
          </cell>
        </row>
        <row r="639">
          <cell r="H639" t="str">
            <v>Self</v>
          </cell>
        </row>
        <row r="640">
          <cell r="H640" t="str">
            <v>Self</v>
          </cell>
        </row>
        <row r="641">
          <cell r="H641" t="str">
            <v>Self</v>
          </cell>
        </row>
        <row r="642">
          <cell r="H642" t="str">
            <v>Self</v>
          </cell>
        </row>
        <row r="643">
          <cell r="H643" t="str">
            <v>Self</v>
          </cell>
        </row>
        <row r="644">
          <cell r="H644" t="str">
            <v>Self</v>
          </cell>
        </row>
        <row r="645">
          <cell r="H645" t="str">
            <v>Self</v>
          </cell>
        </row>
        <row r="646">
          <cell r="H646" t="str">
            <v>Self</v>
          </cell>
        </row>
        <row r="647">
          <cell r="H647" t="str">
            <v>Self</v>
          </cell>
        </row>
        <row r="648">
          <cell r="H648" t="str">
            <v>Self</v>
          </cell>
        </row>
        <row r="649">
          <cell r="H649" t="str">
            <v>Self</v>
          </cell>
        </row>
        <row r="650">
          <cell r="H650" t="str">
            <v>Self</v>
          </cell>
        </row>
        <row r="651">
          <cell r="H651" t="str">
            <v>Self</v>
          </cell>
        </row>
        <row r="652">
          <cell r="H652" t="str">
            <v>Self</v>
          </cell>
        </row>
        <row r="653">
          <cell r="H653" t="str">
            <v>Self</v>
          </cell>
        </row>
        <row r="654">
          <cell r="H654" t="str">
            <v>Self</v>
          </cell>
        </row>
        <row r="655">
          <cell r="H655" t="str">
            <v>Self</v>
          </cell>
        </row>
        <row r="656">
          <cell r="H656" t="str">
            <v>Self</v>
          </cell>
        </row>
        <row r="657">
          <cell r="H657" t="str">
            <v>Self</v>
          </cell>
        </row>
        <row r="658">
          <cell r="H658" t="str">
            <v>Self</v>
          </cell>
        </row>
        <row r="659">
          <cell r="H659" t="str">
            <v>Self</v>
          </cell>
        </row>
        <row r="660">
          <cell r="H660" t="str">
            <v>Self</v>
          </cell>
        </row>
        <row r="661">
          <cell r="H661" t="str">
            <v>Self</v>
          </cell>
        </row>
        <row r="662">
          <cell r="H662" t="str">
            <v>Self</v>
          </cell>
        </row>
        <row r="663">
          <cell r="H663" t="str">
            <v>Self</v>
          </cell>
        </row>
        <row r="664">
          <cell r="H664" t="str">
            <v>Self</v>
          </cell>
        </row>
        <row r="665">
          <cell r="H665" t="str">
            <v>Self</v>
          </cell>
        </row>
        <row r="666">
          <cell r="H666" t="str">
            <v>Self</v>
          </cell>
        </row>
        <row r="667">
          <cell r="H667" t="str">
            <v>Self</v>
          </cell>
        </row>
        <row r="668">
          <cell r="H668" t="str">
            <v>Self</v>
          </cell>
        </row>
        <row r="669">
          <cell r="H669" t="str">
            <v>Self</v>
          </cell>
        </row>
        <row r="670">
          <cell r="H670" t="str">
            <v>Self</v>
          </cell>
        </row>
        <row r="671">
          <cell r="H671" t="str">
            <v>Self</v>
          </cell>
        </row>
        <row r="672">
          <cell r="H672" t="str">
            <v>Self</v>
          </cell>
        </row>
        <row r="673">
          <cell r="H673" t="str">
            <v>Self</v>
          </cell>
        </row>
        <row r="674">
          <cell r="H674" t="str">
            <v>Self</v>
          </cell>
        </row>
        <row r="675">
          <cell r="H675" t="str">
            <v>Self</v>
          </cell>
        </row>
        <row r="676">
          <cell r="H676" t="str">
            <v>Self</v>
          </cell>
        </row>
        <row r="677">
          <cell r="H677" t="str">
            <v>Self</v>
          </cell>
        </row>
        <row r="678">
          <cell r="H678" t="str">
            <v>Self</v>
          </cell>
        </row>
        <row r="679">
          <cell r="H679" t="str">
            <v>Self</v>
          </cell>
        </row>
        <row r="680">
          <cell r="H680" t="str">
            <v>Self</v>
          </cell>
        </row>
        <row r="681">
          <cell r="H681" t="str">
            <v>Self</v>
          </cell>
        </row>
        <row r="682">
          <cell r="H682" t="str">
            <v>Self</v>
          </cell>
        </row>
        <row r="683">
          <cell r="H683" t="str">
            <v>Self</v>
          </cell>
        </row>
        <row r="684">
          <cell r="H684" t="str">
            <v>Self</v>
          </cell>
        </row>
        <row r="685">
          <cell r="H685" t="str">
            <v>Self</v>
          </cell>
        </row>
        <row r="686">
          <cell r="H686" t="str">
            <v>Self</v>
          </cell>
        </row>
        <row r="687">
          <cell r="H687" t="str">
            <v>Self</v>
          </cell>
        </row>
        <row r="688">
          <cell r="H688" t="str">
            <v>Self</v>
          </cell>
        </row>
        <row r="689">
          <cell r="H689" t="str">
            <v>Self</v>
          </cell>
        </row>
        <row r="690">
          <cell r="H690" t="str">
            <v>Self</v>
          </cell>
        </row>
        <row r="691">
          <cell r="H691" t="str">
            <v>Self</v>
          </cell>
        </row>
        <row r="692">
          <cell r="H692" t="str">
            <v>Self</v>
          </cell>
        </row>
        <row r="693">
          <cell r="H693" t="str">
            <v>Self</v>
          </cell>
        </row>
        <row r="694">
          <cell r="H694" t="str">
            <v>Self</v>
          </cell>
        </row>
        <row r="695">
          <cell r="H695" t="str">
            <v>Self</v>
          </cell>
        </row>
        <row r="696">
          <cell r="H696" t="str">
            <v>Self</v>
          </cell>
        </row>
        <row r="697">
          <cell r="H697" t="str">
            <v>Self</v>
          </cell>
        </row>
        <row r="698">
          <cell r="H698" t="str">
            <v>Self</v>
          </cell>
        </row>
        <row r="699">
          <cell r="H699" t="str">
            <v>Self</v>
          </cell>
        </row>
        <row r="700">
          <cell r="H700" t="str">
            <v>Self</v>
          </cell>
        </row>
        <row r="701">
          <cell r="H701" t="str">
            <v>Self</v>
          </cell>
        </row>
        <row r="702">
          <cell r="H702" t="str">
            <v>Self</v>
          </cell>
        </row>
        <row r="703">
          <cell r="H703" t="str">
            <v>Self</v>
          </cell>
        </row>
        <row r="704">
          <cell r="H704" t="str">
            <v>Self</v>
          </cell>
        </row>
        <row r="705">
          <cell r="H705" t="str">
            <v>Self</v>
          </cell>
        </row>
        <row r="706">
          <cell r="H706" t="str">
            <v>Self</v>
          </cell>
        </row>
        <row r="707">
          <cell r="H707" t="str">
            <v>Self</v>
          </cell>
        </row>
        <row r="708">
          <cell r="H708" t="str">
            <v>Self</v>
          </cell>
        </row>
        <row r="709">
          <cell r="H709" t="str">
            <v>Self</v>
          </cell>
        </row>
        <row r="710">
          <cell r="H710" t="str">
            <v>Self</v>
          </cell>
        </row>
        <row r="711">
          <cell r="H711" t="str">
            <v>Self</v>
          </cell>
        </row>
        <row r="712">
          <cell r="H712" t="str">
            <v>Self</v>
          </cell>
        </row>
        <row r="713">
          <cell r="H713" t="str">
            <v>Self</v>
          </cell>
        </row>
        <row r="714">
          <cell r="H714" t="str">
            <v>Self</v>
          </cell>
        </row>
        <row r="715">
          <cell r="H715" t="str">
            <v>Self</v>
          </cell>
        </row>
        <row r="716">
          <cell r="H716" t="str">
            <v>Self</v>
          </cell>
        </row>
        <row r="717">
          <cell r="H717" t="str">
            <v>Self</v>
          </cell>
        </row>
        <row r="718">
          <cell r="H718" t="str">
            <v>Self</v>
          </cell>
        </row>
        <row r="719">
          <cell r="H719" t="str">
            <v>Self</v>
          </cell>
        </row>
        <row r="720">
          <cell r="H720" t="str">
            <v>Self</v>
          </cell>
        </row>
        <row r="721">
          <cell r="H721" t="str">
            <v>Self</v>
          </cell>
        </row>
        <row r="722">
          <cell r="H722" t="str">
            <v>Self</v>
          </cell>
        </row>
        <row r="723">
          <cell r="H723" t="str">
            <v>Self</v>
          </cell>
        </row>
        <row r="724">
          <cell r="H724" t="str">
            <v>Self</v>
          </cell>
        </row>
        <row r="725">
          <cell r="H725" t="str">
            <v>Self</v>
          </cell>
        </row>
        <row r="726">
          <cell r="H726" t="str">
            <v>Self</v>
          </cell>
        </row>
        <row r="727">
          <cell r="H727" t="str">
            <v>Self</v>
          </cell>
        </row>
        <row r="728">
          <cell r="H728" t="str">
            <v>Self</v>
          </cell>
        </row>
        <row r="729">
          <cell r="H729" t="str">
            <v>Self</v>
          </cell>
        </row>
        <row r="730">
          <cell r="H730" t="str">
            <v>Self</v>
          </cell>
        </row>
        <row r="731">
          <cell r="H731" t="str">
            <v>Self</v>
          </cell>
        </row>
        <row r="732">
          <cell r="H732" t="str">
            <v>Self</v>
          </cell>
        </row>
        <row r="733">
          <cell r="H733" t="str">
            <v>Self</v>
          </cell>
        </row>
        <row r="734">
          <cell r="H734" t="str">
            <v>Self</v>
          </cell>
        </row>
        <row r="735">
          <cell r="H735" t="str">
            <v>Self</v>
          </cell>
        </row>
        <row r="736">
          <cell r="H736" t="str">
            <v>Self</v>
          </cell>
        </row>
        <row r="737">
          <cell r="H737" t="str">
            <v>Self</v>
          </cell>
        </row>
        <row r="738">
          <cell r="H738" t="str">
            <v>Self</v>
          </cell>
        </row>
        <row r="739">
          <cell r="H739" t="str">
            <v>Self</v>
          </cell>
        </row>
        <row r="740">
          <cell r="H740" t="str">
            <v>Self</v>
          </cell>
        </row>
        <row r="741">
          <cell r="H741" t="str">
            <v>Self</v>
          </cell>
        </row>
        <row r="742">
          <cell r="H742" t="str">
            <v>Self</v>
          </cell>
        </row>
        <row r="743">
          <cell r="H743" t="str">
            <v>Self</v>
          </cell>
        </row>
        <row r="744">
          <cell r="H744" t="str">
            <v>Self</v>
          </cell>
        </row>
        <row r="745">
          <cell r="H745" t="str">
            <v>Self</v>
          </cell>
        </row>
        <row r="746">
          <cell r="H746" t="str">
            <v>Self</v>
          </cell>
        </row>
        <row r="747">
          <cell r="H747" t="str">
            <v>Self</v>
          </cell>
        </row>
        <row r="748">
          <cell r="H748" t="str">
            <v>Self</v>
          </cell>
        </row>
        <row r="749">
          <cell r="H749" t="str">
            <v>Self</v>
          </cell>
        </row>
        <row r="750">
          <cell r="H750" t="str">
            <v>Self</v>
          </cell>
        </row>
        <row r="751">
          <cell r="H751" t="str">
            <v>Self</v>
          </cell>
        </row>
        <row r="752">
          <cell r="H752" t="str">
            <v>Self</v>
          </cell>
        </row>
        <row r="753">
          <cell r="H753" t="str">
            <v>Self</v>
          </cell>
        </row>
        <row r="754">
          <cell r="H754" t="str">
            <v>Self</v>
          </cell>
        </row>
        <row r="755">
          <cell r="H755" t="str">
            <v>Self</v>
          </cell>
        </row>
        <row r="756">
          <cell r="H756" t="str">
            <v>Self</v>
          </cell>
        </row>
        <row r="757">
          <cell r="H757" t="str">
            <v>Self</v>
          </cell>
        </row>
        <row r="758">
          <cell r="H758" t="str">
            <v>Self</v>
          </cell>
        </row>
        <row r="759">
          <cell r="H759" t="str">
            <v>Self</v>
          </cell>
        </row>
        <row r="760">
          <cell r="H760" t="str">
            <v>Self</v>
          </cell>
        </row>
        <row r="761">
          <cell r="H761" t="str">
            <v>Self</v>
          </cell>
        </row>
        <row r="762">
          <cell r="H762" t="str">
            <v>Self</v>
          </cell>
        </row>
        <row r="763">
          <cell r="H763" t="str">
            <v>Self</v>
          </cell>
        </row>
        <row r="764">
          <cell r="H764" t="str">
            <v>Self</v>
          </cell>
        </row>
        <row r="765">
          <cell r="H765" t="str">
            <v>Self</v>
          </cell>
        </row>
        <row r="766">
          <cell r="H766" t="str">
            <v>Self</v>
          </cell>
        </row>
        <row r="767">
          <cell r="H767" t="str">
            <v>Self</v>
          </cell>
        </row>
        <row r="768">
          <cell r="H768" t="str">
            <v>Self</v>
          </cell>
        </row>
        <row r="769">
          <cell r="H769" t="str">
            <v>Self</v>
          </cell>
        </row>
        <row r="770">
          <cell r="H770" t="str">
            <v>Self</v>
          </cell>
        </row>
        <row r="771">
          <cell r="H771" t="str">
            <v>Self</v>
          </cell>
        </row>
        <row r="772">
          <cell r="H772" t="str">
            <v>Self</v>
          </cell>
        </row>
        <row r="773">
          <cell r="H773" t="str">
            <v>Self</v>
          </cell>
        </row>
        <row r="774">
          <cell r="H774" t="str">
            <v>Self</v>
          </cell>
        </row>
        <row r="775">
          <cell r="H775" t="str">
            <v>Self</v>
          </cell>
        </row>
        <row r="776">
          <cell r="H776" t="str">
            <v>Self</v>
          </cell>
        </row>
        <row r="777">
          <cell r="H777" t="str">
            <v>Self</v>
          </cell>
        </row>
        <row r="778">
          <cell r="H778" t="str">
            <v>Self</v>
          </cell>
        </row>
        <row r="779">
          <cell r="H779" t="str">
            <v>Self</v>
          </cell>
        </row>
        <row r="780">
          <cell r="H780" t="str">
            <v>Self</v>
          </cell>
        </row>
        <row r="781">
          <cell r="H781" t="str">
            <v>Self</v>
          </cell>
        </row>
        <row r="782">
          <cell r="H782" t="str">
            <v>Self</v>
          </cell>
        </row>
        <row r="783">
          <cell r="H783" t="str">
            <v>Self</v>
          </cell>
        </row>
        <row r="784">
          <cell r="H784" t="str">
            <v>Self</v>
          </cell>
        </row>
        <row r="785">
          <cell r="H785" t="str">
            <v>Self</v>
          </cell>
        </row>
        <row r="786">
          <cell r="H786" t="str">
            <v>Self</v>
          </cell>
        </row>
        <row r="787">
          <cell r="H787" t="str">
            <v>Self</v>
          </cell>
        </row>
        <row r="788">
          <cell r="H788" t="str">
            <v>Self</v>
          </cell>
        </row>
        <row r="789">
          <cell r="H789" t="str">
            <v>Self</v>
          </cell>
        </row>
        <row r="790">
          <cell r="H790" t="str">
            <v>Self</v>
          </cell>
        </row>
        <row r="791">
          <cell r="H791" t="str">
            <v>Self</v>
          </cell>
        </row>
        <row r="792">
          <cell r="H792" t="str">
            <v>Self</v>
          </cell>
        </row>
        <row r="793">
          <cell r="H793" t="str">
            <v>Self</v>
          </cell>
        </row>
        <row r="794">
          <cell r="H794" t="str">
            <v>Self</v>
          </cell>
        </row>
        <row r="795">
          <cell r="H795" t="str">
            <v>Self</v>
          </cell>
        </row>
        <row r="796">
          <cell r="H796" t="str">
            <v>Self</v>
          </cell>
        </row>
        <row r="797">
          <cell r="H797" t="str">
            <v>Self</v>
          </cell>
        </row>
        <row r="798">
          <cell r="H798" t="str">
            <v>Self</v>
          </cell>
        </row>
        <row r="799">
          <cell r="H799" t="str">
            <v>Self</v>
          </cell>
        </row>
        <row r="800">
          <cell r="H800" t="str">
            <v>Self</v>
          </cell>
        </row>
        <row r="801">
          <cell r="H801" t="str">
            <v>Self</v>
          </cell>
        </row>
        <row r="802">
          <cell r="H802" t="str">
            <v>Self</v>
          </cell>
        </row>
        <row r="803">
          <cell r="H803" t="str">
            <v>Self</v>
          </cell>
        </row>
        <row r="804">
          <cell r="H804" t="str">
            <v>Self</v>
          </cell>
        </row>
        <row r="805">
          <cell r="H805" t="str">
            <v>Self</v>
          </cell>
        </row>
        <row r="806">
          <cell r="H806" t="str">
            <v>Self</v>
          </cell>
        </row>
        <row r="807">
          <cell r="H807" t="str">
            <v>Self</v>
          </cell>
        </row>
        <row r="808">
          <cell r="H808" t="str">
            <v>Self</v>
          </cell>
        </row>
        <row r="809">
          <cell r="H809" t="str">
            <v>Self</v>
          </cell>
        </row>
        <row r="810">
          <cell r="H810" t="str">
            <v>Self</v>
          </cell>
        </row>
        <row r="811">
          <cell r="H811" t="str">
            <v>Self</v>
          </cell>
        </row>
        <row r="812">
          <cell r="H812" t="str">
            <v>Self</v>
          </cell>
        </row>
        <row r="813">
          <cell r="H813" t="str">
            <v>Self</v>
          </cell>
        </row>
        <row r="814">
          <cell r="H814" t="str">
            <v>Self</v>
          </cell>
        </row>
        <row r="815">
          <cell r="H815" t="str">
            <v>Self</v>
          </cell>
        </row>
        <row r="816">
          <cell r="H816" t="str">
            <v>Self</v>
          </cell>
        </row>
        <row r="817">
          <cell r="H817" t="str">
            <v>Self</v>
          </cell>
        </row>
        <row r="818">
          <cell r="H818" t="str">
            <v>Self</v>
          </cell>
        </row>
        <row r="819">
          <cell r="H819" t="str">
            <v>Self</v>
          </cell>
        </row>
        <row r="820">
          <cell r="H820" t="str">
            <v>Self</v>
          </cell>
        </row>
        <row r="821">
          <cell r="H821" t="str">
            <v>Self</v>
          </cell>
        </row>
        <row r="822">
          <cell r="H822" t="str">
            <v>Self</v>
          </cell>
        </row>
        <row r="823">
          <cell r="H823" t="str">
            <v>Self</v>
          </cell>
        </row>
        <row r="824">
          <cell r="H824" t="str">
            <v>Self</v>
          </cell>
        </row>
        <row r="825">
          <cell r="H825" t="str">
            <v>Self</v>
          </cell>
        </row>
        <row r="826">
          <cell r="H826" t="str">
            <v>Self</v>
          </cell>
        </row>
        <row r="827">
          <cell r="H827" t="str">
            <v>Self</v>
          </cell>
        </row>
        <row r="828">
          <cell r="H828" t="str">
            <v>Self</v>
          </cell>
        </row>
        <row r="829">
          <cell r="H829" t="str">
            <v>Self</v>
          </cell>
        </row>
        <row r="830">
          <cell r="H830" t="str">
            <v>Self</v>
          </cell>
        </row>
        <row r="831">
          <cell r="H831" t="str">
            <v>Self</v>
          </cell>
        </row>
        <row r="832">
          <cell r="H832" t="str">
            <v>Self</v>
          </cell>
        </row>
        <row r="833">
          <cell r="H833" t="str">
            <v>Self</v>
          </cell>
        </row>
        <row r="834">
          <cell r="H834" t="str">
            <v>Self</v>
          </cell>
        </row>
        <row r="835">
          <cell r="H835" t="str">
            <v>Self</v>
          </cell>
        </row>
        <row r="836">
          <cell r="H836" t="str">
            <v>Self</v>
          </cell>
        </row>
        <row r="837">
          <cell r="H837" t="str">
            <v>Self</v>
          </cell>
        </row>
        <row r="838">
          <cell r="H838" t="str">
            <v>Self</v>
          </cell>
        </row>
        <row r="839">
          <cell r="H839" t="str">
            <v>Self</v>
          </cell>
        </row>
        <row r="840">
          <cell r="H840" t="str">
            <v>Self</v>
          </cell>
        </row>
        <row r="841">
          <cell r="H841" t="str">
            <v>Self</v>
          </cell>
        </row>
        <row r="842">
          <cell r="H842" t="str">
            <v>Self</v>
          </cell>
        </row>
        <row r="843">
          <cell r="H843" t="str">
            <v>Self</v>
          </cell>
        </row>
        <row r="844">
          <cell r="H844" t="str">
            <v>Self</v>
          </cell>
        </row>
        <row r="845">
          <cell r="H845" t="str">
            <v>Self</v>
          </cell>
        </row>
        <row r="846">
          <cell r="H846" t="str">
            <v>Self</v>
          </cell>
        </row>
        <row r="847">
          <cell r="H847" t="str">
            <v>Self</v>
          </cell>
        </row>
        <row r="848">
          <cell r="H848" t="str">
            <v>Self</v>
          </cell>
        </row>
        <row r="849">
          <cell r="H849" t="str">
            <v>Self</v>
          </cell>
        </row>
        <row r="850">
          <cell r="H850" t="str">
            <v>Self</v>
          </cell>
        </row>
        <row r="851">
          <cell r="H851" t="str">
            <v>Self</v>
          </cell>
        </row>
        <row r="852">
          <cell r="H852" t="str">
            <v>Self</v>
          </cell>
        </row>
        <row r="853">
          <cell r="H853" t="str">
            <v>Self</v>
          </cell>
        </row>
        <row r="854">
          <cell r="H854" t="str">
            <v>Self</v>
          </cell>
        </row>
        <row r="855">
          <cell r="H855" t="str">
            <v>Self</v>
          </cell>
        </row>
        <row r="856">
          <cell r="H856" t="str">
            <v>Self</v>
          </cell>
        </row>
        <row r="857">
          <cell r="H857" t="str">
            <v>Self</v>
          </cell>
        </row>
        <row r="858">
          <cell r="H858" t="str">
            <v>Self</v>
          </cell>
        </row>
        <row r="859">
          <cell r="H859" t="str">
            <v>Self</v>
          </cell>
        </row>
        <row r="860">
          <cell r="H860" t="str">
            <v>Self</v>
          </cell>
        </row>
        <row r="861">
          <cell r="H861" t="str">
            <v>Self</v>
          </cell>
        </row>
        <row r="862">
          <cell r="H862" t="str">
            <v>Self</v>
          </cell>
        </row>
        <row r="863">
          <cell r="H863" t="str">
            <v>Self</v>
          </cell>
        </row>
        <row r="864">
          <cell r="H864" t="str">
            <v>Self</v>
          </cell>
        </row>
        <row r="865">
          <cell r="H865" t="str">
            <v>Self</v>
          </cell>
        </row>
        <row r="866">
          <cell r="H866" t="str">
            <v>Self</v>
          </cell>
        </row>
        <row r="867">
          <cell r="H867" t="str">
            <v>Self</v>
          </cell>
        </row>
        <row r="868">
          <cell r="H868" t="str">
            <v>Self</v>
          </cell>
        </row>
        <row r="869">
          <cell r="H869" t="str">
            <v>Self</v>
          </cell>
        </row>
        <row r="870">
          <cell r="H870" t="str">
            <v>Self</v>
          </cell>
        </row>
        <row r="871">
          <cell r="H871" t="str">
            <v>Self</v>
          </cell>
        </row>
        <row r="872">
          <cell r="H872" t="str">
            <v>Self</v>
          </cell>
        </row>
        <row r="873">
          <cell r="H873" t="str">
            <v>Self</v>
          </cell>
        </row>
        <row r="874">
          <cell r="H874" t="str">
            <v>Self</v>
          </cell>
        </row>
        <row r="875">
          <cell r="H875" t="str">
            <v>Self</v>
          </cell>
        </row>
        <row r="876">
          <cell r="H876" t="str">
            <v>Self</v>
          </cell>
        </row>
        <row r="877">
          <cell r="H877" t="str">
            <v>Self</v>
          </cell>
        </row>
        <row r="878">
          <cell r="H878" t="str">
            <v>Self</v>
          </cell>
        </row>
        <row r="879">
          <cell r="H879" t="str">
            <v>Self</v>
          </cell>
        </row>
        <row r="880">
          <cell r="H880" t="str">
            <v>Self</v>
          </cell>
        </row>
        <row r="881">
          <cell r="H881" t="str">
            <v>Self</v>
          </cell>
        </row>
        <row r="882">
          <cell r="H882" t="str">
            <v>Self</v>
          </cell>
        </row>
        <row r="883">
          <cell r="H883" t="str">
            <v>Self</v>
          </cell>
        </row>
        <row r="884">
          <cell r="H884" t="str">
            <v>Self</v>
          </cell>
        </row>
        <row r="885">
          <cell r="H885" t="str">
            <v>Self</v>
          </cell>
        </row>
        <row r="886">
          <cell r="H886" t="str">
            <v>Self</v>
          </cell>
        </row>
        <row r="887">
          <cell r="H887" t="str">
            <v>Self</v>
          </cell>
        </row>
        <row r="888">
          <cell r="H888" t="str">
            <v>Self</v>
          </cell>
        </row>
        <row r="889">
          <cell r="H889" t="str">
            <v>Self</v>
          </cell>
        </row>
        <row r="890">
          <cell r="H890" t="str">
            <v>Self</v>
          </cell>
        </row>
        <row r="891">
          <cell r="H891" t="str">
            <v>Self</v>
          </cell>
        </row>
        <row r="892">
          <cell r="H892" t="str">
            <v>Self</v>
          </cell>
        </row>
        <row r="893">
          <cell r="H893" t="str">
            <v>Self</v>
          </cell>
        </row>
        <row r="894">
          <cell r="H894" t="str">
            <v>Self</v>
          </cell>
        </row>
        <row r="895">
          <cell r="H895" t="str">
            <v>Self</v>
          </cell>
        </row>
        <row r="896">
          <cell r="H896" t="str">
            <v>Self</v>
          </cell>
        </row>
        <row r="897">
          <cell r="H897" t="str">
            <v>Self</v>
          </cell>
        </row>
        <row r="898">
          <cell r="H898" t="str">
            <v>Self</v>
          </cell>
        </row>
        <row r="899">
          <cell r="H899" t="str">
            <v>Self</v>
          </cell>
        </row>
        <row r="900">
          <cell r="H900" t="str">
            <v>Self</v>
          </cell>
        </row>
        <row r="901">
          <cell r="H901" t="str">
            <v>Self</v>
          </cell>
        </row>
        <row r="902">
          <cell r="H902" t="str">
            <v>Self</v>
          </cell>
        </row>
        <row r="903">
          <cell r="H903" t="str">
            <v>Self</v>
          </cell>
        </row>
        <row r="904">
          <cell r="H904" t="str">
            <v>Self</v>
          </cell>
        </row>
        <row r="905">
          <cell r="H905" t="str">
            <v>Self</v>
          </cell>
        </row>
        <row r="906">
          <cell r="H906" t="str">
            <v>Self</v>
          </cell>
        </row>
        <row r="907">
          <cell r="H907" t="str">
            <v>Self</v>
          </cell>
        </row>
        <row r="908">
          <cell r="H908" t="str">
            <v>Self</v>
          </cell>
        </row>
        <row r="909">
          <cell r="H909" t="str">
            <v>Self</v>
          </cell>
        </row>
        <row r="910">
          <cell r="H910" t="str">
            <v>Self</v>
          </cell>
        </row>
        <row r="911">
          <cell r="H911" t="str">
            <v>Self</v>
          </cell>
        </row>
        <row r="912">
          <cell r="H912" t="str">
            <v>Self</v>
          </cell>
        </row>
        <row r="913">
          <cell r="H913" t="str">
            <v>Self</v>
          </cell>
        </row>
        <row r="914">
          <cell r="H914" t="str">
            <v>Self</v>
          </cell>
        </row>
        <row r="915">
          <cell r="H915" t="str">
            <v>Self</v>
          </cell>
        </row>
        <row r="916">
          <cell r="H916" t="str">
            <v>Self</v>
          </cell>
        </row>
        <row r="917">
          <cell r="H917" t="str">
            <v>Self</v>
          </cell>
        </row>
        <row r="918">
          <cell r="H918" t="str">
            <v>Self</v>
          </cell>
        </row>
        <row r="919">
          <cell r="H919" t="str">
            <v>Self</v>
          </cell>
        </row>
        <row r="920">
          <cell r="H920" t="str">
            <v>Self</v>
          </cell>
        </row>
        <row r="921">
          <cell r="H921" t="str">
            <v>Self</v>
          </cell>
        </row>
        <row r="922">
          <cell r="H922" t="str">
            <v>Self</v>
          </cell>
        </row>
        <row r="923">
          <cell r="H923" t="str">
            <v>Self</v>
          </cell>
        </row>
        <row r="924">
          <cell r="H924" t="str">
            <v>Self</v>
          </cell>
        </row>
        <row r="925">
          <cell r="H925" t="str">
            <v>Self</v>
          </cell>
        </row>
        <row r="926">
          <cell r="H926" t="str">
            <v>Self</v>
          </cell>
        </row>
        <row r="927">
          <cell r="H927" t="str">
            <v>Self</v>
          </cell>
        </row>
        <row r="928">
          <cell r="H928" t="str">
            <v>Self</v>
          </cell>
        </row>
        <row r="929">
          <cell r="H929" t="str">
            <v>Self</v>
          </cell>
        </row>
        <row r="930">
          <cell r="H930" t="str">
            <v>Self</v>
          </cell>
        </row>
        <row r="931">
          <cell r="H931" t="str">
            <v>Self</v>
          </cell>
        </row>
        <row r="932">
          <cell r="H932" t="str">
            <v>Self</v>
          </cell>
        </row>
        <row r="933">
          <cell r="H933" t="str">
            <v>Self</v>
          </cell>
        </row>
        <row r="934">
          <cell r="H934" t="str">
            <v>Self</v>
          </cell>
        </row>
        <row r="935">
          <cell r="H935" t="str">
            <v>Self</v>
          </cell>
        </row>
        <row r="936">
          <cell r="H936" t="str">
            <v>Self</v>
          </cell>
        </row>
        <row r="937">
          <cell r="H937" t="str">
            <v>Self</v>
          </cell>
        </row>
        <row r="938">
          <cell r="H938" t="str">
            <v>Self</v>
          </cell>
        </row>
        <row r="939">
          <cell r="H939" t="str">
            <v>Self</v>
          </cell>
        </row>
        <row r="940">
          <cell r="H940" t="str">
            <v>Self</v>
          </cell>
        </row>
        <row r="941">
          <cell r="H941" t="str">
            <v>Self</v>
          </cell>
        </row>
        <row r="942">
          <cell r="H942" t="str">
            <v>Self</v>
          </cell>
        </row>
        <row r="943">
          <cell r="H943" t="str">
            <v>Self</v>
          </cell>
        </row>
        <row r="944">
          <cell r="H944" t="str">
            <v>Self</v>
          </cell>
        </row>
        <row r="945">
          <cell r="H945" t="str">
            <v>Self</v>
          </cell>
        </row>
        <row r="946">
          <cell r="H946" t="str">
            <v>Self</v>
          </cell>
        </row>
        <row r="947">
          <cell r="H947" t="str">
            <v>Self</v>
          </cell>
        </row>
        <row r="948">
          <cell r="H948" t="str">
            <v>Self</v>
          </cell>
        </row>
        <row r="949">
          <cell r="H949" t="str">
            <v>Self</v>
          </cell>
        </row>
        <row r="950">
          <cell r="H950" t="str">
            <v>Self</v>
          </cell>
        </row>
        <row r="951">
          <cell r="H951" t="str">
            <v>Self</v>
          </cell>
        </row>
        <row r="952">
          <cell r="H952" t="str">
            <v>Self</v>
          </cell>
        </row>
        <row r="953">
          <cell r="H953" t="str">
            <v>Self</v>
          </cell>
        </row>
        <row r="954">
          <cell r="H954" t="str">
            <v>Self</v>
          </cell>
        </row>
        <row r="955">
          <cell r="H955" t="str">
            <v>Self</v>
          </cell>
        </row>
        <row r="956">
          <cell r="H956" t="str">
            <v>Self</v>
          </cell>
        </row>
        <row r="957">
          <cell r="H957" t="str">
            <v>Self</v>
          </cell>
        </row>
        <row r="958">
          <cell r="H958" t="str">
            <v>Self</v>
          </cell>
        </row>
        <row r="959">
          <cell r="H959" t="str">
            <v>Self</v>
          </cell>
        </row>
        <row r="960">
          <cell r="H960" t="str">
            <v>Self</v>
          </cell>
        </row>
        <row r="961">
          <cell r="H961" t="str">
            <v>Self</v>
          </cell>
        </row>
        <row r="962">
          <cell r="H962" t="str">
            <v>Self</v>
          </cell>
        </row>
        <row r="963">
          <cell r="H963" t="str">
            <v>Self</v>
          </cell>
        </row>
        <row r="964">
          <cell r="H964" t="str">
            <v>Self</v>
          </cell>
        </row>
        <row r="965">
          <cell r="H965" t="str">
            <v>Self</v>
          </cell>
        </row>
        <row r="966">
          <cell r="H966" t="str">
            <v>Self</v>
          </cell>
        </row>
        <row r="967">
          <cell r="H967" t="str">
            <v>Self</v>
          </cell>
        </row>
        <row r="968">
          <cell r="H968" t="str">
            <v>Self</v>
          </cell>
        </row>
        <row r="969">
          <cell r="H969" t="str">
            <v>Self</v>
          </cell>
        </row>
        <row r="970">
          <cell r="H970" t="str">
            <v>Self</v>
          </cell>
        </row>
        <row r="971">
          <cell r="H971" t="str">
            <v>Self</v>
          </cell>
        </row>
        <row r="972">
          <cell r="H972" t="str">
            <v>Self</v>
          </cell>
        </row>
        <row r="973">
          <cell r="H973" t="str">
            <v>Self</v>
          </cell>
        </row>
        <row r="974">
          <cell r="H974" t="str">
            <v>Self</v>
          </cell>
        </row>
        <row r="975">
          <cell r="H975" t="str">
            <v>Self</v>
          </cell>
        </row>
        <row r="976">
          <cell r="H976" t="str">
            <v>Self</v>
          </cell>
        </row>
        <row r="977">
          <cell r="H977" t="str">
            <v>Self</v>
          </cell>
        </row>
        <row r="978">
          <cell r="H978" t="str">
            <v>Self</v>
          </cell>
        </row>
        <row r="979">
          <cell r="H979" t="str">
            <v>Self</v>
          </cell>
        </row>
        <row r="980">
          <cell r="H980" t="str">
            <v>Self</v>
          </cell>
        </row>
        <row r="981">
          <cell r="H981" t="str">
            <v>Self</v>
          </cell>
        </row>
        <row r="982">
          <cell r="H982" t="str">
            <v>Self</v>
          </cell>
        </row>
        <row r="983">
          <cell r="H983" t="str">
            <v>Self</v>
          </cell>
        </row>
        <row r="984">
          <cell r="H984" t="str">
            <v>Self</v>
          </cell>
        </row>
        <row r="985">
          <cell r="H985" t="str">
            <v>Self</v>
          </cell>
        </row>
        <row r="986">
          <cell r="H986" t="str">
            <v>Self</v>
          </cell>
        </row>
        <row r="987">
          <cell r="H987" t="str">
            <v>Self</v>
          </cell>
        </row>
        <row r="988">
          <cell r="H988" t="str">
            <v>Self</v>
          </cell>
        </row>
        <row r="989">
          <cell r="H989" t="str">
            <v>Self</v>
          </cell>
        </row>
        <row r="990">
          <cell r="H990" t="str">
            <v>Self</v>
          </cell>
        </row>
        <row r="991">
          <cell r="H991" t="str">
            <v>Self</v>
          </cell>
        </row>
        <row r="992">
          <cell r="H992" t="str">
            <v>Self</v>
          </cell>
        </row>
        <row r="993">
          <cell r="H993" t="str">
            <v>Self</v>
          </cell>
        </row>
        <row r="994">
          <cell r="H994" t="str">
            <v>Self</v>
          </cell>
        </row>
        <row r="995">
          <cell r="H995" t="str">
            <v>Self</v>
          </cell>
        </row>
        <row r="996">
          <cell r="H996" t="str">
            <v>Self</v>
          </cell>
        </row>
        <row r="997">
          <cell r="H997" t="str">
            <v>Self</v>
          </cell>
        </row>
        <row r="998">
          <cell r="H998" t="str">
            <v>Self</v>
          </cell>
        </row>
        <row r="999">
          <cell r="H999" t="str">
            <v>Self</v>
          </cell>
        </row>
        <row r="1000">
          <cell r="H1000" t="str">
            <v>Self</v>
          </cell>
        </row>
        <row r="1001">
          <cell r="H1001" t="str">
            <v>Self</v>
          </cell>
        </row>
        <row r="1002">
          <cell r="H1002" t="str">
            <v>Self</v>
          </cell>
        </row>
        <row r="1003">
          <cell r="H1003" t="str">
            <v>Self</v>
          </cell>
        </row>
        <row r="1004">
          <cell r="H1004" t="str">
            <v>Self</v>
          </cell>
        </row>
        <row r="1005">
          <cell r="H1005" t="str">
            <v>Self</v>
          </cell>
        </row>
        <row r="1006">
          <cell r="H1006" t="str">
            <v>Self</v>
          </cell>
        </row>
        <row r="1007">
          <cell r="H1007" t="str">
            <v>Self</v>
          </cell>
        </row>
        <row r="1008">
          <cell r="H1008" t="str">
            <v>Self</v>
          </cell>
        </row>
        <row r="1009">
          <cell r="H1009" t="str">
            <v>Self</v>
          </cell>
        </row>
        <row r="1010">
          <cell r="H1010" t="str">
            <v>Self</v>
          </cell>
        </row>
        <row r="1011">
          <cell r="H1011" t="str">
            <v>Self</v>
          </cell>
        </row>
        <row r="1012">
          <cell r="H1012" t="str">
            <v>Self</v>
          </cell>
        </row>
        <row r="1013">
          <cell r="H1013" t="str">
            <v>Self</v>
          </cell>
        </row>
        <row r="1014">
          <cell r="H1014" t="str">
            <v>Self</v>
          </cell>
        </row>
        <row r="1015">
          <cell r="H1015" t="str">
            <v>Self</v>
          </cell>
        </row>
        <row r="1016">
          <cell r="H1016" t="str">
            <v>Self</v>
          </cell>
        </row>
        <row r="1017">
          <cell r="H1017" t="str">
            <v>Self</v>
          </cell>
        </row>
        <row r="1018">
          <cell r="H1018" t="str">
            <v>Self</v>
          </cell>
        </row>
        <row r="1019">
          <cell r="H1019" t="str">
            <v>Self</v>
          </cell>
        </row>
        <row r="1020">
          <cell r="H1020" t="str">
            <v>Self</v>
          </cell>
        </row>
        <row r="1021">
          <cell r="H1021" t="str">
            <v>Self</v>
          </cell>
        </row>
        <row r="1022">
          <cell r="H1022" t="str">
            <v>Self</v>
          </cell>
        </row>
        <row r="1023">
          <cell r="H1023" t="str">
            <v>Self</v>
          </cell>
        </row>
        <row r="1024">
          <cell r="H1024" t="str">
            <v>Self</v>
          </cell>
        </row>
        <row r="1025">
          <cell r="H1025" t="str">
            <v>Self</v>
          </cell>
        </row>
        <row r="1026">
          <cell r="H1026" t="str">
            <v>Self</v>
          </cell>
        </row>
        <row r="1027">
          <cell r="H1027" t="str">
            <v>Self</v>
          </cell>
        </row>
        <row r="1028">
          <cell r="H1028" t="str">
            <v>Self</v>
          </cell>
        </row>
        <row r="1029">
          <cell r="H1029" t="str">
            <v>Self</v>
          </cell>
        </row>
        <row r="1030">
          <cell r="H1030" t="str">
            <v>Self</v>
          </cell>
        </row>
        <row r="1031">
          <cell r="H1031" t="str">
            <v>Self</v>
          </cell>
        </row>
        <row r="1032">
          <cell r="H1032" t="str">
            <v>Self</v>
          </cell>
        </row>
        <row r="1033">
          <cell r="H1033" t="str">
            <v>Self</v>
          </cell>
        </row>
        <row r="1034">
          <cell r="H1034" t="str">
            <v>Self</v>
          </cell>
        </row>
        <row r="1035">
          <cell r="H1035" t="str">
            <v>Self</v>
          </cell>
        </row>
        <row r="1036">
          <cell r="H1036" t="str">
            <v>Self</v>
          </cell>
        </row>
        <row r="1037">
          <cell r="H1037" t="str">
            <v>Self</v>
          </cell>
        </row>
        <row r="1038">
          <cell r="H1038" t="str">
            <v>Self</v>
          </cell>
        </row>
        <row r="1039">
          <cell r="H1039" t="str">
            <v>Self</v>
          </cell>
        </row>
        <row r="1040">
          <cell r="H1040" t="str">
            <v>Self</v>
          </cell>
        </row>
        <row r="1041">
          <cell r="H1041" t="str">
            <v>Self</v>
          </cell>
        </row>
        <row r="1042">
          <cell r="H1042" t="str">
            <v>Self</v>
          </cell>
        </row>
        <row r="1043">
          <cell r="H1043" t="str">
            <v>Self</v>
          </cell>
        </row>
        <row r="1044">
          <cell r="H1044" t="str">
            <v>Self</v>
          </cell>
        </row>
        <row r="1045">
          <cell r="H1045" t="str">
            <v>Self</v>
          </cell>
        </row>
        <row r="1046">
          <cell r="H1046" t="str">
            <v>Self</v>
          </cell>
        </row>
        <row r="1047">
          <cell r="H1047" t="str">
            <v>Self</v>
          </cell>
        </row>
        <row r="1048">
          <cell r="H1048" t="str">
            <v>Self</v>
          </cell>
        </row>
        <row r="1049">
          <cell r="H1049" t="str">
            <v>Self</v>
          </cell>
        </row>
        <row r="1050">
          <cell r="H1050" t="str">
            <v>Self</v>
          </cell>
        </row>
        <row r="1051">
          <cell r="H1051" t="str">
            <v>Self</v>
          </cell>
        </row>
        <row r="1052">
          <cell r="H1052" t="str">
            <v>Self</v>
          </cell>
        </row>
        <row r="1053">
          <cell r="H1053" t="str">
            <v>Self</v>
          </cell>
        </row>
        <row r="1054">
          <cell r="H1054" t="str">
            <v>Self</v>
          </cell>
        </row>
        <row r="1055">
          <cell r="H1055" t="str">
            <v>Self</v>
          </cell>
        </row>
        <row r="1056">
          <cell r="H1056" t="str">
            <v>Self</v>
          </cell>
        </row>
        <row r="1057">
          <cell r="H1057" t="str">
            <v>Self</v>
          </cell>
        </row>
        <row r="1058">
          <cell r="H1058" t="str">
            <v>Self</v>
          </cell>
        </row>
        <row r="1059">
          <cell r="H1059" t="str">
            <v>Self</v>
          </cell>
        </row>
        <row r="1060">
          <cell r="H1060" t="str">
            <v>Self</v>
          </cell>
        </row>
        <row r="1061">
          <cell r="H1061" t="str">
            <v>Self</v>
          </cell>
        </row>
        <row r="1062">
          <cell r="H1062" t="str">
            <v>Self</v>
          </cell>
        </row>
        <row r="1063">
          <cell r="H1063" t="str">
            <v>Self</v>
          </cell>
        </row>
        <row r="1064">
          <cell r="H1064" t="str">
            <v>Self</v>
          </cell>
        </row>
        <row r="1065">
          <cell r="H1065" t="str">
            <v>Self</v>
          </cell>
        </row>
        <row r="1066">
          <cell r="H1066" t="str">
            <v>Self</v>
          </cell>
        </row>
        <row r="1067">
          <cell r="H1067" t="str">
            <v>Self</v>
          </cell>
        </row>
        <row r="1068">
          <cell r="H1068" t="str">
            <v>Self</v>
          </cell>
        </row>
        <row r="1069">
          <cell r="H1069" t="str">
            <v>Self</v>
          </cell>
        </row>
        <row r="1070">
          <cell r="H1070" t="str">
            <v>Self</v>
          </cell>
        </row>
        <row r="1071">
          <cell r="H1071" t="str">
            <v>Self</v>
          </cell>
        </row>
        <row r="1072">
          <cell r="H1072" t="str">
            <v>Self</v>
          </cell>
        </row>
        <row r="1073">
          <cell r="H1073" t="str">
            <v>Self</v>
          </cell>
        </row>
        <row r="1074">
          <cell r="H1074" t="str">
            <v>Self</v>
          </cell>
        </row>
        <row r="1075">
          <cell r="H1075" t="str">
            <v>Self</v>
          </cell>
        </row>
        <row r="1076">
          <cell r="H1076" t="str">
            <v>Self</v>
          </cell>
        </row>
        <row r="1077">
          <cell r="H1077" t="str">
            <v>Self</v>
          </cell>
        </row>
        <row r="1078">
          <cell r="H1078" t="str">
            <v>Self</v>
          </cell>
        </row>
        <row r="1079">
          <cell r="H1079" t="str">
            <v>Self</v>
          </cell>
        </row>
        <row r="1080">
          <cell r="H1080" t="str">
            <v>Self</v>
          </cell>
        </row>
        <row r="1081">
          <cell r="H1081" t="str">
            <v>Self</v>
          </cell>
        </row>
        <row r="1082">
          <cell r="H1082" t="str">
            <v>Self</v>
          </cell>
        </row>
        <row r="1083">
          <cell r="H1083" t="str">
            <v>Self</v>
          </cell>
        </row>
        <row r="1084">
          <cell r="H1084" t="str">
            <v>Self</v>
          </cell>
        </row>
        <row r="1085">
          <cell r="H1085" t="str">
            <v>Self</v>
          </cell>
        </row>
        <row r="1086">
          <cell r="H1086" t="str">
            <v>Self</v>
          </cell>
        </row>
        <row r="1087">
          <cell r="H1087" t="str">
            <v>Self</v>
          </cell>
        </row>
        <row r="1088">
          <cell r="H1088" t="str">
            <v>Self</v>
          </cell>
        </row>
        <row r="1089">
          <cell r="H1089" t="str">
            <v>Self</v>
          </cell>
        </row>
        <row r="1090">
          <cell r="H1090" t="str">
            <v>Self</v>
          </cell>
        </row>
        <row r="1091">
          <cell r="H1091" t="str">
            <v>Self</v>
          </cell>
        </row>
        <row r="1092">
          <cell r="H1092" t="str">
            <v>Self</v>
          </cell>
        </row>
        <row r="1093">
          <cell r="H1093" t="str">
            <v>Self</v>
          </cell>
        </row>
        <row r="1094">
          <cell r="H1094" t="str">
            <v>Self</v>
          </cell>
        </row>
        <row r="1095">
          <cell r="H1095" t="str">
            <v>Self</v>
          </cell>
        </row>
        <row r="1096">
          <cell r="H1096" t="str">
            <v>Self</v>
          </cell>
        </row>
        <row r="1097">
          <cell r="H1097" t="str">
            <v>Self</v>
          </cell>
        </row>
        <row r="1098">
          <cell r="H1098" t="str">
            <v>Self</v>
          </cell>
        </row>
        <row r="1099">
          <cell r="H1099" t="str">
            <v>Self</v>
          </cell>
        </row>
        <row r="1100">
          <cell r="H1100" t="str">
            <v>Self</v>
          </cell>
        </row>
        <row r="1101">
          <cell r="H1101" t="str">
            <v>Self</v>
          </cell>
        </row>
        <row r="1102">
          <cell r="H1102" t="str">
            <v>Self</v>
          </cell>
        </row>
        <row r="1103">
          <cell r="H1103" t="str">
            <v>Self</v>
          </cell>
        </row>
        <row r="1104">
          <cell r="H1104" t="str">
            <v>Self</v>
          </cell>
        </row>
        <row r="1105">
          <cell r="H1105" t="str">
            <v>Self</v>
          </cell>
        </row>
        <row r="1106">
          <cell r="H1106" t="str">
            <v>Self</v>
          </cell>
        </row>
        <row r="1107">
          <cell r="H1107" t="str">
            <v>Self</v>
          </cell>
        </row>
        <row r="1108">
          <cell r="H1108" t="str">
            <v>Self</v>
          </cell>
        </row>
        <row r="1109">
          <cell r="H1109" t="str">
            <v>Self</v>
          </cell>
        </row>
        <row r="1110">
          <cell r="H1110" t="str">
            <v>Self</v>
          </cell>
        </row>
        <row r="1111">
          <cell r="H1111" t="str">
            <v>Self</v>
          </cell>
        </row>
        <row r="1112">
          <cell r="H1112" t="str">
            <v>Self</v>
          </cell>
        </row>
        <row r="1113">
          <cell r="H1113" t="str">
            <v>Self</v>
          </cell>
        </row>
        <row r="1114">
          <cell r="H1114" t="str">
            <v>Self</v>
          </cell>
        </row>
        <row r="1115">
          <cell r="H1115" t="str">
            <v>Self</v>
          </cell>
        </row>
        <row r="1116">
          <cell r="H1116" t="str">
            <v>Self</v>
          </cell>
        </row>
        <row r="1117">
          <cell r="H1117" t="str">
            <v>Self</v>
          </cell>
        </row>
        <row r="1118">
          <cell r="H1118" t="str">
            <v>Self</v>
          </cell>
        </row>
        <row r="1119">
          <cell r="H1119" t="str">
            <v>Self</v>
          </cell>
        </row>
        <row r="1120">
          <cell r="H1120" t="str">
            <v>Self</v>
          </cell>
        </row>
        <row r="1121">
          <cell r="H1121" t="str">
            <v>Self</v>
          </cell>
        </row>
        <row r="1122">
          <cell r="H1122" t="str">
            <v>Self</v>
          </cell>
        </row>
        <row r="1123">
          <cell r="H1123" t="str">
            <v>Self</v>
          </cell>
        </row>
        <row r="1124">
          <cell r="H1124" t="str">
            <v>Self</v>
          </cell>
        </row>
        <row r="1125">
          <cell r="H1125" t="str">
            <v>Self</v>
          </cell>
        </row>
        <row r="1126">
          <cell r="H1126" t="str">
            <v>Self</v>
          </cell>
        </row>
        <row r="1127">
          <cell r="H1127" t="str">
            <v>Self</v>
          </cell>
        </row>
        <row r="1128">
          <cell r="H1128" t="str">
            <v>Self</v>
          </cell>
        </row>
        <row r="1129">
          <cell r="H1129" t="str">
            <v>Self</v>
          </cell>
        </row>
        <row r="1130">
          <cell r="H1130" t="str">
            <v>Self</v>
          </cell>
        </row>
        <row r="1131">
          <cell r="H1131" t="str">
            <v>Self</v>
          </cell>
        </row>
        <row r="1132">
          <cell r="H1132" t="str">
            <v>Self</v>
          </cell>
        </row>
        <row r="1133">
          <cell r="H1133" t="str">
            <v>Self</v>
          </cell>
        </row>
        <row r="1134">
          <cell r="H1134" t="str">
            <v>Self</v>
          </cell>
        </row>
        <row r="1135">
          <cell r="H1135" t="str">
            <v>Self</v>
          </cell>
        </row>
        <row r="1136">
          <cell r="H1136" t="str">
            <v>Self</v>
          </cell>
        </row>
        <row r="1137">
          <cell r="H1137" t="str">
            <v>Self</v>
          </cell>
        </row>
        <row r="1138">
          <cell r="H1138" t="str">
            <v>Self</v>
          </cell>
        </row>
        <row r="1139">
          <cell r="H1139" t="str">
            <v>Self</v>
          </cell>
        </row>
        <row r="1140">
          <cell r="H1140" t="str">
            <v>Self</v>
          </cell>
        </row>
        <row r="1141">
          <cell r="H1141" t="str">
            <v>Self</v>
          </cell>
        </row>
        <row r="1142">
          <cell r="H1142" t="str">
            <v>Self</v>
          </cell>
        </row>
        <row r="1143">
          <cell r="H1143" t="str">
            <v>Self</v>
          </cell>
        </row>
        <row r="1144">
          <cell r="H1144" t="str">
            <v>Self</v>
          </cell>
        </row>
        <row r="1145">
          <cell r="H1145" t="str">
            <v>Self</v>
          </cell>
        </row>
        <row r="1146">
          <cell r="H1146" t="str">
            <v>Self</v>
          </cell>
        </row>
        <row r="1147">
          <cell r="H1147" t="str">
            <v>Self</v>
          </cell>
        </row>
        <row r="1148">
          <cell r="H1148" t="str">
            <v>Self</v>
          </cell>
        </row>
        <row r="1149">
          <cell r="H1149" t="str">
            <v>Self</v>
          </cell>
        </row>
        <row r="1150">
          <cell r="H1150" t="str">
            <v>Self</v>
          </cell>
        </row>
        <row r="1151">
          <cell r="H1151" t="str">
            <v>Self</v>
          </cell>
        </row>
        <row r="1152">
          <cell r="H1152" t="str">
            <v>Self</v>
          </cell>
        </row>
        <row r="1153">
          <cell r="H1153" t="str">
            <v>Self</v>
          </cell>
        </row>
        <row r="1154">
          <cell r="H1154" t="str">
            <v>Self</v>
          </cell>
        </row>
        <row r="1155">
          <cell r="H1155" t="str">
            <v>Self</v>
          </cell>
        </row>
        <row r="1156">
          <cell r="H1156" t="str">
            <v>Self</v>
          </cell>
        </row>
        <row r="1157">
          <cell r="H1157" t="str">
            <v>Self</v>
          </cell>
        </row>
        <row r="1158">
          <cell r="H1158" t="str">
            <v>Self</v>
          </cell>
        </row>
        <row r="1159">
          <cell r="H1159" t="str">
            <v>Self</v>
          </cell>
        </row>
        <row r="1160">
          <cell r="H1160" t="str">
            <v>Self</v>
          </cell>
        </row>
        <row r="1161">
          <cell r="H1161" t="str">
            <v>Self</v>
          </cell>
        </row>
        <row r="1162">
          <cell r="H1162" t="str">
            <v>Self</v>
          </cell>
        </row>
        <row r="1163">
          <cell r="H1163" t="str">
            <v>Self</v>
          </cell>
        </row>
        <row r="1164">
          <cell r="H1164" t="str">
            <v>Self</v>
          </cell>
        </row>
        <row r="1165">
          <cell r="H1165" t="str">
            <v>Self</v>
          </cell>
        </row>
        <row r="1166">
          <cell r="H1166" t="str">
            <v>Self</v>
          </cell>
        </row>
        <row r="1167">
          <cell r="H1167" t="str">
            <v>Self</v>
          </cell>
        </row>
        <row r="1168">
          <cell r="H1168" t="str">
            <v>Self</v>
          </cell>
        </row>
        <row r="1169">
          <cell r="H1169" t="str">
            <v>Self</v>
          </cell>
        </row>
        <row r="1170">
          <cell r="H1170" t="str">
            <v>Self</v>
          </cell>
        </row>
        <row r="1171">
          <cell r="H1171" t="str">
            <v>Self</v>
          </cell>
        </row>
        <row r="1172">
          <cell r="H1172" t="str">
            <v>Self</v>
          </cell>
        </row>
        <row r="1173">
          <cell r="H1173" t="str">
            <v>Self</v>
          </cell>
        </row>
        <row r="1174">
          <cell r="H1174" t="str">
            <v>Self</v>
          </cell>
        </row>
        <row r="1175">
          <cell r="H1175" t="str">
            <v>Self</v>
          </cell>
        </row>
        <row r="1176">
          <cell r="H1176" t="str">
            <v>Self</v>
          </cell>
        </row>
        <row r="1177">
          <cell r="H1177" t="str">
            <v>Self</v>
          </cell>
        </row>
        <row r="1178">
          <cell r="H1178" t="str">
            <v>Self</v>
          </cell>
        </row>
        <row r="1179">
          <cell r="H1179" t="str">
            <v>Self</v>
          </cell>
        </row>
        <row r="1180">
          <cell r="H1180" t="str">
            <v>Self</v>
          </cell>
        </row>
        <row r="1181">
          <cell r="H1181" t="str">
            <v>Self</v>
          </cell>
        </row>
        <row r="1182">
          <cell r="H1182" t="str">
            <v>Self</v>
          </cell>
        </row>
        <row r="1183">
          <cell r="H1183" t="str">
            <v>Self</v>
          </cell>
        </row>
        <row r="1184">
          <cell r="H1184" t="str">
            <v>Self</v>
          </cell>
        </row>
        <row r="1185">
          <cell r="H1185" t="str">
            <v>Self</v>
          </cell>
        </row>
        <row r="1186">
          <cell r="H1186" t="str">
            <v>Self</v>
          </cell>
        </row>
        <row r="1187">
          <cell r="H1187" t="str">
            <v>Self</v>
          </cell>
        </row>
        <row r="1188">
          <cell r="H1188" t="str">
            <v>Self</v>
          </cell>
        </row>
        <row r="1189">
          <cell r="H1189" t="str">
            <v>Self</v>
          </cell>
        </row>
        <row r="1190">
          <cell r="H1190" t="str">
            <v>Self</v>
          </cell>
        </row>
        <row r="1191">
          <cell r="H1191" t="str">
            <v>Self</v>
          </cell>
        </row>
        <row r="1192">
          <cell r="H1192" t="str">
            <v>Self</v>
          </cell>
        </row>
        <row r="1193">
          <cell r="H1193" t="str">
            <v>Self</v>
          </cell>
        </row>
        <row r="1194">
          <cell r="H1194" t="str">
            <v>Self</v>
          </cell>
        </row>
        <row r="1195">
          <cell r="H1195" t="str">
            <v>Self</v>
          </cell>
        </row>
        <row r="1196">
          <cell r="H1196" t="str">
            <v>Self</v>
          </cell>
        </row>
        <row r="1197">
          <cell r="H1197" t="str">
            <v>Self</v>
          </cell>
        </row>
        <row r="1198">
          <cell r="H1198" t="str">
            <v>Self</v>
          </cell>
        </row>
        <row r="1199">
          <cell r="H1199" t="str">
            <v>Self</v>
          </cell>
        </row>
        <row r="1200">
          <cell r="H1200" t="str">
            <v>Self</v>
          </cell>
        </row>
        <row r="1201">
          <cell r="H1201" t="str">
            <v>Self</v>
          </cell>
        </row>
        <row r="1202">
          <cell r="H1202" t="str">
            <v>Self</v>
          </cell>
        </row>
        <row r="1203">
          <cell r="H1203" t="str">
            <v>Self</v>
          </cell>
        </row>
        <row r="1204">
          <cell r="H1204" t="str">
            <v>Self</v>
          </cell>
        </row>
        <row r="1205">
          <cell r="H1205" t="str">
            <v>Self</v>
          </cell>
        </row>
        <row r="1206">
          <cell r="H1206" t="str">
            <v>Self</v>
          </cell>
        </row>
        <row r="1207">
          <cell r="H1207" t="str">
            <v>Self</v>
          </cell>
        </row>
        <row r="1208">
          <cell r="H1208" t="str">
            <v>Self</v>
          </cell>
        </row>
        <row r="1209">
          <cell r="H1209" t="str">
            <v>Self</v>
          </cell>
        </row>
        <row r="1210">
          <cell r="H1210" t="str">
            <v>Self</v>
          </cell>
        </row>
        <row r="1211">
          <cell r="H1211" t="str">
            <v>Self</v>
          </cell>
        </row>
        <row r="1212">
          <cell r="H1212" t="str">
            <v>Self</v>
          </cell>
        </row>
        <row r="1213">
          <cell r="H1213" t="str">
            <v>Self</v>
          </cell>
        </row>
        <row r="1214">
          <cell r="H1214" t="str">
            <v>Self</v>
          </cell>
        </row>
        <row r="1215">
          <cell r="H1215" t="str">
            <v>Self</v>
          </cell>
        </row>
        <row r="1216">
          <cell r="H1216" t="str">
            <v>Self</v>
          </cell>
        </row>
        <row r="1217">
          <cell r="H1217" t="str">
            <v>Self</v>
          </cell>
        </row>
        <row r="1218">
          <cell r="H1218" t="str">
            <v>Self</v>
          </cell>
        </row>
        <row r="1219">
          <cell r="H1219" t="str">
            <v>Self</v>
          </cell>
        </row>
        <row r="1220">
          <cell r="H1220" t="str">
            <v>Self</v>
          </cell>
        </row>
        <row r="1221">
          <cell r="H1221" t="str">
            <v>Self</v>
          </cell>
        </row>
        <row r="1222">
          <cell r="H1222" t="str">
            <v>Self</v>
          </cell>
        </row>
        <row r="1223">
          <cell r="H1223" t="str">
            <v>Self</v>
          </cell>
        </row>
        <row r="1224">
          <cell r="H1224" t="str">
            <v>Self</v>
          </cell>
        </row>
        <row r="1225">
          <cell r="H1225" t="str">
            <v>Self</v>
          </cell>
        </row>
        <row r="1226">
          <cell r="H1226" t="str">
            <v>Self</v>
          </cell>
        </row>
        <row r="1227">
          <cell r="H1227" t="str">
            <v>Self</v>
          </cell>
        </row>
        <row r="1228">
          <cell r="H1228" t="str">
            <v>Self</v>
          </cell>
        </row>
        <row r="1229">
          <cell r="H1229" t="str">
            <v>Self</v>
          </cell>
        </row>
        <row r="1230">
          <cell r="H1230" t="str">
            <v>Self</v>
          </cell>
        </row>
        <row r="1231">
          <cell r="H1231" t="str">
            <v>Self</v>
          </cell>
        </row>
        <row r="1232">
          <cell r="H1232" t="str">
            <v>Self</v>
          </cell>
        </row>
        <row r="1233">
          <cell r="H1233" t="str">
            <v>Self</v>
          </cell>
        </row>
        <row r="1234">
          <cell r="H1234" t="str">
            <v>Self</v>
          </cell>
        </row>
        <row r="1235">
          <cell r="H1235" t="str">
            <v>Self</v>
          </cell>
        </row>
        <row r="1236">
          <cell r="H1236" t="str">
            <v>Self</v>
          </cell>
        </row>
        <row r="1237">
          <cell r="H1237" t="str">
            <v>Self</v>
          </cell>
        </row>
        <row r="1238">
          <cell r="H1238" t="str">
            <v>Self</v>
          </cell>
        </row>
        <row r="1239">
          <cell r="H1239" t="str">
            <v>Self</v>
          </cell>
        </row>
        <row r="1240">
          <cell r="H1240" t="str">
            <v>Self</v>
          </cell>
        </row>
        <row r="1241">
          <cell r="H1241" t="str">
            <v>Self</v>
          </cell>
        </row>
        <row r="1242">
          <cell r="H1242" t="str">
            <v>Self</v>
          </cell>
        </row>
        <row r="1243">
          <cell r="H1243" t="str">
            <v>Self</v>
          </cell>
        </row>
        <row r="1244">
          <cell r="H1244" t="str">
            <v>Self</v>
          </cell>
        </row>
        <row r="1245">
          <cell r="H1245" t="str">
            <v>Self</v>
          </cell>
        </row>
        <row r="1246">
          <cell r="H1246" t="str">
            <v>Self</v>
          </cell>
        </row>
        <row r="1247">
          <cell r="H1247" t="str">
            <v>Self</v>
          </cell>
        </row>
        <row r="1248">
          <cell r="H1248" t="str">
            <v>Self</v>
          </cell>
        </row>
        <row r="1249">
          <cell r="H1249" t="str">
            <v>Self</v>
          </cell>
        </row>
        <row r="1250">
          <cell r="H1250" t="str">
            <v>Self</v>
          </cell>
        </row>
        <row r="1251">
          <cell r="H1251" t="str">
            <v>Self</v>
          </cell>
        </row>
        <row r="1252">
          <cell r="H1252" t="str">
            <v>Self</v>
          </cell>
        </row>
        <row r="1253">
          <cell r="H1253" t="str">
            <v>Self</v>
          </cell>
        </row>
        <row r="1254">
          <cell r="H1254" t="str">
            <v>Self</v>
          </cell>
        </row>
        <row r="1255">
          <cell r="H1255" t="str">
            <v>Self</v>
          </cell>
        </row>
        <row r="1256">
          <cell r="H1256" t="str">
            <v>Self</v>
          </cell>
        </row>
        <row r="1257">
          <cell r="H1257" t="str">
            <v>Self</v>
          </cell>
        </row>
        <row r="1258">
          <cell r="H1258" t="str">
            <v>Self</v>
          </cell>
        </row>
        <row r="1259">
          <cell r="H1259" t="str">
            <v>Self</v>
          </cell>
        </row>
        <row r="1260">
          <cell r="H1260" t="str">
            <v>Self</v>
          </cell>
        </row>
        <row r="1261">
          <cell r="H1261" t="str">
            <v>Self</v>
          </cell>
        </row>
        <row r="1262">
          <cell r="H1262" t="str">
            <v>Self</v>
          </cell>
        </row>
        <row r="1263">
          <cell r="H1263" t="str">
            <v>Self</v>
          </cell>
        </row>
        <row r="1264">
          <cell r="H1264" t="str">
            <v>Self</v>
          </cell>
        </row>
        <row r="1265">
          <cell r="H1265" t="str">
            <v>Self</v>
          </cell>
        </row>
        <row r="1266">
          <cell r="H1266" t="str">
            <v>Self</v>
          </cell>
        </row>
        <row r="1267">
          <cell r="H1267" t="str">
            <v>Self</v>
          </cell>
        </row>
        <row r="1268">
          <cell r="H1268" t="str">
            <v>Self</v>
          </cell>
        </row>
        <row r="1269">
          <cell r="H1269" t="str">
            <v>Self</v>
          </cell>
        </row>
        <row r="1270">
          <cell r="H1270" t="str">
            <v>Self</v>
          </cell>
        </row>
        <row r="1271">
          <cell r="H1271" t="str">
            <v>Self</v>
          </cell>
        </row>
        <row r="1272">
          <cell r="H1272" t="str">
            <v>Self</v>
          </cell>
        </row>
        <row r="1273">
          <cell r="H1273" t="str">
            <v>Self</v>
          </cell>
        </row>
        <row r="1274">
          <cell r="H1274" t="str">
            <v>Self</v>
          </cell>
        </row>
        <row r="1275">
          <cell r="H1275" t="str">
            <v>Self</v>
          </cell>
        </row>
        <row r="1276">
          <cell r="H1276" t="str">
            <v>Self</v>
          </cell>
        </row>
        <row r="1277">
          <cell r="H1277" t="str">
            <v>Self</v>
          </cell>
        </row>
        <row r="1278">
          <cell r="H1278" t="str">
            <v>Self</v>
          </cell>
        </row>
        <row r="1279">
          <cell r="H1279" t="str">
            <v>Self</v>
          </cell>
        </row>
        <row r="1280">
          <cell r="H1280" t="str">
            <v>Self</v>
          </cell>
        </row>
        <row r="1281">
          <cell r="H1281" t="str">
            <v>Self</v>
          </cell>
        </row>
        <row r="1282">
          <cell r="H1282" t="str">
            <v>Self</v>
          </cell>
        </row>
        <row r="1283">
          <cell r="H1283" t="str">
            <v>Self</v>
          </cell>
        </row>
        <row r="1284">
          <cell r="H1284" t="str">
            <v>Self</v>
          </cell>
        </row>
        <row r="1285">
          <cell r="H1285" t="str">
            <v>Self</v>
          </cell>
        </row>
        <row r="1286">
          <cell r="H1286" t="str">
            <v>Self</v>
          </cell>
        </row>
        <row r="1287">
          <cell r="H1287" t="str">
            <v>Self</v>
          </cell>
        </row>
        <row r="1288">
          <cell r="H1288" t="str">
            <v>Self</v>
          </cell>
        </row>
        <row r="1289">
          <cell r="H1289" t="str">
            <v>Self</v>
          </cell>
        </row>
        <row r="1290">
          <cell r="H1290" t="str">
            <v>Self</v>
          </cell>
        </row>
        <row r="1291">
          <cell r="H1291" t="str">
            <v>Self</v>
          </cell>
        </row>
        <row r="1292">
          <cell r="H1292" t="str">
            <v>Self</v>
          </cell>
        </row>
        <row r="1293">
          <cell r="H1293" t="str">
            <v>Self</v>
          </cell>
        </row>
        <row r="1294">
          <cell r="H1294" t="str">
            <v>Self</v>
          </cell>
        </row>
        <row r="1295">
          <cell r="H1295" t="str">
            <v>Self</v>
          </cell>
        </row>
        <row r="1296">
          <cell r="H1296" t="str">
            <v>Self</v>
          </cell>
        </row>
        <row r="1297">
          <cell r="H1297" t="str">
            <v>Self</v>
          </cell>
        </row>
        <row r="1298">
          <cell r="H1298" t="str">
            <v>Self</v>
          </cell>
        </row>
        <row r="1299">
          <cell r="H1299" t="str">
            <v>Self</v>
          </cell>
        </row>
        <row r="1300">
          <cell r="H1300" t="str">
            <v>Self</v>
          </cell>
        </row>
        <row r="1301">
          <cell r="H1301" t="str">
            <v>Self</v>
          </cell>
        </row>
        <row r="1302">
          <cell r="H1302" t="str">
            <v>Self</v>
          </cell>
        </row>
        <row r="1303">
          <cell r="H1303" t="str">
            <v>Self</v>
          </cell>
        </row>
        <row r="1304">
          <cell r="H1304" t="str">
            <v>Self</v>
          </cell>
        </row>
        <row r="1305">
          <cell r="H1305" t="str">
            <v>Self</v>
          </cell>
        </row>
        <row r="1306">
          <cell r="H1306" t="str">
            <v>Self</v>
          </cell>
        </row>
        <row r="1307">
          <cell r="H1307" t="str">
            <v>Self</v>
          </cell>
        </row>
        <row r="1308">
          <cell r="H1308" t="str">
            <v>Self</v>
          </cell>
        </row>
        <row r="1309">
          <cell r="H1309" t="str">
            <v>Self</v>
          </cell>
        </row>
        <row r="1310">
          <cell r="H1310" t="str">
            <v>Self</v>
          </cell>
        </row>
        <row r="1311">
          <cell r="H1311" t="str">
            <v>Self</v>
          </cell>
        </row>
        <row r="1312">
          <cell r="H1312" t="str">
            <v>Self</v>
          </cell>
        </row>
        <row r="1313">
          <cell r="H1313" t="str">
            <v>Self</v>
          </cell>
        </row>
        <row r="1314">
          <cell r="H1314" t="str">
            <v>Self</v>
          </cell>
        </row>
        <row r="1315">
          <cell r="H1315" t="str">
            <v>Self</v>
          </cell>
        </row>
        <row r="1316">
          <cell r="H1316" t="str">
            <v>Self</v>
          </cell>
        </row>
        <row r="1317">
          <cell r="H1317" t="str">
            <v>Self</v>
          </cell>
        </row>
        <row r="1318">
          <cell r="H1318" t="str">
            <v>Self</v>
          </cell>
        </row>
        <row r="1319">
          <cell r="H1319" t="str">
            <v>Self</v>
          </cell>
        </row>
        <row r="1320">
          <cell r="H1320" t="str">
            <v>Self</v>
          </cell>
        </row>
        <row r="1321">
          <cell r="H1321" t="str">
            <v>Self</v>
          </cell>
        </row>
        <row r="1322">
          <cell r="H1322" t="str">
            <v>Self</v>
          </cell>
        </row>
        <row r="1323">
          <cell r="H1323" t="str">
            <v>Self</v>
          </cell>
        </row>
        <row r="1324">
          <cell r="H1324" t="str">
            <v>Self</v>
          </cell>
        </row>
        <row r="1325">
          <cell r="H1325" t="str">
            <v>Self</v>
          </cell>
        </row>
        <row r="1326">
          <cell r="H1326" t="str">
            <v>Self</v>
          </cell>
        </row>
        <row r="1327">
          <cell r="H1327" t="str">
            <v>Self</v>
          </cell>
        </row>
        <row r="1328">
          <cell r="H1328" t="str">
            <v>Self</v>
          </cell>
        </row>
        <row r="1329">
          <cell r="H1329" t="str">
            <v>Self</v>
          </cell>
        </row>
        <row r="1330">
          <cell r="H1330" t="str">
            <v>Self</v>
          </cell>
        </row>
        <row r="1331">
          <cell r="H1331" t="str">
            <v>Self</v>
          </cell>
        </row>
        <row r="1332">
          <cell r="H1332" t="str">
            <v>Self</v>
          </cell>
        </row>
        <row r="1333">
          <cell r="H1333" t="str">
            <v>Self</v>
          </cell>
        </row>
        <row r="1334">
          <cell r="H1334" t="str">
            <v>Self</v>
          </cell>
        </row>
        <row r="1335">
          <cell r="H1335" t="str">
            <v>Self</v>
          </cell>
        </row>
        <row r="1336">
          <cell r="H1336" t="str">
            <v>Self</v>
          </cell>
        </row>
        <row r="1337">
          <cell r="H1337" t="str">
            <v>Self</v>
          </cell>
        </row>
        <row r="1338">
          <cell r="H1338" t="str">
            <v>Self</v>
          </cell>
        </row>
        <row r="1339">
          <cell r="H1339" t="str">
            <v>Self</v>
          </cell>
        </row>
        <row r="1340">
          <cell r="H1340" t="str">
            <v>Self</v>
          </cell>
        </row>
        <row r="1341">
          <cell r="H1341" t="str">
            <v>Self</v>
          </cell>
        </row>
        <row r="1342">
          <cell r="H1342" t="str">
            <v>Self</v>
          </cell>
        </row>
        <row r="1343">
          <cell r="H1343" t="str">
            <v>Self</v>
          </cell>
        </row>
        <row r="1344">
          <cell r="H1344" t="str">
            <v>Self</v>
          </cell>
        </row>
        <row r="1345">
          <cell r="H1345" t="str">
            <v>Self</v>
          </cell>
        </row>
        <row r="1346">
          <cell r="H1346" t="str">
            <v>Self</v>
          </cell>
        </row>
        <row r="1347">
          <cell r="H1347" t="str">
            <v>Self</v>
          </cell>
        </row>
        <row r="1348">
          <cell r="H1348" t="str">
            <v>Self</v>
          </cell>
        </row>
        <row r="1349">
          <cell r="H1349" t="str">
            <v>Self</v>
          </cell>
        </row>
        <row r="1350">
          <cell r="H1350" t="str">
            <v>Self</v>
          </cell>
        </row>
        <row r="1351">
          <cell r="H1351" t="str">
            <v>Self</v>
          </cell>
        </row>
        <row r="1352">
          <cell r="H1352" t="str">
            <v>Self</v>
          </cell>
        </row>
        <row r="1353">
          <cell r="H1353" t="str">
            <v>Self</v>
          </cell>
        </row>
        <row r="1354">
          <cell r="H1354" t="str">
            <v>Self</v>
          </cell>
        </row>
        <row r="1355">
          <cell r="H1355" t="str">
            <v>Self</v>
          </cell>
        </row>
        <row r="1356">
          <cell r="H1356" t="str">
            <v>Self</v>
          </cell>
        </row>
        <row r="1357">
          <cell r="H1357" t="str">
            <v>Self</v>
          </cell>
        </row>
        <row r="1358">
          <cell r="H1358" t="str">
            <v>Self</v>
          </cell>
        </row>
        <row r="1359">
          <cell r="H1359" t="str">
            <v>Self</v>
          </cell>
        </row>
        <row r="1360">
          <cell r="H1360" t="str">
            <v>Self</v>
          </cell>
        </row>
        <row r="1361">
          <cell r="H1361" t="str">
            <v>Self</v>
          </cell>
        </row>
        <row r="1362">
          <cell r="H1362" t="str">
            <v>Self</v>
          </cell>
        </row>
        <row r="1363">
          <cell r="H1363" t="str">
            <v>Self</v>
          </cell>
        </row>
        <row r="1364">
          <cell r="H1364" t="str">
            <v>Self</v>
          </cell>
        </row>
        <row r="1365">
          <cell r="H1365" t="str">
            <v>Self</v>
          </cell>
        </row>
        <row r="1366">
          <cell r="H1366" t="str">
            <v>Self</v>
          </cell>
        </row>
        <row r="1367">
          <cell r="H1367" t="str">
            <v>Self</v>
          </cell>
        </row>
        <row r="1368">
          <cell r="H1368" t="str">
            <v>Self</v>
          </cell>
        </row>
        <row r="1369">
          <cell r="H1369" t="str">
            <v>Self</v>
          </cell>
        </row>
        <row r="1370">
          <cell r="H1370" t="str">
            <v>Self</v>
          </cell>
        </row>
        <row r="1371">
          <cell r="H1371" t="str">
            <v>Self</v>
          </cell>
        </row>
        <row r="1372">
          <cell r="H1372" t="str">
            <v>Self</v>
          </cell>
        </row>
        <row r="1373">
          <cell r="H1373" t="str">
            <v>Self</v>
          </cell>
        </row>
        <row r="1374">
          <cell r="H1374" t="str">
            <v>Self</v>
          </cell>
        </row>
        <row r="1375">
          <cell r="H1375" t="str">
            <v>Self</v>
          </cell>
        </row>
        <row r="1376">
          <cell r="H1376" t="str">
            <v>Self</v>
          </cell>
        </row>
        <row r="1377">
          <cell r="H1377" t="str">
            <v>Self</v>
          </cell>
        </row>
        <row r="1378">
          <cell r="H1378" t="str">
            <v>Self</v>
          </cell>
        </row>
        <row r="1379">
          <cell r="H1379" t="str">
            <v>Self</v>
          </cell>
        </row>
        <row r="1380">
          <cell r="H1380" t="str">
            <v>Self</v>
          </cell>
        </row>
        <row r="1381">
          <cell r="H1381" t="str">
            <v>Self</v>
          </cell>
        </row>
        <row r="1382">
          <cell r="H1382" t="str">
            <v>Self</v>
          </cell>
        </row>
        <row r="1383">
          <cell r="H1383" t="str">
            <v>Self</v>
          </cell>
        </row>
        <row r="1384">
          <cell r="H1384" t="str">
            <v>Self</v>
          </cell>
        </row>
        <row r="1385">
          <cell r="H1385" t="str">
            <v>Self</v>
          </cell>
        </row>
        <row r="1386">
          <cell r="H1386" t="str">
            <v>Self</v>
          </cell>
        </row>
        <row r="1387">
          <cell r="H1387" t="str">
            <v>Self</v>
          </cell>
        </row>
        <row r="1388">
          <cell r="H1388" t="str">
            <v>Self</v>
          </cell>
        </row>
        <row r="1389">
          <cell r="H1389" t="str">
            <v>Self</v>
          </cell>
        </row>
        <row r="1390">
          <cell r="H1390" t="str">
            <v>Self</v>
          </cell>
        </row>
        <row r="1391">
          <cell r="H1391" t="str">
            <v>Self</v>
          </cell>
        </row>
        <row r="1392">
          <cell r="H1392" t="str">
            <v>Self</v>
          </cell>
        </row>
        <row r="1393">
          <cell r="H1393" t="str">
            <v>Self</v>
          </cell>
        </row>
        <row r="1394">
          <cell r="H1394" t="str">
            <v>Self</v>
          </cell>
        </row>
        <row r="1395">
          <cell r="H1395" t="str">
            <v>Self</v>
          </cell>
        </row>
        <row r="1396">
          <cell r="H1396" t="str">
            <v>Self</v>
          </cell>
        </row>
        <row r="1397">
          <cell r="H1397" t="str">
            <v>Self</v>
          </cell>
        </row>
        <row r="1398">
          <cell r="H1398" t="str">
            <v>Self</v>
          </cell>
        </row>
        <row r="1399">
          <cell r="H1399" t="str">
            <v>Self</v>
          </cell>
        </row>
        <row r="1400">
          <cell r="H1400" t="str">
            <v>Self</v>
          </cell>
        </row>
        <row r="1401">
          <cell r="H1401" t="str">
            <v>Self</v>
          </cell>
        </row>
        <row r="1402">
          <cell r="H1402" t="str">
            <v>Self</v>
          </cell>
        </row>
        <row r="1403">
          <cell r="H1403" t="str">
            <v>Self</v>
          </cell>
        </row>
        <row r="1404">
          <cell r="H1404" t="str">
            <v>Self</v>
          </cell>
        </row>
        <row r="1405">
          <cell r="H1405" t="str">
            <v>Self</v>
          </cell>
        </row>
        <row r="1406">
          <cell r="H1406" t="str">
            <v>Self</v>
          </cell>
        </row>
        <row r="1407">
          <cell r="H1407" t="str">
            <v>Self</v>
          </cell>
        </row>
        <row r="1408">
          <cell r="H1408" t="str">
            <v>Self</v>
          </cell>
        </row>
        <row r="1409">
          <cell r="H1409" t="str">
            <v>Self</v>
          </cell>
        </row>
        <row r="1410">
          <cell r="H1410" t="str">
            <v>Self</v>
          </cell>
        </row>
        <row r="1411">
          <cell r="H1411" t="str">
            <v>Self</v>
          </cell>
        </row>
        <row r="1412">
          <cell r="H1412" t="str">
            <v>Self</v>
          </cell>
        </row>
        <row r="1413">
          <cell r="H1413" t="str">
            <v>Self</v>
          </cell>
        </row>
        <row r="1414">
          <cell r="H1414" t="str">
            <v>Self</v>
          </cell>
        </row>
        <row r="1415">
          <cell r="H1415" t="str">
            <v>Self</v>
          </cell>
        </row>
        <row r="1416">
          <cell r="H1416" t="str">
            <v>Self</v>
          </cell>
        </row>
        <row r="1417">
          <cell r="H1417" t="str">
            <v>Self</v>
          </cell>
        </row>
        <row r="1418">
          <cell r="H1418" t="str">
            <v>Self</v>
          </cell>
        </row>
        <row r="1419">
          <cell r="H1419" t="str">
            <v>NotSelf</v>
          </cell>
        </row>
        <row r="1420">
          <cell r="H1420" t="str">
            <v>NotSelf</v>
          </cell>
        </row>
        <row r="1421">
          <cell r="H1421" t="str">
            <v>NotSelf</v>
          </cell>
        </row>
        <row r="1422">
          <cell r="H1422" t="str">
            <v>NotSelf</v>
          </cell>
        </row>
        <row r="1423">
          <cell r="H1423" t="str">
            <v>NotSelf</v>
          </cell>
        </row>
        <row r="1424">
          <cell r="H1424" t="str">
            <v>NotSelf</v>
          </cell>
        </row>
        <row r="1425">
          <cell r="H1425" t="str">
            <v>NotSelf</v>
          </cell>
        </row>
        <row r="1426">
          <cell r="H1426" t="str">
            <v>NotSelf</v>
          </cell>
        </row>
        <row r="1427">
          <cell r="H1427" t="str">
            <v>NotSelf</v>
          </cell>
        </row>
        <row r="1428">
          <cell r="H1428" t="str">
            <v>NotSelf</v>
          </cell>
        </row>
        <row r="1429">
          <cell r="H1429" t="str">
            <v>NotSelf</v>
          </cell>
        </row>
        <row r="1430">
          <cell r="H1430" t="str">
            <v>NotSelf</v>
          </cell>
        </row>
        <row r="1431">
          <cell r="H1431" t="str">
            <v>NotSelf</v>
          </cell>
        </row>
        <row r="1432">
          <cell r="H1432" t="str">
            <v>NotSelf</v>
          </cell>
        </row>
        <row r="1433">
          <cell r="H1433" t="str">
            <v>NotSelf</v>
          </cell>
        </row>
        <row r="1434">
          <cell r="H1434" t="str">
            <v>NotSelf</v>
          </cell>
        </row>
        <row r="1435">
          <cell r="H1435" t="str">
            <v>NotSelf</v>
          </cell>
        </row>
        <row r="1436">
          <cell r="H1436" t="str">
            <v>NotSelf</v>
          </cell>
        </row>
        <row r="1437">
          <cell r="H1437" t="str">
            <v>NotSelf</v>
          </cell>
        </row>
        <row r="1438">
          <cell r="H1438" t="str">
            <v>NotSelf</v>
          </cell>
        </row>
        <row r="1439">
          <cell r="H1439" t="str">
            <v>NotSelf</v>
          </cell>
        </row>
        <row r="1440">
          <cell r="H1440" t="str">
            <v>NotSelf</v>
          </cell>
        </row>
        <row r="1441">
          <cell r="H1441" t="str">
            <v>NotSelf</v>
          </cell>
        </row>
        <row r="1442">
          <cell r="H1442" t="str">
            <v>NotSelf</v>
          </cell>
        </row>
        <row r="1443">
          <cell r="H1443" t="str">
            <v>NotSelf</v>
          </cell>
        </row>
        <row r="1444">
          <cell r="H1444" t="str">
            <v>NotSelf</v>
          </cell>
        </row>
        <row r="1445">
          <cell r="H1445" t="str">
            <v>NotSelf</v>
          </cell>
        </row>
        <row r="1446">
          <cell r="H1446" t="str">
            <v>NotSelf</v>
          </cell>
        </row>
        <row r="1447">
          <cell r="H1447" t="str">
            <v>NotSelf</v>
          </cell>
        </row>
        <row r="1448">
          <cell r="H1448" t="str">
            <v>NotSelf</v>
          </cell>
        </row>
        <row r="1449">
          <cell r="H1449" t="str">
            <v>NotSelf</v>
          </cell>
        </row>
        <row r="1450">
          <cell r="H1450" t="str">
            <v>NotSelf</v>
          </cell>
        </row>
        <row r="1451">
          <cell r="H1451" t="str">
            <v>NotSelf</v>
          </cell>
        </row>
        <row r="1452">
          <cell r="H1452" t="str">
            <v>NotSelf</v>
          </cell>
        </row>
        <row r="1453">
          <cell r="H1453" t="str">
            <v>NotSelf</v>
          </cell>
        </row>
        <row r="1454">
          <cell r="H1454" t="str">
            <v>NotSelf</v>
          </cell>
        </row>
        <row r="1455">
          <cell r="H1455" t="str">
            <v>NotSelf</v>
          </cell>
        </row>
        <row r="1456">
          <cell r="H1456" t="str">
            <v>NotSelf</v>
          </cell>
        </row>
        <row r="1457">
          <cell r="H1457" t="str">
            <v>NotSelf</v>
          </cell>
        </row>
        <row r="1458">
          <cell r="H1458" t="str">
            <v>NotSelf</v>
          </cell>
        </row>
        <row r="1459">
          <cell r="H1459" t="str">
            <v>NotSelf</v>
          </cell>
        </row>
        <row r="1460">
          <cell r="H1460" t="str">
            <v>NotSelf</v>
          </cell>
        </row>
        <row r="1461">
          <cell r="H1461" t="str">
            <v>NotSelf</v>
          </cell>
        </row>
        <row r="1462">
          <cell r="H1462" t="str">
            <v>NotSelf</v>
          </cell>
        </row>
        <row r="1463">
          <cell r="H1463" t="str">
            <v>NotSelf</v>
          </cell>
        </row>
        <row r="1464">
          <cell r="H1464" t="str">
            <v>NotSelf</v>
          </cell>
        </row>
        <row r="1465">
          <cell r="H1465" t="str">
            <v>NotSelf</v>
          </cell>
        </row>
        <row r="1466">
          <cell r="H1466" t="str">
            <v>NotSelf</v>
          </cell>
        </row>
        <row r="1467">
          <cell r="H1467" t="str">
            <v>NotSelf</v>
          </cell>
        </row>
        <row r="1468">
          <cell r="H1468" t="str">
            <v>NotSelf</v>
          </cell>
        </row>
        <row r="1469">
          <cell r="H1469" t="str">
            <v>NotSelf</v>
          </cell>
        </row>
        <row r="1470">
          <cell r="H1470" t="str">
            <v>NotSelf</v>
          </cell>
        </row>
        <row r="1471">
          <cell r="H1471" t="str">
            <v>NotSelf</v>
          </cell>
        </row>
        <row r="1472">
          <cell r="H1472" t="str">
            <v>NotSelf</v>
          </cell>
        </row>
        <row r="1473">
          <cell r="H1473" t="str">
            <v>NotSelf</v>
          </cell>
        </row>
        <row r="1474">
          <cell r="H1474" t="str">
            <v>NotSelf</v>
          </cell>
        </row>
        <row r="1475">
          <cell r="H1475" t="str">
            <v>NotSelf</v>
          </cell>
        </row>
        <row r="1476">
          <cell r="H1476" t="str">
            <v>NotSelf</v>
          </cell>
        </row>
        <row r="1477">
          <cell r="H1477" t="str">
            <v>NotSelf</v>
          </cell>
        </row>
        <row r="1478">
          <cell r="H1478" t="str">
            <v>NotSelf</v>
          </cell>
        </row>
        <row r="1479">
          <cell r="H1479" t="str">
            <v>NotSelf</v>
          </cell>
        </row>
        <row r="1480">
          <cell r="H1480" t="str">
            <v>NotSelf</v>
          </cell>
        </row>
        <row r="1481">
          <cell r="H1481" t="str">
            <v>NotSelf</v>
          </cell>
        </row>
        <row r="1482">
          <cell r="H1482" t="str">
            <v>NotSelf</v>
          </cell>
        </row>
        <row r="1483">
          <cell r="H1483" t="str">
            <v>NotSelf</v>
          </cell>
        </row>
        <row r="1484">
          <cell r="H1484" t="str">
            <v>NotSelf</v>
          </cell>
        </row>
        <row r="1485">
          <cell r="H1485" t="str">
            <v>NotSelf</v>
          </cell>
        </row>
        <row r="1486">
          <cell r="H1486" t="str">
            <v>NotSelf</v>
          </cell>
        </row>
        <row r="1487">
          <cell r="H1487" t="str">
            <v>NotSelf</v>
          </cell>
        </row>
        <row r="1488">
          <cell r="H1488" t="str">
            <v>NotSelf</v>
          </cell>
        </row>
        <row r="1489">
          <cell r="H1489" t="str">
            <v>NotSelf</v>
          </cell>
        </row>
        <row r="1490">
          <cell r="H1490" t="str">
            <v>NotSelf</v>
          </cell>
        </row>
        <row r="1491">
          <cell r="H1491" t="str">
            <v>NotSelf</v>
          </cell>
        </row>
        <row r="1492">
          <cell r="H1492" t="str">
            <v>NotSelf</v>
          </cell>
        </row>
        <row r="1493">
          <cell r="H1493" t="str">
            <v>NotSelf</v>
          </cell>
        </row>
        <row r="1494">
          <cell r="H1494" t="str">
            <v>NotSelf</v>
          </cell>
        </row>
        <row r="1495">
          <cell r="H1495" t="str">
            <v>NotSelf</v>
          </cell>
        </row>
        <row r="1496">
          <cell r="H1496" t="str">
            <v>NotSelf</v>
          </cell>
        </row>
        <row r="1497">
          <cell r="H1497" t="str">
            <v>NotSelf</v>
          </cell>
        </row>
        <row r="1498">
          <cell r="H1498" t="str">
            <v>NotSelf</v>
          </cell>
        </row>
        <row r="1499">
          <cell r="H1499" t="str">
            <v>NotSelf</v>
          </cell>
        </row>
        <row r="1500">
          <cell r="H1500" t="str">
            <v>NotSelf</v>
          </cell>
        </row>
        <row r="1501">
          <cell r="H1501" t="str">
            <v>NotSelf</v>
          </cell>
        </row>
        <row r="1502">
          <cell r="H1502" t="str">
            <v>NotSelf</v>
          </cell>
        </row>
        <row r="1503">
          <cell r="H1503" t="str">
            <v>NotSelf</v>
          </cell>
        </row>
        <row r="1504">
          <cell r="H1504" t="str">
            <v>NotSelf</v>
          </cell>
        </row>
        <row r="1505">
          <cell r="H1505" t="str">
            <v>NotSelf</v>
          </cell>
        </row>
        <row r="1506">
          <cell r="H1506" t="str">
            <v>NotSelf</v>
          </cell>
        </row>
        <row r="1507">
          <cell r="H1507" t="str">
            <v>NotSelf</v>
          </cell>
        </row>
        <row r="1508">
          <cell r="H1508" t="str">
            <v>NotSelf</v>
          </cell>
        </row>
        <row r="1509">
          <cell r="H1509" t="str">
            <v>NotSelf</v>
          </cell>
        </row>
        <row r="1510">
          <cell r="H1510" t="str">
            <v>NotSelf</v>
          </cell>
        </row>
        <row r="1511">
          <cell r="H1511" t="str">
            <v>NotSelf</v>
          </cell>
        </row>
        <row r="1512">
          <cell r="H1512" t="str">
            <v>NotSelf</v>
          </cell>
        </row>
        <row r="1513">
          <cell r="H1513" t="str">
            <v>NotSelf</v>
          </cell>
        </row>
        <row r="1514">
          <cell r="H1514" t="str">
            <v>NotSelf</v>
          </cell>
        </row>
        <row r="1515">
          <cell r="H1515" t="str">
            <v>NotSelf</v>
          </cell>
        </row>
        <row r="1516">
          <cell r="H1516" t="str">
            <v>NotSelf</v>
          </cell>
        </row>
        <row r="1517">
          <cell r="H1517" t="str">
            <v>NotSelf</v>
          </cell>
        </row>
        <row r="1518">
          <cell r="H1518" t="str">
            <v>NotSelf</v>
          </cell>
        </row>
        <row r="1519">
          <cell r="H1519" t="str">
            <v>NotSelf</v>
          </cell>
        </row>
        <row r="1520">
          <cell r="H1520" t="str">
            <v>NotSelf</v>
          </cell>
        </row>
        <row r="1521">
          <cell r="H1521" t="str">
            <v>NotSelf</v>
          </cell>
        </row>
        <row r="1522">
          <cell r="H1522" t="str">
            <v>NotSelf</v>
          </cell>
        </row>
        <row r="1523">
          <cell r="H1523" t="str">
            <v>NotSelf</v>
          </cell>
        </row>
        <row r="1524">
          <cell r="H1524" t="str">
            <v>NotSelf</v>
          </cell>
        </row>
        <row r="1525">
          <cell r="H1525" t="str">
            <v>NotSelf</v>
          </cell>
        </row>
        <row r="1526">
          <cell r="H1526" t="str">
            <v>NotSelf</v>
          </cell>
        </row>
        <row r="1527">
          <cell r="H1527" t="str">
            <v>NotSelf</v>
          </cell>
        </row>
        <row r="1528">
          <cell r="H1528" t="str">
            <v>NotSelf</v>
          </cell>
        </row>
        <row r="1529">
          <cell r="H1529" t="str">
            <v>NotSelf</v>
          </cell>
        </row>
        <row r="1530">
          <cell r="H1530" t="str">
            <v>NotSelf</v>
          </cell>
        </row>
        <row r="1531">
          <cell r="H1531" t="str">
            <v>NotSelf</v>
          </cell>
        </row>
        <row r="1532">
          <cell r="H1532" t="str">
            <v>NotSelf</v>
          </cell>
        </row>
        <row r="1533">
          <cell r="H1533" t="str">
            <v>NotSelf</v>
          </cell>
        </row>
        <row r="1534">
          <cell r="H1534" t="str">
            <v>NotSelf</v>
          </cell>
        </row>
        <row r="1535">
          <cell r="H1535" t="str">
            <v>NotSelf</v>
          </cell>
        </row>
        <row r="1536">
          <cell r="H1536" t="str">
            <v>NotSelf</v>
          </cell>
        </row>
        <row r="1537">
          <cell r="H1537" t="str">
            <v>NotSelf</v>
          </cell>
        </row>
        <row r="1538">
          <cell r="H1538" t="str">
            <v>NotSelf</v>
          </cell>
        </row>
        <row r="1539">
          <cell r="H1539" t="str">
            <v>NotSelf</v>
          </cell>
        </row>
        <row r="1540">
          <cell r="H1540" t="str">
            <v>NotSelf</v>
          </cell>
        </row>
        <row r="1541">
          <cell r="H1541" t="str">
            <v>NotSelf</v>
          </cell>
        </row>
        <row r="1542">
          <cell r="H1542" t="str">
            <v>NotSelf</v>
          </cell>
        </row>
        <row r="1543">
          <cell r="H1543" t="str">
            <v>NotSelf</v>
          </cell>
        </row>
        <row r="1544">
          <cell r="H1544" t="str">
            <v>NotSelf</v>
          </cell>
        </row>
        <row r="1545">
          <cell r="H1545" t="str">
            <v>NotSelf</v>
          </cell>
        </row>
        <row r="1546">
          <cell r="H1546" t="str">
            <v>NotSelf</v>
          </cell>
        </row>
        <row r="1547">
          <cell r="H1547" t="str">
            <v>NotSelf</v>
          </cell>
        </row>
        <row r="1548">
          <cell r="H1548" t="str">
            <v>NotSelf</v>
          </cell>
        </row>
        <row r="1549">
          <cell r="H1549" t="str">
            <v>NotSelf</v>
          </cell>
        </row>
        <row r="1550">
          <cell r="H1550" t="str">
            <v>NotSelf</v>
          </cell>
        </row>
        <row r="1551">
          <cell r="H1551" t="str">
            <v>NotSelf</v>
          </cell>
        </row>
        <row r="1552">
          <cell r="H1552" t="str">
            <v>NotSelf</v>
          </cell>
        </row>
        <row r="1553">
          <cell r="H1553" t="str">
            <v>NotSelf</v>
          </cell>
        </row>
        <row r="1554">
          <cell r="H1554" t="str">
            <v>NotSelf</v>
          </cell>
        </row>
        <row r="1555">
          <cell r="H1555" t="str">
            <v>NotSelf</v>
          </cell>
        </row>
        <row r="1556">
          <cell r="H1556" t="str">
            <v>NotSelf</v>
          </cell>
        </row>
        <row r="1557">
          <cell r="H1557" t="str">
            <v>NotSelf</v>
          </cell>
        </row>
        <row r="1558">
          <cell r="H1558" t="str">
            <v>NotSelf</v>
          </cell>
        </row>
        <row r="1559">
          <cell r="H1559" t="str">
            <v>NotSelf</v>
          </cell>
        </row>
        <row r="1560">
          <cell r="H1560" t="str">
            <v>NotSelf</v>
          </cell>
        </row>
        <row r="1561">
          <cell r="H1561" t="str">
            <v>NotSelf</v>
          </cell>
        </row>
        <row r="1562">
          <cell r="H1562" t="str">
            <v>NotSelf</v>
          </cell>
        </row>
        <row r="1563">
          <cell r="H1563" t="str">
            <v>NotSelf</v>
          </cell>
        </row>
        <row r="1564">
          <cell r="H1564" t="str">
            <v>NotSelf</v>
          </cell>
        </row>
        <row r="1565">
          <cell r="H1565" t="str">
            <v>NotSelf</v>
          </cell>
        </row>
        <row r="1566">
          <cell r="H1566" t="str">
            <v>NotSelf</v>
          </cell>
        </row>
        <row r="1567">
          <cell r="H1567" t="str">
            <v>NotSelf</v>
          </cell>
        </row>
        <row r="1568">
          <cell r="H1568" t="str">
            <v>NotSelf</v>
          </cell>
        </row>
        <row r="1569">
          <cell r="H1569" t="str">
            <v>NotSelf</v>
          </cell>
        </row>
        <row r="1570">
          <cell r="H1570" t="str">
            <v>NotSelf</v>
          </cell>
        </row>
        <row r="1571">
          <cell r="H1571" t="str">
            <v>NotSelf</v>
          </cell>
        </row>
        <row r="1572">
          <cell r="H1572" t="str">
            <v>NotSelf</v>
          </cell>
        </row>
        <row r="1573">
          <cell r="H1573" t="str">
            <v>NotSelf</v>
          </cell>
        </row>
        <row r="1574">
          <cell r="H1574" t="str">
            <v>NotSelf</v>
          </cell>
        </row>
        <row r="1575">
          <cell r="H1575" t="str">
            <v>NotSelf</v>
          </cell>
        </row>
        <row r="1576">
          <cell r="H1576" t="str">
            <v>NotSelf</v>
          </cell>
        </row>
        <row r="1577">
          <cell r="H1577" t="str">
            <v>NotSelf</v>
          </cell>
        </row>
        <row r="1578">
          <cell r="H1578" t="str">
            <v>NotSelf</v>
          </cell>
        </row>
        <row r="1579">
          <cell r="H1579" t="str">
            <v>NotSelf</v>
          </cell>
        </row>
        <row r="1580">
          <cell r="H1580" t="str">
            <v>NotSelf</v>
          </cell>
        </row>
        <row r="1581">
          <cell r="H1581" t="str">
            <v>NotSelf</v>
          </cell>
        </row>
        <row r="1582">
          <cell r="H1582" t="str">
            <v>NotSelf</v>
          </cell>
        </row>
        <row r="1583">
          <cell r="H1583" t="str">
            <v>NotSelf</v>
          </cell>
        </row>
        <row r="1584">
          <cell r="H1584" t="str">
            <v>NotSelf</v>
          </cell>
        </row>
        <row r="1585">
          <cell r="H1585" t="str">
            <v>NotSelf</v>
          </cell>
        </row>
        <row r="1586">
          <cell r="H1586" t="str">
            <v>NotSelf</v>
          </cell>
        </row>
        <row r="1587">
          <cell r="H1587" t="str">
            <v>NotSelf</v>
          </cell>
        </row>
        <row r="1588">
          <cell r="H1588" t="str">
            <v>NotSelf</v>
          </cell>
        </row>
        <row r="1589">
          <cell r="H1589" t="str">
            <v>NotSelf</v>
          </cell>
        </row>
        <row r="1590">
          <cell r="H1590" t="str">
            <v>NotSelf</v>
          </cell>
        </row>
        <row r="1591">
          <cell r="H1591" t="str">
            <v>NotSelf</v>
          </cell>
        </row>
        <row r="1592">
          <cell r="H1592" t="str">
            <v>NotSelf</v>
          </cell>
        </row>
        <row r="1593">
          <cell r="H1593" t="str">
            <v>NotSelf</v>
          </cell>
        </row>
        <row r="1594">
          <cell r="H1594" t="str">
            <v>NotSelf</v>
          </cell>
        </row>
        <row r="1595">
          <cell r="H1595" t="str">
            <v>NotSelf</v>
          </cell>
        </row>
        <row r="1596">
          <cell r="H1596" t="str">
            <v>NotSelf</v>
          </cell>
        </row>
        <row r="1597">
          <cell r="H1597" t="str">
            <v>NotSelf</v>
          </cell>
        </row>
        <row r="1598">
          <cell r="H1598" t="str">
            <v>NotSelf</v>
          </cell>
        </row>
        <row r="1599">
          <cell r="H1599" t="str">
            <v>NotSelf</v>
          </cell>
        </row>
        <row r="1600">
          <cell r="H1600" t="str">
            <v>NotSelf</v>
          </cell>
        </row>
        <row r="1601">
          <cell r="H1601" t="str">
            <v>NotSelf</v>
          </cell>
        </row>
        <row r="1602">
          <cell r="H1602" t="str">
            <v>NotSelf</v>
          </cell>
        </row>
        <row r="1603">
          <cell r="H1603" t="str">
            <v>NotSelf</v>
          </cell>
        </row>
        <row r="1604">
          <cell r="H1604" t="str">
            <v>NotSelf</v>
          </cell>
        </row>
        <row r="1605">
          <cell r="H1605" t="str">
            <v>NotSelf</v>
          </cell>
        </row>
        <row r="1606">
          <cell r="H1606" t="str">
            <v>NotSelf</v>
          </cell>
        </row>
        <row r="1607">
          <cell r="H1607" t="str">
            <v>NotSelf</v>
          </cell>
        </row>
        <row r="1608">
          <cell r="H1608" t="str">
            <v>NotSelf</v>
          </cell>
        </row>
        <row r="1609">
          <cell r="H1609" t="str">
            <v>NotSelf</v>
          </cell>
        </row>
        <row r="1610">
          <cell r="H1610" t="str">
            <v>NotSelf</v>
          </cell>
        </row>
        <row r="1611">
          <cell r="H1611" t="str">
            <v>NotSelf</v>
          </cell>
        </row>
        <row r="1612">
          <cell r="H1612" t="str">
            <v>NotSelf</v>
          </cell>
        </row>
        <row r="1613">
          <cell r="H1613" t="str">
            <v>NotSelf</v>
          </cell>
        </row>
        <row r="1614">
          <cell r="H1614" t="str">
            <v>NotSelf</v>
          </cell>
        </row>
        <row r="1615">
          <cell r="H1615" t="str">
            <v>NotSelf</v>
          </cell>
        </row>
        <row r="1616">
          <cell r="H1616" t="str">
            <v>NotSelf</v>
          </cell>
        </row>
        <row r="1617">
          <cell r="H1617" t="str">
            <v>NotSelf</v>
          </cell>
        </row>
        <row r="1618">
          <cell r="H1618" t="str">
            <v>NotSelf</v>
          </cell>
        </row>
        <row r="1619">
          <cell r="H1619" t="str">
            <v>NotSelf</v>
          </cell>
        </row>
        <row r="1620">
          <cell r="H1620" t="str">
            <v>NotSelf</v>
          </cell>
        </row>
        <row r="1621">
          <cell r="H1621" t="str">
            <v>NotSelf</v>
          </cell>
        </row>
        <row r="1622">
          <cell r="H1622" t="str">
            <v>NotSelf</v>
          </cell>
        </row>
        <row r="1623">
          <cell r="H1623" t="str">
            <v>NotSelf</v>
          </cell>
        </row>
        <row r="1624">
          <cell r="H1624" t="str">
            <v>NotSelf</v>
          </cell>
        </row>
        <row r="1625">
          <cell r="H1625" t="str">
            <v>NotSelf</v>
          </cell>
        </row>
        <row r="1626">
          <cell r="H1626" t="str">
            <v>NotSelf</v>
          </cell>
        </row>
        <row r="1627">
          <cell r="H1627" t="str">
            <v>NotSelf</v>
          </cell>
        </row>
        <row r="1628">
          <cell r="H1628" t="str">
            <v>NotSelf</v>
          </cell>
        </row>
        <row r="1629">
          <cell r="H1629" t="str">
            <v>NotSelf</v>
          </cell>
        </row>
        <row r="1630">
          <cell r="H1630" t="str">
            <v>NotSelf</v>
          </cell>
        </row>
        <row r="1631">
          <cell r="H1631" t="str">
            <v>NotSelf</v>
          </cell>
        </row>
        <row r="1632">
          <cell r="H1632" t="str">
            <v>NotSelf</v>
          </cell>
        </row>
        <row r="1633">
          <cell r="H1633" t="str">
            <v>NotSelf</v>
          </cell>
        </row>
        <row r="1634">
          <cell r="H1634" t="str">
            <v>NotSelf</v>
          </cell>
        </row>
        <row r="1635">
          <cell r="H1635" t="str">
            <v>NotSelf</v>
          </cell>
        </row>
        <row r="1636">
          <cell r="H1636" t="str">
            <v>NotSelf</v>
          </cell>
        </row>
        <row r="1637">
          <cell r="H1637" t="str">
            <v>NotSelf</v>
          </cell>
        </row>
        <row r="1638">
          <cell r="H1638" t="str">
            <v>NotSelf</v>
          </cell>
        </row>
        <row r="1639">
          <cell r="H1639" t="str">
            <v>NotSelf</v>
          </cell>
        </row>
        <row r="1640">
          <cell r="H1640" t="str">
            <v>NotSelf</v>
          </cell>
        </row>
        <row r="1641">
          <cell r="H1641" t="str">
            <v>NotSelf</v>
          </cell>
        </row>
        <row r="1642">
          <cell r="H1642" t="str">
            <v>NotSelf</v>
          </cell>
        </row>
        <row r="1643">
          <cell r="H1643" t="str">
            <v>NotSelf</v>
          </cell>
        </row>
        <row r="1644">
          <cell r="H1644" t="str">
            <v>NotSelf</v>
          </cell>
        </row>
        <row r="1645">
          <cell r="H1645" t="str">
            <v>NotSelf</v>
          </cell>
        </row>
        <row r="1646">
          <cell r="H1646" t="str">
            <v>NotSelf</v>
          </cell>
        </row>
        <row r="1647">
          <cell r="H1647" t="str">
            <v>NotSelf</v>
          </cell>
        </row>
        <row r="1648">
          <cell r="H1648" t="str">
            <v>NotSelf</v>
          </cell>
        </row>
        <row r="1649">
          <cell r="H1649" t="str">
            <v>NotSelf</v>
          </cell>
        </row>
        <row r="1650">
          <cell r="H1650" t="str">
            <v>NotSelf</v>
          </cell>
        </row>
        <row r="1651">
          <cell r="H1651" t="str">
            <v>NotSelf</v>
          </cell>
        </row>
        <row r="1652">
          <cell r="H1652" t="str">
            <v>NotSelf</v>
          </cell>
        </row>
        <row r="1653">
          <cell r="H1653" t="str">
            <v>NotSelf</v>
          </cell>
        </row>
        <row r="1654">
          <cell r="H1654" t="str">
            <v>NotSelf</v>
          </cell>
        </row>
        <row r="1655">
          <cell r="H1655" t="str">
            <v>NotSelf</v>
          </cell>
        </row>
        <row r="1656">
          <cell r="H1656" t="str">
            <v>NotSelf</v>
          </cell>
        </row>
        <row r="1657">
          <cell r="H1657" t="str">
            <v>NotSelf</v>
          </cell>
        </row>
        <row r="1658">
          <cell r="H1658" t="str">
            <v>NotSelf</v>
          </cell>
        </row>
        <row r="1659">
          <cell r="H1659" t="str">
            <v>NotSelf</v>
          </cell>
        </row>
        <row r="1660">
          <cell r="H1660" t="str">
            <v>NotSelf</v>
          </cell>
        </row>
        <row r="1661">
          <cell r="H1661" t="str">
            <v>NotSelf</v>
          </cell>
        </row>
        <row r="1662">
          <cell r="H1662" t="str">
            <v>NotSelf</v>
          </cell>
        </row>
        <row r="1663">
          <cell r="H1663" t="str">
            <v>NotSelf</v>
          </cell>
        </row>
        <row r="1664">
          <cell r="H1664" t="str">
            <v>NotSelf</v>
          </cell>
        </row>
        <row r="1665">
          <cell r="H1665" t="str">
            <v>NotSelf</v>
          </cell>
        </row>
        <row r="1666">
          <cell r="H1666" t="str">
            <v>NotSelf</v>
          </cell>
        </row>
        <row r="1667">
          <cell r="H1667" t="str">
            <v>NotSelf</v>
          </cell>
        </row>
        <row r="1668">
          <cell r="H1668" t="str">
            <v>NotSelf</v>
          </cell>
        </row>
        <row r="1669">
          <cell r="H1669" t="str">
            <v>NotSelf</v>
          </cell>
        </row>
        <row r="1670">
          <cell r="H1670" t="str">
            <v>NotSelf</v>
          </cell>
        </row>
        <row r="1671">
          <cell r="H1671" t="str">
            <v>NotSelf</v>
          </cell>
        </row>
        <row r="1672">
          <cell r="H1672" t="str">
            <v>NotSelf</v>
          </cell>
        </row>
        <row r="1673">
          <cell r="H1673" t="str">
            <v>NotSelf</v>
          </cell>
        </row>
        <row r="1674">
          <cell r="H1674" t="str">
            <v>NotSelf</v>
          </cell>
        </row>
        <row r="1675">
          <cell r="H1675" t="str">
            <v>NotSelf</v>
          </cell>
        </row>
        <row r="1676">
          <cell r="H1676" t="str">
            <v>NotSelf</v>
          </cell>
        </row>
        <row r="1677">
          <cell r="H1677" t="str">
            <v>NotSelf</v>
          </cell>
        </row>
        <row r="1678">
          <cell r="H1678" t="str">
            <v>NotSelf</v>
          </cell>
        </row>
        <row r="1679">
          <cell r="H1679" t="str">
            <v>NotSelf</v>
          </cell>
        </row>
        <row r="1680">
          <cell r="H1680" t="str">
            <v>NotSelf</v>
          </cell>
        </row>
        <row r="1681">
          <cell r="H1681" t="str">
            <v>NotSelf</v>
          </cell>
        </row>
        <row r="1682">
          <cell r="H1682" t="str">
            <v>NotSelf</v>
          </cell>
        </row>
        <row r="1683">
          <cell r="H1683" t="str">
            <v>NotSelf</v>
          </cell>
        </row>
        <row r="1684">
          <cell r="H1684" t="str">
            <v>NotSelf</v>
          </cell>
        </row>
        <row r="1685">
          <cell r="H1685" t="str">
            <v>NotSelf</v>
          </cell>
        </row>
        <row r="1686">
          <cell r="H1686" t="str">
            <v>NotSelf</v>
          </cell>
        </row>
        <row r="1687">
          <cell r="H1687" t="str">
            <v>NotSelf</v>
          </cell>
        </row>
        <row r="1688">
          <cell r="H1688" t="str">
            <v>NotSelf</v>
          </cell>
        </row>
        <row r="1689">
          <cell r="H1689" t="str">
            <v>NotSelf</v>
          </cell>
        </row>
        <row r="1690">
          <cell r="H1690" t="str">
            <v>NotSelf</v>
          </cell>
        </row>
        <row r="1691">
          <cell r="H1691" t="str">
            <v>NotSelf</v>
          </cell>
        </row>
        <row r="1692">
          <cell r="H1692" t="str">
            <v>NotSelf</v>
          </cell>
        </row>
        <row r="1693">
          <cell r="H1693" t="str">
            <v>NotSelf</v>
          </cell>
        </row>
        <row r="1694">
          <cell r="H1694" t="str">
            <v>NotSelf</v>
          </cell>
        </row>
        <row r="1695">
          <cell r="H1695" t="str">
            <v>NotSelf</v>
          </cell>
        </row>
        <row r="1696">
          <cell r="H1696" t="str">
            <v>NotSelf</v>
          </cell>
        </row>
        <row r="1697">
          <cell r="H1697" t="str">
            <v>NotSelf</v>
          </cell>
        </row>
        <row r="1698">
          <cell r="H1698" t="str">
            <v>NotSelf</v>
          </cell>
        </row>
        <row r="1699">
          <cell r="H1699" t="str">
            <v>NotSelf</v>
          </cell>
        </row>
        <row r="1700">
          <cell r="H1700" t="str">
            <v>NotSelf</v>
          </cell>
        </row>
        <row r="1701">
          <cell r="H1701" t="str">
            <v>NotSelf</v>
          </cell>
        </row>
        <row r="1702">
          <cell r="H1702" t="str">
            <v>NotSelf</v>
          </cell>
        </row>
        <row r="1703">
          <cell r="H1703" t="str">
            <v>NotSelf</v>
          </cell>
        </row>
        <row r="1704">
          <cell r="H1704" t="str">
            <v>NotSelf</v>
          </cell>
        </row>
        <row r="1705">
          <cell r="H1705" t="str">
            <v>NotSelf</v>
          </cell>
        </row>
        <row r="1706">
          <cell r="H1706" t="str">
            <v>NotSelf</v>
          </cell>
        </row>
        <row r="1707">
          <cell r="H1707" t="str">
            <v>NotSelf</v>
          </cell>
        </row>
        <row r="1708">
          <cell r="H1708" t="str">
            <v>NotSelf</v>
          </cell>
        </row>
        <row r="1709">
          <cell r="H1709" t="str">
            <v>NotSelf</v>
          </cell>
        </row>
        <row r="1710">
          <cell r="H1710" t="str">
            <v>NotSelf</v>
          </cell>
        </row>
        <row r="1711">
          <cell r="H1711" t="str">
            <v>NotSelf</v>
          </cell>
        </row>
        <row r="1712">
          <cell r="H1712" t="str">
            <v>NotSelf</v>
          </cell>
        </row>
        <row r="1713">
          <cell r="H1713" t="str">
            <v>NotSelf</v>
          </cell>
        </row>
        <row r="1714">
          <cell r="H1714" t="str">
            <v>NotSelf</v>
          </cell>
        </row>
        <row r="1715">
          <cell r="H1715" t="str">
            <v>NotSelf</v>
          </cell>
        </row>
        <row r="1716">
          <cell r="H1716" t="str">
            <v>NotSelf</v>
          </cell>
        </row>
        <row r="1717">
          <cell r="H1717" t="str">
            <v>NotSelf</v>
          </cell>
        </row>
        <row r="1718">
          <cell r="H1718" t="str">
            <v>NotSelf</v>
          </cell>
        </row>
        <row r="1719">
          <cell r="H1719" t="str">
            <v>NotSelf</v>
          </cell>
        </row>
        <row r="1720">
          <cell r="H1720" t="str">
            <v>NotSelf</v>
          </cell>
        </row>
        <row r="1721">
          <cell r="H1721" t="str">
            <v>NotSelf</v>
          </cell>
        </row>
        <row r="1722">
          <cell r="H1722" t="str">
            <v>NotSelf</v>
          </cell>
        </row>
        <row r="1723">
          <cell r="H1723" t="str">
            <v>NotSelf</v>
          </cell>
        </row>
        <row r="1724">
          <cell r="H1724" t="str">
            <v>NotSelf</v>
          </cell>
        </row>
        <row r="1725">
          <cell r="H1725" t="str">
            <v>NotSelf</v>
          </cell>
        </row>
        <row r="1726">
          <cell r="H1726" t="str">
            <v>NotSelf</v>
          </cell>
        </row>
        <row r="1727">
          <cell r="H1727" t="str">
            <v>NotSelf</v>
          </cell>
        </row>
        <row r="1728">
          <cell r="H1728" t="str">
            <v>NotSelf</v>
          </cell>
        </row>
        <row r="1729">
          <cell r="H1729" t="str">
            <v>NotSelf</v>
          </cell>
        </row>
        <row r="1730">
          <cell r="H1730" t="str">
            <v>NotSelf</v>
          </cell>
        </row>
        <row r="1731">
          <cell r="H1731" t="str">
            <v>NotSelf</v>
          </cell>
        </row>
        <row r="1732">
          <cell r="H1732" t="str">
            <v>NotSelf</v>
          </cell>
        </row>
        <row r="1733">
          <cell r="H1733" t="str">
            <v>NotSelf</v>
          </cell>
        </row>
        <row r="1734">
          <cell r="H1734" t="str">
            <v>NotSelf</v>
          </cell>
        </row>
        <row r="1735">
          <cell r="H1735" t="str">
            <v>NotSelf</v>
          </cell>
        </row>
        <row r="1736">
          <cell r="H1736" t="str">
            <v>NotSelf</v>
          </cell>
        </row>
        <row r="1737">
          <cell r="H1737" t="str">
            <v>NotSelf</v>
          </cell>
        </row>
        <row r="1738">
          <cell r="H1738" t="str">
            <v>NotSelf</v>
          </cell>
        </row>
        <row r="1739">
          <cell r="H1739" t="str">
            <v>NotSelf</v>
          </cell>
        </row>
        <row r="1740">
          <cell r="H1740" t="str">
            <v>NotSelf</v>
          </cell>
        </row>
        <row r="1741">
          <cell r="H1741" t="str">
            <v>NotSelf</v>
          </cell>
        </row>
        <row r="1742">
          <cell r="H1742" t="str">
            <v>NotSelf</v>
          </cell>
        </row>
        <row r="1743">
          <cell r="H1743" t="str">
            <v>NotSelf</v>
          </cell>
        </row>
        <row r="1744">
          <cell r="H1744" t="str">
            <v>NotSelf</v>
          </cell>
        </row>
        <row r="1745">
          <cell r="H1745" t="str">
            <v>NotSelf</v>
          </cell>
        </row>
        <row r="1746">
          <cell r="H1746" t="str">
            <v>NotSelf</v>
          </cell>
        </row>
        <row r="1747">
          <cell r="H1747" t="str">
            <v>NotSelf</v>
          </cell>
        </row>
        <row r="1748">
          <cell r="H1748" t="str">
            <v>NotSelf</v>
          </cell>
        </row>
        <row r="1749">
          <cell r="H1749" t="str">
            <v>NotSelf</v>
          </cell>
        </row>
        <row r="1750">
          <cell r="H1750" t="str">
            <v>NotSelf</v>
          </cell>
        </row>
        <row r="1751">
          <cell r="H1751" t="str">
            <v>NotSelf</v>
          </cell>
        </row>
        <row r="1752">
          <cell r="H1752" t="str">
            <v>NotSelf</v>
          </cell>
        </row>
        <row r="1753">
          <cell r="H1753" t="str">
            <v>NotSelf</v>
          </cell>
        </row>
        <row r="1754">
          <cell r="H1754" t="str">
            <v>NotSelf</v>
          </cell>
        </row>
        <row r="1755">
          <cell r="H1755" t="str">
            <v>NotSelf</v>
          </cell>
        </row>
        <row r="1756">
          <cell r="H1756" t="str">
            <v>NotSelf</v>
          </cell>
        </row>
        <row r="1757">
          <cell r="H1757" t="str">
            <v>NotSelf</v>
          </cell>
        </row>
        <row r="1758">
          <cell r="H1758" t="str">
            <v>NotSelf</v>
          </cell>
        </row>
        <row r="1759">
          <cell r="H1759" t="str">
            <v>NotSelf</v>
          </cell>
        </row>
        <row r="1760">
          <cell r="H1760" t="str">
            <v>NotSelf</v>
          </cell>
        </row>
        <row r="1761">
          <cell r="H1761" t="str">
            <v>NotSelf</v>
          </cell>
        </row>
        <row r="1762">
          <cell r="H1762" t="str">
            <v>NotSelf</v>
          </cell>
        </row>
        <row r="1763">
          <cell r="H1763" t="str">
            <v>NotSelf</v>
          </cell>
        </row>
        <row r="1764">
          <cell r="H1764" t="str">
            <v>NotSelf</v>
          </cell>
        </row>
        <row r="1765">
          <cell r="H1765" t="str">
            <v>NotSelf</v>
          </cell>
        </row>
        <row r="1766">
          <cell r="H1766" t="str">
            <v>NotSelf</v>
          </cell>
        </row>
        <row r="1767">
          <cell r="H1767" t="str">
            <v>NotSelf</v>
          </cell>
        </row>
        <row r="1768">
          <cell r="H1768" t="str">
            <v>NotSelf</v>
          </cell>
        </row>
        <row r="1769">
          <cell r="H1769" t="str">
            <v>NotSelf</v>
          </cell>
        </row>
        <row r="1770">
          <cell r="H1770" t="str">
            <v>NotSelf</v>
          </cell>
        </row>
        <row r="1771">
          <cell r="H1771" t="str">
            <v>NotSelf</v>
          </cell>
        </row>
        <row r="1772">
          <cell r="H1772" t="str">
            <v>NotSelf</v>
          </cell>
        </row>
        <row r="1773">
          <cell r="H1773" t="str">
            <v>NotSelf</v>
          </cell>
        </row>
        <row r="1774">
          <cell r="H1774" t="str">
            <v>NotSelf</v>
          </cell>
        </row>
        <row r="1775">
          <cell r="H1775" t="str">
            <v>NotSelf</v>
          </cell>
        </row>
        <row r="1776">
          <cell r="H1776" t="str">
            <v>NotSelf</v>
          </cell>
        </row>
        <row r="1777">
          <cell r="H1777" t="str">
            <v>NotSelf</v>
          </cell>
        </row>
        <row r="1778">
          <cell r="H1778" t="str">
            <v>NotSelf</v>
          </cell>
        </row>
        <row r="1779">
          <cell r="H1779" t="str">
            <v>NotSelf</v>
          </cell>
        </row>
        <row r="1780">
          <cell r="H1780" t="str">
            <v>NotSelf</v>
          </cell>
        </row>
        <row r="1781">
          <cell r="H1781" t="str">
            <v>NotSelf</v>
          </cell>
        </row>
        <row r="1782">
          <cell r="H1782" t="str">
            <v>NotSelf</v>
          </cell>
        </row>
        <row r="1783">
          <cell r="H1783" t="str">
            <v>NotSelf</v>
          </cell>
        </row>
        <row r="1784">
          <cell r="H1784" t="str">
            <v>NotSelf</v>
          </cell>
        </row>
        <row r="1785">
          <cell r="H1785" t="str">
            <v>NotSelf</v>
          </cell>
        </row>
        <row r="1786">
          <cell r="H1786" t="str">
            <v>NotSelf</v>
          </cell>
        </row>
        <row r="1787">
          <cell r="H1787" t="str">
            <v>NotSelf</v>
          </cell>
        </row>
        <row r="1788">
          <cell r="H1788" t="str">
            <v>NotSelf</v>
          </cell>
        </row>
        <row r="1789">
          <cell r="H1789" t="str">
            <v>NotSelf</v>
          </cell>
        </row>
        <row r="1790">
          <cell r="H1790" t="str">
            <v>NotSelf</v>
          </cell>
        </row>
        <row r="1791">
          <cell r="H1791" t="str">
            <v>NotSelf</v>
          </cell>
        </row>
        <row r="1792">
          <cell r="H1792" t="str">
            <v>NotSelf</v>
          </cell>
        </row>
        <row r="1793">
          <cell r="H1793" t="str">
            <v>NotSelf</v>
          </cell>
        </row>
        <row r="1794">
          <cell r="H1794" t="str">
            <v>NotSelf</v>
          </cell>
        </row>
        <row r="1795">
          <cell r="H1795" t="str">
            <v>NotSelf</v>
          </cell>
        </row>
        <row r="1796">
          <cell r="H1796" t="str">
            <v>NotSelf</v>
          </cell>
        </row>
        <row r="1797">
          <cell r="H1797" t="str">
            <v>NotSelf</v>
          </cell>
        </row>
        <row r="1798">
          <cell r="H1798" t="str">
            <v>NotSelf</v>
          </cell>
        </row>
        <row r="1799">
          <cell r="H1799" t="str">
            <v>NotSelf</v>
          </cell>
        </row>
        <row r="1800">
          <cell r="H1800" t="str">
            <v>NotSelf</v>
          </cell>
        </row>
        <row r="1801">
          <cell r="H1801" t="str">
            <v>NotSelf</v>
          </cell>
        </row>
        <row r="1802">
          <cell r="H1802" t="str">
            <v>NotSelf</v>
          </cell>
        </row>
        <row r="1803">
          <cell r="H1803" t="str">
            <v>NotSelf</v>
          </cell>
        </row>
        <row r="1804">
          <cell r="H1804" t="str">
            <v>Self</v>
          </cell>
        </row>
        <row r="1805">
          <cell r="H1805" t="str">
            <v>Self</v>
          </cell>
        </row>
        <row r="1806">
          <cell r="H1806" t="str">
            <v>Self</v>
          </cell>
        </row>
        <row r="1807">
          <cell r="H1807" t="str">
            <v>Self</v>
          </cell>
        </row>
        <row r="1808">
          <cell r="H1808" t="str">
            <v>Self</v>
          </cell>
        </row>
        <row r="1809">
          <cell r="H1809" t="str">
            <v>Self</v>
          </cell>
        </row>
        <row r="1810">
          <cell r="H1810" t="str">
            <v>Self</v>
          </cell>
        </row>
        <row r="1811">
          <cell r="H1811" t="str">
            <v>Self</v>
          </cell>
        </row>
        <row r="1812">
          <cell r="H1812" t="str">
            <v>Self</v>
          </cell>
        </row>
        <row r="1813">
          <cell r="H1813" t="str">
            <v>Self</v>
          </cell>
        </row>
        <row r="1814">
          <cell r="H1814" t="str">
            <v>Self</v>
          </cell>
        </row>
        <row r="1815">
          <cell r="H1815" t="str">
            <v>Self</v>
          </cell>
        </row>
        <row r="1816">
          <cell r="H1816" t="str">
            <v>Self</v>
          </cell>
        </row>
        <row r="1817">
          <cell r="H1817" t="str">
            <v>Self</v>
          </cell>
        </row>
        <row r="1818">
          <cell r="H1818" t="str">
            <v>Self</v>
          </cell>
        </row>
        <row r="1819">
          <cell r="H1819" t="str">
            <v>Self</v>
          </cell>
        </row>
        <row r="1820">
          <cell r="H1820" t="str">
            <v>Self</v>
          </cell>
        </row>
        <row r="1821">
          <cell r="H1821" t="str">
            <v>Self</v>
          </cell>
        </row>
        <row r="1822">
          <cell r="H1822" t="str">
            <v>Self</v>
          </cell>
        </row>
        <row r="1823">
          <cell r="H1823" t="str">
            <v>Self</v>
          </cell>
        </row>
        <row r="1824">
          <cell r="H1824" t="str">
            <v>Self</v>
          </cell>
        </row>
        <row r="1825">
          <cell r="H1825" t="str">
            <v>Self</v>
          </cell>
        </row>
        <row r="1826">
          <cell r="H1826" t="str">
            <v>Self</v>
          </cell>
        </row>
        <row r="1827">
          <cell r="H1827" t="str">
            <v>Self</v>
          </cell>
        </row>
        <row r="1828">
          <cell r="H1828" t="str">
            <v>Self</v>
          </cell>
        </row>
        <row r="1829">
          <cell r="H1829" t="str">
            <v>Self</v>
          </cell>
        </row>
        <row r="1830">
          <cell r="H1830" t="str">
            <v>Self</v>
          </cell>
        </row>
        <row r="1831">
          <cell r="H1831" t="str">
            <v>Self</v>
          </cell>
        </row>
        <row r="1832">
          <cell r="H1832" t="str">
            <v>Self</v>
          </cell>
        </row>
        <row r="1833">
          <cell r="H1833" t="str">
            <v>Self</v>
          </cell>
        </row>
        <row r="1834">
          <cell r="H1834" t="str">
            <v>Self</v>
          </cell>
        </row>
        <row r="1835">
          <cell r="H1835" t="str">
            <v>Self</v>
          </cell>
        </row>
        <row r="1836">
          <cell r="H1836" t="str">
            <v>Self</v>
          </cell>
        </row>
        <row r="1837">
          <cell r="H1837" t="str">
            <v>Self</v>
          </cell>
        </row>
        <row r="1838">
          <cell r="H1838" t="str">
            <v>Self</v>
          </cell>
        </row>
        <row r="1839">
          <cell r="H1839" t="str">
            <v>Self</v>
          </cell>
        </row>
        <row r="1840">
          <cell r="H1840" t="str">
            <v>Self</v>
          </cell>
        </row>
        <row r="1841">
          <cell r="H1841" t="str">
            <v>NotSelf</v>
          </cell>
        </row>
        <row r="1842">
          <cell r="H1842" t="str">
            <v>NotSelf</v>
          </cell>
        </row>
        <row r="1843">
          <cell r="H1843" t="str">
            <v>NotSelf</v>
          </cell>
        </row>
        <row r="1844">
          <cell r="H1844" t="str">
            <v>NotSelf</v>
          </cell>
        </row>
        <row r="1845">
          <cell r="H1845" t="str">
            <v>NotSelf</v>
          </cell>
        </row>
        <row r="1846">
          <cell r="H1846" t="str">
            <v>NotSelf</v>
          </cell>
        </row>
        <row r="1847">
          <cell r="H1847" t="str">
            <v>NotSelf</v>
          </cell>
        </row>
        <row r="1848">
          <cell r="H1848" t="str">
            <v>NotSelf</v>
          </cell>
        </row>
        <row r="1849">
          <cell r="H1849" t="str">
            <v>NotSelf</v>
          </cell>
        </row>
        <row r="1850">
          <cell r="H1850" t="str">
            <v>NotSelf</v>
          </cell>
        </row>
        <row r="1851">
          <cell r="H1851" t="str">
            <v>NotSelf</v>
          </cell>
        </row>
        <row r="1852">
          <cell r="H1852" t="str">
            <v>NotSelf</v>
          </cell>
        </row>
        <row r="1853">
          <cell r="H1853" t="str">
            <v>NotSelf</v>
          </cell>
        </row>
        <row r="1854">
          <cell r="H1854" t="str">
            <v>NotSelf</v>
          </cell>
        </row>
        <row r="1855">
          <cell r="H1855" t="str">
            <v>NotSelf</v>
          </cell>
        </row>
        <row r="1856">
          <cell r="H1856" t="str">
            <v>NotSelf</v>
          </cell>
        </row>
        <row r="1857">
          <cell r="H1857" t="str">
            <v>NotSelf</v>
          </cell>
        </row>
        <row r="1858">
          <cell r="H1858" t="str">
            <v>NotSelf</v>
          </cell>
        </row>
        <row r="1859">
          <cell r="H1859" t="str">
            <v>NotSelf</v>
          </cell>
        </row>
        <row r="1860">
          <cell r="H1860" t="str">
            <v>NotSelf</v>
          </cell>
        </row>
        <row r="1861">
          <cell r="H1861" t="str">
            <v>NotSelf</v>
          </cell>
        </row>
        <row r="1862">
          <cell r="H1862" t="str">
            <v>NotSelf</v>
          </cell>
        </row>
        <row r="1863">
          <cell r="H1863" t="str">
            <v>NotSelf</v>
          </cell>
        </row>
        <row r="1864">
          <cell r="H1864" t="str">
            <v>NotSelf</v>
          </cell>
        </row>
        <row r="1865">
          <cell r="H1865" t="str">
            <v>NotSelf</v>
          </cell>
        </row>
        <row r="1866">
          <cell r="H1866" t="str">
            <v>NotSelf</v>
          </cell>
        </row>
        <row r="1867">
          <cell r="H1867" t="str">
            <v>NotSelf</v>
          </cell>
        </row>
        <row r="1868">
          <cell r="H1868" t="str">
            <v>NotSelf</v>
          </cell>
        </row>
        <row r="1869">
          <cell r="H1869" t="str">
            <v>NotSelf</v>
          </cell>
        </row>
        <row r="1870">
          <cell r="H1870" t="str">
            <v>NotSelf</v>
          </cell>
        </row>
        <row r="1871">
          <cell r="H1871" t="str">
            <v>NotSelf</v>
          </cell>
        </row>
        <row r="1872">
          <cell r="H1872" t="str">
            <v>NotSelf</v>
          </cell>
        </row>
        <row r="1873">
          <cell r="H1873" t="str">
            <v>NotSelf</v>
          </cell>
        </row>
        <row r="1874">
          <cell r="H1874" t="str">
            <v>NotSelf</v>
          </cell>
        </row>
        <row r="1875">
          <cell r="H1875" t="str">
            <v>NotSelf</v>
          </cell>
        </row>
        <row r="1876">
          <cell r="H1876" t="str">
            <v>NotSelf</v>
          </cell>
        </row>
        <row r="1877">
          <cell r="H1877" t="str">
            <v>NotSelf</v>
          </cell>
        </row>
        <row r="1878">
          <cell r="H1878" t="str">
            <v>NotSelf</v>
          </cell>
        </row>
        <row r="1879">
          <cell r="H1879" t="str">
            <v>NotSelf</v>
          </cell>
        </row>
        <row r="1880">
          <cell r="H1880" t="str">
            <v>NotSelf</v>
          </cell>
        </row>
        <row r="1881">
          <cell r="H1881" t="str">
            <v>NotSelf</v>
          </cell>
        </row>
        <row r="1882">
          <cell r="H1882" t="str">
            <v>NotSelf</v>
          </cell>
        </row>
        <row r="1883">
          <cell r="H1883" t="str">
            <v>NotSelf</v>
          </cell>
        </row>
        <row r="1884">
          <cell r="H1884" t="str">
            <v>NotSelf</v>
          </cell>
        </row>
        <row r="1885">
          <cell r="H1885" t="str">
            <v>NotSelf</v>
          </cell>
        </row>
        <row r="1886">
          <cell r="H1886" t="str">
            <v>NotSelf</v>
          </cell>
        </row>
        <row r="1887">
          <cell r="H1887" t="str">
            <v>NotSelf</v>
          </cell>
        </row>
        <row r="1888">
          <cell r="H1888" t="str">
            <v>NotSelf</v>
          </cell>
        </row>
        <row r="1889">
          <cell r="H1889" t="str">
            <v>NotSelf</v>
          </cell>
        </row>
        <row r="1890">
          <cell r="H1890" t="str">
            <v>NotSelf</v>
          </cell>
        </row>
        <row r="1891">
          <cell r="H1891" t="str">
            <v>NotSelf</v>
          </cell>
        </row>
        <row r="1892">
          <cell r="H1892" t="str">
            <v>NotSelf</v>
          </cell>
        </row>
        <row r="1893">
          <cell r="H1893" t="str">
            <v>NotSelf</v>
          </cell>
        </row>
        <row r="1894">
          <cell r="H1894" t="str">
            <v>NotSelf</v>
          </cell>
        </row>
        <row r="1895">
          <cell r="H1895" t="str">
            <v>NotSelf</v>
          </cell>
        </row>
        <row r="1896">
          <cell r="H1896" t="str">
            <v>NotSelf</v>
          </cell>
        </row>
        <row r="1897">
          <cell r="H1897" t="str">
            <v>NotSelf</v>
          </cell>
        </row>
        <row r="1898">
          <cell r="H1898" t="str">
            <v>NotSelf</v>
          </cell>
        </row>
        <row r="1899">
          <cell r="H1899" t="str">
            <v>NotSelf</v>
          </cell>
        </row>
        <row r="1900">
          <cell r="H1900" t="str">
            <v>NotSelf</v>
          </cell>
        </row>
        <row r="1901">
          <cell r="H1901" t="str">
            <v>NotSelf</v>
          </cell>
        </row>
        <row r="1902">
          <cell r="H1902" t="str">
            <v>NotSelf</v>
          </cell>
        </row>
        <row r="1903">
          <cell r="H1903" t="str">
            <v>NotSelf</v>
          </cell>
        </row>
        <row r="1904">
          <cell r="H1904" t="str">
            <v>NotSelf</v>
          </cell>
        </row>
        <row r="1905">
          <cell r="H1905" t="str">
            <v>NotSelf</v>
          </cell>
        </row>
        <row r="1906">
          <cell r="H1906" t="str">
            <v>NotSelf</v>
          </cell>
        </row>
        <row r="1907">
          <cell r="H1907" t="str">
            <v>NotSelf</v>
          </cell>
        </row>
        <row r="1908">
          <cell r="H1908" t="str">
            <v>NotSelf</v>
          </cell>
        </row>
        <row r="1909">
          <cell r="H1909" t="str">
            <v>NotSelf</v>
          </cell>
        </row>
        <row r="1910">
          <cell r="H1910" t="str">
            <v>NotSelf</v>
          </cell>
        </row>
        <row r="1911">
          <cell r="H1911" t="str">
            <v>NotSelf</v>
          </cell>
        </row>
        <row r="1912">
          <cell r="H1912" t="str">
            <v>NotSelf</v>
          </cell>
        </row>
        <row r="1913">
          <cell r="H1913" t="str">
            <v>NotSelf</v>
          </cell>
        </row>
        <row r="1914">
          <cell r="H1914" t="str">
            <v>NotSelf</v>
          </cell>
        </row>
        <row r="1915">
          <cell r="H1915" t="str">
            <v>NotSelf</v>
          </cell>
        </row>
        <row r="1916">
          <cell r="H1916" t="str">
            <v>NotSelf</v>
          </cell>
        </row>
        <row r="1917">
          <cell r="H1917" t="str">
            <v>NotSelf</v>
          </cell>
        </row>
        <row r="1918">
          <cell r="H1918" t="str">
            <v>NotSelf</v>
          </cell>
        </row>
        <row r="1919">
          <cell r="H1919" t="str">
            <v>NotSelf</v>
          </cell>
        </row>
        <row r="1920">
          <cell r="H1920" t="str">
            <v>NotSelf</v>
          </cell>
        </row>
        <row r="1921">
          <cell r="H1921" t="str">
            <v>NotSelf</v>
          </cell>
        </row>
        <row r="1922">
          <cell r="H1922" t="str">
            <v>NotSelf</v>
          </cell>
        </row>
        <row r="1923">
          <cell r="H1923" t="str">
            <v>NotSelf</v>
          </cell>
        </row>
        <row r="1924">
          <cell r="H1924" t="str">
            <v>NotSelf</v>
          </cell>
        </row>
        <row r="1925">
          <cell r="H1925" t="str">
            <v>NotSelf</v>
          </cell>
        </row>
        <row r="1926">
          <cell r="H1926" t="str">
            <v>NotSelf</v>
          </cell>
        </row>
        <row r="1927">
          <cell r="H1927" t="str">
            <v>NotSelf</v>
          </cell>
        </row>
        <row r="1928">
          <cell r="H1928" t="str">
            <v>NotSelf</v>
          </cell>
        </row>
        <row r="1929">
          <cell r="H1929" t="str">
            <v>NotSelf</v>
          </cell>
        </row>
        <row r="1930">
          <cell r="H1930" t="str">
            <v>NotSelf</v>
          </cell>
        </row>
        <row r="1931">
          <cell r="H1931" t="str">
            <v>NotSelf</v>
          </cell>
        </row>
        <row r="1932">
          <cell r="H1932" t="str">
            <v>NotSelf</v>
          </cell>
        </row>
        <row r="1933">
          <cell r="H1933" t="str">
            <v>NotSelf</v>
          </cell>
        </row>
        <row r="1934">
          <cell r="H1934" t="str">
            <v>NotSelf</v>
          </cell>
        </row>
        <row r="1935">
          <cell r="H1935" t="str">
            <v>NotSelf</v>
          </cell>
        </row>
        <row r="1936">
          <cell r="H1936" t="str">
            <v>NotSelf</v>
          </cell>
        </row>
        <row r="1937">
          <cell r="H1937" t="str">
            <v>NotSelf</v>
          </cell>
        </row>
        <row r="1938">
          <cell r="H1938" t="str">
            <v>NotSelf</v>
          </cell>
        </row>
        <row r="1939">
          <cell r="H1939" t="str">
            <v>NotSelf</v>
          </cell>
        </row>
        <row r="1940">
          <cell r="H1940" t="str">
            <v>NotSelf</v>
          </cell>
        </row>
        <row r="1941">
          <cell r="H1941" t="str">
            <v>NotSelf</v>
          </cell>
        </row>
        <row r="1942">
          <cell r="H1942" t="str">
            <v>NotSelf</v>
          </cell>
        </row>
        <row r="1943">
          <cell r="H1943" t="str">
            <v>NotSelf</v>
          </cell>
        </row>
        <row r="1944">
          <cell r="H1944" t="str">
            <v>NotSelf</v>
          </cell>
        </row>
        <row r="1945">
          <cell r="H1945" t="str">
            <v>NotSelf</v>
          </cell>
        </row>
        <row r="1946">
          <cell r="H1946" t="str">
            <v>NotSelf</v>
          </cell>
        </row>
        <row r="1947">
          <cell r="H1947" t="str">
            <v>NotSelf</v>
          </cell>
        </row>
        <row r="1948">
          <cell r="H1948" t="str">
            <v>NotSelf</v>
          </cell>
        </row>
        <row r="1949">
          <cell r="H1949" t="str">
            <v>NotSelf</v>
          </cell>
        </row>
        <row r="1950">
          <cell r="H1950" t="str">
            <v>NotSelf</v>
          </cell>
        </row>
        <row r="1951">
          <cell r="H1951" t="str">
            <v>NotSelf</v>
          </cell>
        </row>
        <row r="1952">
          <cell r="H1952" t="str">
            <v>NotSelf</v>
          </cell>
        </row>
        <row r="1953">
          <cell r="H1953" t="str">
            <v>NotSelf</v>
          </cell>
        </row>
        <row r="1954">
          <cell r="H1954" t="str">
            <v>NotSelf</v>
          </cell>
        </row>
        <row r="1955">
          <cell r="H1955" t="str">
            <v>NotSelf</v>
          </cell>
        </row>
        <row r="1956">
          <cell r="H1956" t="str">
            <v>NotSelf</v>
          </cell>
        </row>
        <row r="1957">
          <cell r="H1957" t="str">
            <v>NotSelf</v>
          </cell>
        </row>
        <row r="1958">
          <cell r="H1958" t="str">
            <v>NotSelf</v>
          </cell>
        </row>
        <row r="1959">
          <cell r="H1959" t="str">
            <v>NotSelf</v>
          </cell>
        </row>
        <row r="1960">
          <cell r="H1960" t="str">
            <v>NotSelf</v>
          </cell>
        </row>
        <row r="1961">
          <cell r="H1961" t="str">
            <v>NotSelf</v>
          </cell>
        </row>
        <row r="1962">
          <cell r="H1962" t="str">
            <v>NotSelf</v>
          </cell>
        </row>
        <row r="1963">
          <cell r="H1963" t="str">
            <v>NotSelf</v>
          </cell>
        </row>
        <row r="1964">
          <cell r="H1964" t="str">
            <v>NotSelf</v>
          </cell>
        </row>
        <row r="1965">
          <cell r="H1965" t="str">
            <v>NotSelf</v>
          </cell>
        </row>
        <row r="1966">
          <cell r="H1966" t="str">
            <v>NotSelf</v>
          </cell>
        </row>
        <row r="1967">
          <cell r="H1967" t="str">
            <v>NotSelf</v>
          </cell>
        </row>
        <row r="1968">
          <cell r="H1968" t="str">
            <v>NotSelf</v>
          </cell>
        </row>
        <row r="1969">
          <cell r="H1969" t="str">
            <v>NotSelf</v>
          </cell>
        </row>
        <row r="1970">
          <cell r="H1970" t="str">
            <v>NotSelf</v>
          </cell>
        </row>
        <row r="1971">
          <cell r="H1971" t="str">
            <v>NotSelf</v>
          </cell>
        </row>
        <row r="1972">
          <cell r="H1972" t="str">
            <v>NotSelf</v>
          </cell>
        </row>
        <row r="1973">
          <cell r="H1973" t="str">
            <v>NotSelf</v>
          </cell>
        </row>
        <row r="1974">
          <cell r="H1974" t="str">
            <v>NotSelf</v>
          </cell>
        </row>
        <row r="1975">
          <cell r="H1975" t="str">
            <v>NotSelf</v>
          </cell>
        </row>
        <row r="1976">
          <cell r="H1976" t="str">
            <v>NotSelf</v>
          </cell>
        </row>
        <row r="1977">
          <cell r="H1977" t="str">
            <v>NotSelf</v>
          </cell>
        </row>
        <row r="1978">
          <cell r="H1978" t="str">
            <v>NotSelf</v>
          </cell>
        </row>
        <row r="1979">
          <cell r="H1979" t="str">
            <v>NotSelf</v>
          </cell>
        </row>
        <row r="1980">
          <cell r="H1980" t="str">
            <v>NotSelf</v>
          </cell>
        </row>
        <row r="1981">
          <cell r="H1981" t="str">
            <v>NotSelf</v>
          </cell>
        </row>
        <row r="1982">
          <cell r="H1982" t="str">
            <v>NotSelf</v>
          </cell>
        </row>
        <row r="1983">
          <cell r="H1983" t="str">
            <v>NotSelf</v>
          </cell>
        </row>
        <row r="1984">
          <cell r="H1984" t="str">
            <v>NotSelf</v>
          </cell>
        </row>
        <row r="1985">
          <cell r="H1985" t="str">
            <v>NotSelf</v>
          </cell>
        </row>
        <row r="1986">
          <cell r="H1986" t="str">
            <v>NotSelf</v>
          </cell>
        </row>
        <row r="1987">
          <cell r="H1987" t="str">
            <v>NotSelf</v>
          </cell>
        </row>
        <row r="1988">
          <cell r="H1988" t="str">
            <v>NotSelf</v>
          </cell>
        </row>
        <row r="1989">
          <cell r="H1989" t="str">
            <v>NotSelf</v>
          </cell>
        </row>
        <row r="1990">
          <cell r="H1990" t="str">
            <v>NotSelf</v>
          </cell>
        </row>
        <row r="1991">
          <cell r="H1991" t="str">
            <v>NotSelf</v>
          </cell>
        </row>
        <row r="1992">
          <cell r="H1992" t="str">
            <v>NotSelf</v>
          </cell>
        </row>
        <row r="1993">
          <cell r="H1993" t="str">
            <v>NotSelf</v>
          </cell>
        </row>
        <row r="1994">
          <cell r="H1994" t="str">
            <v>NotSelf</v>
          </cell>
        </row>
        <row r="1995">
          <cell r="H1995" t="str">
            <v>NotSelf</v>
          </cell>
        </row>
        <row r="1996">
          <cell r="H1996" t="str">
            <v>NotSelf</v>
          </cell>
        </row>
        <row r="1997">
          <cell r="H1997" t="str">
            <v>NotSelf</v>
          </cell>
        </row>
        <row r="1998">
          <cell r="H1998" t="str">
            <v>NotSelf</v>
          </cell>
        </row>
        <row r="1999">
          <cell r="H1999" t="str">
            <v>NotSelf</v>
          </cell>
        </row>
        <row r="2000">
          <cell r="H2000" t="str">
            <v>NotSelf</v>
          </cell>
        </row>
        <row r="2001">
          <cell r="H2001" t="str">
            <v>NotSelf</v>
          </cell>
        </row>
        <row r="2002">
          <cell r="H2002" t="str">
            <v>NotSelf</v>
          </cell>
        </row>
        <row r="2003">
          <cell r="H2003" t="str">
            <v>NotSelf</v>
          </cell>
        </row>
        <row r="2004">
          <cell r="H2004" t="str">
            <v>NotSelf</v>
          </cell>
        </row>
        <row r="2005">
          <cell r="H2005" t="str">
            <v>NotSelf</v>
          </cell>
        </row>
        <row r="2006">
          <cell r="H2006" t="str">
            <v>NotSelf</v>
          </cell>
        </row>
        <row r="2007">
          <cell r="H2007" t="str">
            <v>NotSelf</v>
          </cell>
        </row>
        <row r="2008">
          <cell r="H2008" t="str">
            <v>NotSelf</v>
          </cell>
        </row>
        <row r="2009">
          <cell r="H2009" t="str">
            <v>NotSelf</v>
          </cell>
        </row>
        <row r="2010">
          <cell r="H2010" t="str">
            <v>NotSelf</v>
          </cell>
        </row>
        <row r="2011">
          <cell r="H2011" t="str">
            <v>NotSelf</v>
          </cell>
        </row>
        <row r="2012">
          <cell r="H2012" t="str">
            <v>NotSelf</v>
          </cell>
        </row>
        <row r="2013">
          <cell r="H2013" t="str">
            <v>NotSelf</v>
          </cell>
        </row>
        <row r="2014">
          <cell r="H2014" t="str">
            <v>NotSelf</v>
          </cell>
        </row>
        <row r="2015">
          <cell r="H2015" t="str">
            <v>NotSelf</v>
          </cell>
        </row>
        <row r="2016">
          <cell r="H2016" t="str">
            <v>NotSelf</v>
          </cell>
        </row>
        <row r="2017">
          <cell r="H2017" t="str">
            <v>NotSelf</v>
          </cell>
        </row>
        <row r="2018">
          <cell r="H2018" t="str">
            <v>NotSelf</v>
          </cell>
        </row>
        <row r="2019">
          <cell r="H2019" t="str">
            <v>NotSelf</v>
          </cell>
        </row>
        <row r="2020">
          <cell r="H2020" t="str">
            <v>NotSelf</v>
          </cell>
        </row>
        <row r="2021">
          <cell r="H2021" t="str">
            <v>NotSelf</v>
          </cell>
        </row>
        <row r="2022">
          <cell r="H2022" t="str">
            <v>NotSelf</v>
          </cell>
        </row>
        <row r="2023">
          <cell r="H2023" t="str">
            <v>NotSelf</v>
          </cell>
        </row>
        <row r="2024">
          <cell r="H2024" t="str">
            <v>NotSelf</v>
          </cell>
        </row>
        <row r="2025">
          <cell r="H2025" t="str">
            <v>NotSelf</v>
          </cell>
        </row>
        <row r="2026">
          <cell r="H2026" t="str">
            <v>NotSelf</v>
          </cell>
        </row>
        <row r="2027">
          <cell r="H2027" t="str">
            <v>NotSelf</v>
          </cell>
        </row>
        <row r="2028">
          <cell r="H2028" t="str">
            <v>NotSelf</v>
          </cell>
        </row>
        <row r="2029">
          <cell r="H2029" t="str">
            <v>NotSelf</v>
          </cell>
        </row>
        <row r="2030">
          <cell r="H2030" t="str">
            <v>NotSelf</v>
          </cell>
        </row>
        <row r="2031">
          <cell r="H2031" t="str">
            <v>NotSelf</v>
          </cell>
        </row>
        <row r="2032">
          <cell r="H2032" t="str">
            <v>NotSelf</v>
          </cell>
        </row>
        <row r="2033">
          <cell r="H2033" t="str">
            <v>NotSelf</v>
          </cell>
        </row>
        <row r="2034">
          <cell r="H2034" t="str">
            <v>NotSelf</v>
          </cell>
        </row>
        <row r="2035">
          <cell r="H2035" t="str">
            <v>NotSelf</v>
          </cell>
        </row>
        <row r="2036">
          <cell r="H2036" t="str">
            <v>NotSelf</v>
          </cell>
        </row>
        <row r="2037">
          <cell r="H2037" t="str">
            <v>NotSelf</v>
          </cell>
        </row>
        <row r="2038">
          <cell r="H2038" t="str">
            <v>NotSelf</v>
          </cell>
        </row>
        <row r="2039">
          <cell r="H2039" t="str">
            <v>NotSelf</v>
          </cell>
        </row>
        <row r="2040">
          <cell r="H2040" t="str">
            <v>NotSelf</v>
          </cell>
        </row>
        <row r="2041">
          <cell r="H2041" t="str">
            <v>NotSelf</v>
          </cell>
        </row>
        <row r="2042">
          <cell r="H2042" t="str">
            <v>NotSelf</v>
          </cell>
        </row>
        <row r="2043">
          <cell r="H2043" t="str">
            <v>NotSelf</v>
          </cell>
        </row>
        <row r="2044">
          <cell r="H2044" t="str">
            <v>NotSelf</v>
          </cell>
        </row>
        <row r="2045">
          <cell r="H2045" t="str">
            <v>NotSelf</v>
          </cell>
        </row>
        <row r="2046">
          <cell r="H2046" t="str">
            <v>NotSelf</v>
          </cell>
        </row>
        <row r="2047">
          <cell r="H2047" t="str">
            <v>NotSelf</v>
          </cell>
        </row>
        <row r="2048">
          <cell r="H2048" t="str">
            <v>NotSelf</v>
          </cell>
        </row>
        <row r="2049">
          <cell r="H2049" t="str">
            <v>NotSelf</v>
          </cell>
        </row>
        <row r="2050">
          <cell r="H2050" t="str">
            <v>NotSelf</v>
          </cell>
        </row>
        <row r="2051">
          <cell r="H2051" t="str">
            <v>NotSelf</v>
          </cell>
        </row>
        <row r="2052">
          <cell r="H2052" t="str">
            <v>NotSelf</v>
          </cell>
        </row>
        <row r="2053">
          <cell r="H2053" t="str">
            <v>NotSelf</v>
          </cell>
        </row>
        <row r="2054">
          <cell r="H2054" t="str">
            <v>NotSelf</v>
          </cell>
        </row>
        <row r="2055">
          <cell r="H2055" t="str">
            <v>NotSelf</v>
          </cell>
        </row>
        <row r="2056">
          <cell r="H2056" t="str">
            <v>NotSelf</v>
          </cell>
        </row>
        <row r="2057">
          <cell r="H2057" t="str">
            <v>NotSelf</v>
          </cell>
        </row>
        <row r="2058">
          <cell r="H2058" t="str">
            <v>NotSelf</v>
          </cell>
        </row>
        <row r="2059">
          <cell r="H2059" t="str">
            <v>NotSelf</v>
          </cell>
        </row>
        <row r="2060">
          <cell r="H2060" t="str">
            <v>NotSelf</v>
          </cell>
        </row>
        <row r="2061">
          <cell r="H2061" t="str">
            <v>NotSelf</v>
          </cell>
        </row>
        <row r="2062">
          <cell r="H2062" t="str">
            <v>NotSelf</v>
          </cell>
        </row>
        <row r="2063">
          <cell r="H2063" t="str">
            <v>NotSelf</v>
          </cell>
        </row>
        <row r="2064">
          <cell r="H2064" t="str">
            <v>NotSelf</v>
          </cell>
        </row>
        <row r="2065">
          <cell r="H2065" t="str">
            <v>NotSelf</v>
          </cell>
        </row>
        <row r="2066">
          <cell r="H2066" t="str">
            <v>NotSelf</v>
          </cell>
        </row>
        <row r="2067">
          <cell r="H2067" t="str">
            <v>NotSelf</v>
          </cell>
        </row>
        <row r="2068">
          <cell r="H2068" t="str">
            <v>NotSelf</v>
          </cell>
        </row>
        <row r="2069">
          <cell r="H2069" t="str">
            <v>NotSelf</v>
          </cell>
        </row>
        <row r="2070">
          <cell r="H2070" t="str">
            <v>NotSelf</v>
          </cell>
        </row>
        <row r="2071">
          <cell r="H2071" t="str">
            <v>NotSelf</v>
          </cell>
        </row>
        <row r="2072">
          <cell r="H2072" t="str">
            <v>NotSelf</v>
          </cell>
        </row>
        <row r="2073">
          <cell r="H2073" t="str">
            <v>NotSelf</v>
          </cell>
        </row>
        <row r="2074">
          <cell r="H2074" t="str">
            <v>NotSelf</v>
          </cell>
        </row>
        <row r="2075">
          <cell r="H2075" t="str">
            <v>NotSelf</v>
          </cell>
        </row>
        <row r="2076">
          <cell r="H2076" t="str">
            <v>NotSelf</v>
          </cell>
        </row>
        <row r="2077">
          <cell r="H2077" t="str">
            <v>NotSelf</v>
          </cell>
        </row>
        <row r="2078">
          <cell r="H2078" t="str">
            <v>NotSelf</v>
          </cell>
        </row>
        <row r="2079">
          <cell r="H2079" t="str">
            <v>NotSelf</v>
          </cell>
        </row>
        <row r="2080">
          <cell r="H2080" t="str">
            <v>NotSelf</v>
          </cell>
        </row>
        <row r="2081">
          <cell r="H2081" t="str">
            <v>NotSelf</v>
          </cell>
        </row>
        <row r="2082">
          <cell r="H2082" t="str">
            <v>NotSelf</v>
          </cell>
        </row>
        <row r="2083">
          <cell r="H2083" t="str">
            <v>NotSelf</v>
          </cell>
        </row>
        <row r="2084">
          <cell r="H2084" t="str">
            <v>NotSelf</v>
          </cell>
        </row>
        <row r="2085">
          <cell r="H2085" t="str">
            <v>NotSelf</v>
          </cell>
        </row>
        <row r="2086">
          <cell r="H2086" t="str">
            <v>NotSelf</v>
          </cell>
        </row>
        <row r="2087">
          <cell r="H2087" t="str">
            <v>NotSelf</v>
          </cell>
        </row>
        <row r="2088">
          <cell r="H2088" t="str">
            <v>NotSelf</v>
          </cell>
        </row>
        <row r="2089">
          <cell r="H2089" t="str">
            <v>NotSelf</v>
          </cell>
        </row>
        <row r="2090">
          <cell r="H2090" t="str">
            <v>NotSelf</v>
          </cell>
        </row>
        <row r="2091">
          <cell r="H2091" t="str">
            <v>NotSelf</v>
          </cell>
        </row>
        <row r="2092">
          <cell r="H2092" t="str">
            <v>NotSelf</v>
          </cell>
        </row>
        <row r="2093">
          <cell r="H2093" t="str">
            <v>NotSelf</v>
          </cell>
        </row>
        <row r="2094">
          <cell r="H2094" t="str">
            <v>NotSelf</v>
          </cell>
        </row>
        <row r="2095">
          <cell r="H2095" t="str">
            <v>NotSelf</v>
          </cell>
        </row>
        <row r="2096">
          <cell r="H2096" t="str">
            <v>NotSelf</v>
          </cell>
        </row>
        <row r="2097">
          <cell r="H2097" t="str">
            <v>NotSelf</v>
          </cell>
        </row>
        <row r="2098">
          <cell r="H2098" t="str">
            <v>NotSelf</v>
          </cell>
        </row>
        <row r="2099">
          <cell r="H2099" t="str">
            <v>NotSelf</v>
          </cell>
        </row>
        <row r="2100">
          <cell r="H2100" t="str">
            <v>NotSelf</v>
          </cell>
        </row>
        <row r="2101">
          <cell r="H2101" t="str">
            <v>NotSelf</v>
          </cell>
        </row>
        <row r="2102">
          <cell r="H2102" t="str">
            <v>NotSelf</v>
          </cell>
        </row>
        <row r="2103">
          <cell r="H2103" t="str">
            <v>NotSelf</v>
          </cell>
        </row>
        <row r="2104">
          <cell r="H2104" t="str">
            <v>NotSelf</v>
          </cell>
        </row>
        <row r="2105">
          <cell r="H2105" t="str">
            <v>NotSelf</v>
          </cell>
        </row>
        <row r="2106">
          <cell r="H2106" t="str">
            <v>NotSelf</v>
          </cell>
        </row>
        <row r="2107">
          <cell r="H2107" t="str">
            <v>NotSelf</v>
          </cell>
        </row>
        <row r="2108">
          <cell r="H2108" t="str">
            <v>NotSelf</v>
          </cell>
        </row>
        <row r="2109">
          <cell r="H2109" t="str">
            <v>NotSelf</v>
          </cell>
        </row>
        <row r="2110">
          <cell r="H2110" t="str">
            <v>NotSelf</v>
          </cell>
        </row>
        <row r="2111">
          <cell r="H2111" t="str">
            <v>NotSelf</v>
          </cell>
        </row>
        <row r="2112">
          <cell r="H2112" t="str">
            <v>NotSelf</v>
          </cell>
        </row>
        <row r="2113">
          <cell r="H2113" t="str">
            <v>NotSelf</v>
          </cell>
        </row>
        <row r="2114">
          <cell r="H2114" t="str">
            <v>NotSelf</v>
          </cell>
        </row>
        <row r="2115">
          <cell r="H2115" t="str">
            <v>NotSelf</v>
          </cell>
        </row>
        <row r="2116">
          <cell r="H2116" t="str">
            <v>NotSelf</v>
          </cell>
        </row>
        <row r="2117">
          <cell r="H2117" t="str">
            <v>NotSelf</v>
          </cell>
        </row>
        <row r="2118">
          <cell r="H2118" t="str">
            <v>NotSelf</v>
          </cell>
        </row>
        <row r="2119">
          <cell r="H2119" t="str">
            <v>NotSelf</v>
          </cell>
        </row>
        <row r="2120">
          <cell r="H2120" t="str">
            <v>NotSelf</v>
          </cell>
        </row>
        <row r="2121">
          <cell r="H2121" t="str">
            <v>NotSelf</v>
          </cell>
        </row>
        <row r="2122">
          <cell r="H2122" t="str">
            <v>NotSelf</v>
          </cell>
        </row>
        <row r="2123">
          <cell r="H2123" t="str">
            <v>NotSelf</v>
          </cell>
        </row>
        <row r="2124">
          <cell r="H2124" t="str">
            <v>NotSelf</v>
          </cell>
        </row>
        <row r="2125">
          <cell r="H2125" t="str">
            <v>NotSelf</v>
          </cell>
        </row>
        <row r="2126">
          <cell r="H2126" t="str">
            <v>NotSelf</v>
          </cell>
        </row>
        <row r="2127">
          <cell r="H2127" t="str">
            <v>NotSelf</v>
          </cell>
        </row>
        <row r="2128">
          <cell r="H2128" t="str">
            <v>NotSelf</v>
          </cell>
        </row>
        <row r="2129">
          <cell r="H2129" t="str">
            <v>NotSelf</v>
          </cell>
        </row>
        <row r="2130">
          <cell r="H2130" t="str">
            <v>NotSelf</v>
          </cell>
        </row>
        <row r="2131">
          <cell r="H2131" t="str">
            <v>NotSelf</v>
          </cell>
        </row>
        <row r="2132">
          <cell r="H2132" t="str">
            <v>NotSelf</v>
          </cell>
        </row>
        <row r="2133">
          <cell r="H2133" t="str">
            <v>NotSelf</v>
          </cell>
        </row>
        <row r="2134">
          <cell r="H2134" t="str">
            <v>NotSelf</v>
          </cell>
        </row>
        <row r="2135">
          <cell r="H2135" t="str">
            <v>NotSelf</v>
          </cell>
        </row>
        <row r="2136">
          <cell r="H2136" t="str">
            <v>NotSelf</v>
          </cell>
        </row>
        <row r="2137">
          <cell r="H2137" t="str">
            <v>NotSelf</v>
          </cell>
        </row>
        <row r="2138">
          <cell r="H2138" t="str">
            <v>NotSelf</v>
          </cell>
        </row>
        <row r="2139">
          <cell r="H2139" t="str">
            <v>NotSelf</v>
          </cell>
        </row>
        <row r="2140">
          <cell r="H2140" t="str">
            <v>NotSelf</v>
          </cell>
        </row>
        <row r="2141">
          <cell r="H2141" t="str">
            <v>NotSelf</v>
          </cell>
        </row>
        <row r="2142">
          <cell r="H2142" t="str">
            <v>NotSelf</v>
          </cell>
        </row>
        <row r="2143">
          <cell r="H2143" t="str">
            <v>NotSelf</v>
          </cell>
        </row>
        <row r="2144">
          <cell r="H2144" t="str">
            <v>NotSelf</v>
          </cell>
        </row>
        <row r="2145">
          <cell r="H2145" t="str">
            <v>NotSelf</v>
          </cell>
        </row>
        <row r="2146">
          <cell r="H2146" t="str">
            <v>NotSelf</v>
          </cell>
        </row>
        <row r="2147">
          <cell r="H2147" t="str">
            <v>NotSelf</v>
          </cell>
        </row>
        <row r="2148">
          <cell r="H2148" t="str">
            <v>NotSelf</v>
          </cell>
        </row>
        <row r="2149">
          <cell r="H2149" t="str">
            <v>NotSelf</v>
          </cell>
        </row>
        <row r="2150">
          <cell r="H2150" t="str">
            <v>NotSelf</v>
          </cell>
        </row>
        <row r="2151">
          <cell r="H2151" t="str">
            <v>NotSelf</v>
          </cell>
        </row>
        <row r="2152">
          <cell r="H2152" t="str">
            <v>NotSelf</v>
          </cell>
        </row>
        <row r="2153">
          <cell r="H2153" t="str">
            <v>NotSelf</v>
          </cell>
        </row>
        <row r="2154">
          <cell r="H2154" t="str">
            <v>NotSelf</v>
          </cell>
        </row>
        <row r="2155">
          <cell r="H2155" t="str">
            <v>NotSelf</v>
          </cell>
        </row>
        <row r="2156">
          <cell r="H2156" t="str">
            <v>NotSelf</v>
          </cell>
        </row>
        <row r="2157">
          <cell r="H2157" t="str">
            <v>NotSelf</v>
          </cell>
        </row>
        <row r="2158">
          <cell r="H2158" t="str">
            <v>NotSelf</v>
          </cell>
        </row>
        <row r="2159">
          <cell r="H2159" t="str">
            <v>NotSelf</v>
          </cell>
        </row>
        <row r="2160">
          <cell r="H2160" t="str">
            <v>NotSelf</v>
          </cell>
        </row>
        <row r="2161">
          <cell r="H2161" t="str">
            <v>NotSelf</v>
          </cell>
        </row>
        <row r="2162">
          <cell r="H2162" t="str">
            <v>NotSelf</v>
          </cell>
        </row>
        <row r="2163">
          <cell r="H2163" t="str">
            <v>NotSelf</v>
          </cell>
        </row>
        <row r="2164">
          <cell r="H2164" t="str">
            <v>NotSelf</v>
          </cell>
        </row>
        <row r="2165">
          <cell r="H2165" t="str">
            <v>NotSelf</v>
          </cell>
        </row>
        <row r="2166">
          <cell r="H2166" t="str">
            <v>NotSelf</v>
          </cell>
        </row>
        <row r="2167">
          <cell r="H2167" t="str">
            <v>NotSelf</v>
          </cell>
        </row>
        <row r="2168">
          <cell r="H2168" t="str">
            <v>NotSelf</v>
          </cell>
        </row>
        <row r="2169">
          <cell r="H2169" t="str">
            <v>NotSelf</v>
          </cell>
        </row>
        <row r="2170">
          <cell r="H2170" t="str">
            <v>NotSelf</v>
          </cell>
        </row>
        <row r="2171">
          <cell r="H2171" t="str">
            <v>NotSelf</v>
          </cell>
        </row>
        <row r="2172">
          <cell r="H2172" t="str">
            <v>NotSelf</v>
          </cell>
        </row>
        <row r="2173">
          <cell r="H2173" t="str">
            <v>NotSelf</v>
          </cell>
        </row>
        <row r="2174">
          <cell r="H2174" t="str">
            <v>NotSelf</v>
          </cell>
        </row>
        <row r="2175">
          <cell r="H2175" t="str">
            <v>NotSelf</v>
          </cell>
        </row>
        <row r="2176">
          <cell r="H2176" t="str">
            <v>NotSelf</v>
          </cell>
        </row>
        <row r="2177">
          <cell r="H2177" t="str">
            <v>NotSelf</v>
          </cell>
        </row>
        <row r="2178">
          <cell r="H2178" t="str">
            <v>NotSelf</v>
          </cell>
        </row>
        <row r="2179">
          <cell r="H2179" t="str">
            <v>NotSelf</v>
          </cell>
        </row>
        <row r="2180">
          <cell r="H2180" t="str">
            <v>NotSelf</v>
          </cell>
        </row>
        <row r="2181">
          <cell r="H2181" t="str">
            <v>NotSelf</v>
          </cell>
        </row>
        <row r="2182">
          <cell r="H2182" t="str">
            <v>NotSelf</v>
          </cell>
        </row>
        <row r="2183">
          <cell r="H2183" t="str">
            <v>NotSelf</v>
          </cell>
        </row>
        <row r="2184">
          <cell r="H2184" t="str">
            <v>NotSelf</v>
          </cell>
        </row>
        <row r="2185">
          <cell r="H2185" t="str">
            <v>NotSelf</v>
          </cell>
        </row>
        <row r="2186">
          <cell r="H2186" t="str">
            <v>NotSelf</v>
          </cell>
        </row>
        <row r="2187">
          <cell r="H2187" t="str">
            <v>NotSelf</v>
          </cell>
        </row>
        <row r="2188">
          <cell r="H2188" t="str">
            <v>NotSelf</v>
          </cell>
        </row>
        <row r="2189">
          <cell r="H2189" t="str">
            <v>NotSelf</v>
          </cell>
        </row>
        <row r="2190">
          <cell r="H2190" t="str">
            <v>NotSelf</v>
          </cell>
        </row>
        <row r="2191">
          <cell r="H2191" t="str">
            <v>NotSelf</v>
          </cell>
        </row>
        <row r="2192">
          <cell r="H2192" t="str">
            <v>NotSelf</v>
          </cell>
        </row>
        <row r="2193">
          <cell r="H2193" t="str">
            <v>NotSelf</v>
          </cell>
        </row>
        <row r="2194">
          <cell r="H2194" t="str">
            <v>NotSelf</v>
          </cell>
        </row>
        <row r="2195">
          <cell r="H2195" t="str">
            <v>NotSelf</v>
          </cell>
        </row>
        <row r="2196">
          <cell r="H2196" t="str">
            <v>NotSelf</v>
          </cell>
        </row>
        <row r="2197">
          <cell r="H2197" t="str">
            <v>NotSelf</v>
          </cell>
        </row>
        <row r="2198">
          <cell r="H2198" t="str">
            <v>NotSelf</v>
          </cell>
        </row>
        <row r="2199">
          <cell r="H2199" t="str">
            <v>NotSelf</v>
          </cell>
        </row>
        <row r="2200">
          <cell r="H2200" t="str">
            <v>NotSelf</v>
          </cell>
        </row>
        <row r="2201">
          <cell r="H2201" t="str">
            <v>NotSelf</v>
          </cell>
        </row>
        <row r="2202">
          <cell r="H2202" t="str">
            <v>NotSelf</v>
          </cell>
        </row>
        <row r="2203">
          <cell r="H2203" t="str">
            <v>NotSelf</v>
          </cell>
        </row>
        <row r="2204">
          <cell r="H2204" t="str">
            <v>NotSelf</v>
          </cell>
        </row>
        <row r="2205">
          <cell r="H2205" t="str">
            <v>NotSelf</v>
          </cell>
        </row>
        <row r="2206">
          <cell r="H2206" t="str">
            <v>NotSelf</v>
          </cell>
        </row>
        <row r="2207">
          <cell r="H2207" t="str">
            <v>NotSelf</v>
          </cell>
        </row>
        <row r="2208">
          <cell r="H2208" t="str">
            <v>NotSelf</v>
          </cell>
        </row>
        <row r="2209">
          <cell r="H2209" t="str">
            <v>NotSelf</v>
          </cell>
        </row>
        <row r="2210">
          <cell r="H2210" t="str">
            <v>NotSelf</v>
          </cell>
        </row>
        <row r="2211">
          <cell r="H2211" t="str">
            <v>NotSelf</v>
          </cell>
        </row>
        <row r="2212">
          <cell r="H2212" t="str">
            <v>NotSelf</v>
          </cell>
        </row>
        <row r="2213">
          <cell r="H2213" t="str">
            <v>NotSelf</v>
          </cell>
        </row>
        <row r="2214">
          <cell r="H2214" t="str">
            <v>NotSelf</v>
          </cell>
        </row>
        <row r="2215">
          <cell r="H2215" t="str">
            <v>NotSelf</v>
          </cell>
        </row>
        <row r="2216">
          <cell r="H2216" t="str">
            <v>NotSelf</v>
          </cell>
        </row>
        <row r="2217">
          <cell r="H2217" t="str">
            <v>NotSelf</v>
          </cell>
        </row>
        <row r="2218">
          <cell r="H2218" t="str">
            <v>NotSelf</v>
          </cell>
        </row>
        <row r="2219">
          <cell r="H2219" t="str">
            <v>NotSelf</v>
          </cell>
        </row>
        <row r="2220">
          <cell r="H2220" t="str">
            <v>NotSelf</v>
          </cell>
        </row>
        <row r="2221">
          <cell r="H2221" t="str">
            <v>NotSelf</v>
          </cell>
        </row>
        <row r="2222">
          <cell r="H2222" t="str">
            <v>NotSelf</v>
          </cell>
        </row>
        <row r="2223">
          <cell r="H2223" t="str">
            <v>NotSelf</v>
          </cell>
        </row>
        <row r="2224">
          <cell r="H2224" t="str">
            <v>NotSelf</v>
          </cell>
        </row>
        <row r="2225">
          <cell r="H2225" t="str">
            <v>NotSelf</v>
          </cell>
        </row>
        <row r="2226">
          <cell r="H2226" t="str">
            <v>NotSelf</v>
          </cell>
        </row>
        <row r="2227">
          <cell r="H2227" t="str">
            <v>NotSelf</v>
          </cell>
        </row>
        <row r="2228">
          <cell r="H2228" t="str">
            <v>NotSelf</v>
          </cell>
        </row>
        <row r="2229">
          <cell r="H2229" t="str">
            <v>NotSelf</v>
          </cell>
        </row>
        <row r="2230">
          <cell r="H2230" t="str">
            <v>NotSelf</v>
          </cell>
        </row>
        <row r="2231">
          <cell r="H2231" t="str">
            <v>NotSelf</v>
          </cell>
        </row>
        <row r="2232">
          <cell r="H2232" t="str">
            <v>NotSelf</v>
          </cell>
        </row>
        <row r="2233">
          <cell r="H2233" t="str">
            <v>NotSelf</v>
          </cell>
        </row>
        <row r="2234">
          <cell r="H2234" t="str">
            <v>NotSelf</v>
          </cell>
        </row>
        <row r="2235">
          <cell r="H2235" t="str">
            <v>NotSelf</v>
          </cell>
        </row>
        <row r="2236">
          <cell r="H2236" t="str">
            <v>NotSelf</v>
          </cell>
        </row>
        <row r="2237">
          <cell r="H2237" t="str">
            <v>NotSelf</v>
          </cell>
        </row>
        <row r="2238">
          <cell r="H2238" t="str">
            <v>NotSelf</v>
          </cell>
        </row>
        <row r="2239">
          <cell r="H2239" t="str">
            <v>NotSelf</v>
          </cell>
        </row>
        <row r="2240">
          <cell r="H2240" t="str">
            <v>NotSelf</v>
          </cell>
        </row>
        <row r="2241">
          <cell r="H2241" t="str">
            <v>NotSelf</v>
          </cell>
        </row>
        <row r="2242">
          <cell r="H2242" t="str">
            <v>NotSelf</v>
          </cell>
        </row>
        <row r="2243">
          <cell r="H2243" t="str">
            <v>NotSelf</v>
          </cell>
        </row>
        <row r="2244">
          <cell r="H2244" t="str">
            <v>NotSelf</v>
          </cell>
        </row>
        <row r="2245">
          <cell r="H2245" t="str">
            <v>NotSelf</v>
          </cell>
        </row>
        <row r="2246">
          <cell r="H2246" t="str">
            <v>NotSelf</v>
          </cell>
        </row>
        <row r="2247">
          <cell r="H2247" t="str">
            <v>NotSelf</v>
          </cell>
        </row>
        <row r="2248">
          <cell r="H2248" t="str">
            <v>NotSelf</v>
          </cell>
        </row>
        <row r="2249">
          <cell r="H2249" t="str">
            <v>NotSelf</v>
          </cell>
        </row>
        <row r="2250">
          <cell r="H2250" t="str">
            <v>NotSelf</v>
          </cell>
        </row>
        <row r="2251">
          <cell r="H2251" t="str">
            <v>NotSelf</v>
          </cell>
        </row>
        <row r="2252">
          <cell r="H2252" t="str">
            <v>NotSelf</v>
          </cell>
        </row>
        <row r="2253">
          <cell r="H2253" t="str">
            <v>NotSelf</v>
          </cell>
        </row>
        <row r="2254">
          <cell r="H2254" t="str">
            <v>NotSelf</v>
          </cell>
        </row>
        <row r="2255">
          <cell r="H2255" t="str">
            <v>NotSelf</v>
          </cell>
        </row>
        <row r="2256">
          <cell r="H2256" t="str">
            <v>NotSelf</v>
          </cell>
        </row>
        <row r="2257">
          <cell r="H2257" t="str">
            <v>NotSelf</v>
          </cell>
        </row>
        <row r="2258">
          <cell r="H2258" t="str">
            <v>NotSelf</v>
          </cell>
        </row>
        <row r="2259">
          <cell r="H2259" t="str">
            <v>NotSelf</v>
          </cell>
        </row>
        <row r="2260">
          <cell r="H2260" t="str">
            <v>NotSelf</v>
          </cell>
        </row>
        <row r="2261">
          <cell r="H2261" t="str">
            <v>NotSelf</v>
          </cell>
        </row>
        <row r="2262">
          <cell r="H2262" t="str">
            <v>NotSelf</v>
          </cell>
        </row>
        <row r="2263">
          <cell r="H2263" t="str">
            <v>NotSelf</v>
          </cell>
        </row>
        <row r="2264">
          <cell r="H2264" t="str">
            <v>NotSelf</v>
          </cell>
        </row>
        <row r="2265">
          <cell r="H2265" t="str">
            <v>NotSelf</v>
          </cell>
        </row>
        <row r="2266">
          <cell r="H2266" t="str">
            <v>NotSelf</v>
          </cell>
        </row>
        <row r="2267">
          <cell r="H2267" t="str">
            <v>NotSelf</v>
          </cell>
        </row>
        <row r="2268">
          <cell r="H2268" t="str">
            <v>NotSelf</v>
          </cell>
        </row>
        <row r="2269">
          <cell r="H2269" t="str">
            <v>NotSelf</v>
          </cell>
        </row>
        <row r="2270">
          <cell r="H2270" t="str">
            <v>NotSelf</v>
          </cell>
        </row>
        <row r="2271">
          <cell r="H2271" t="str">
            <v>NotSelf</v>
          </cell>
        </row>
        <row r="2272">
          <cell r="H2272" t="str">
            <v>NotSelf</v>
          </cell>
        </row>
        <row r="2273">
          <cell r="H2273" t="str">
            <v>NotSelf</v>
          </cell>
        </row>
        <row r="2274">
          <cell r="H2274" t="str">
            <v>NotSelf</v>
          </cell>
        </row>
        <row r="2275">
          <cell r="H2275" t="str">
            <v>NotSelf</v>
          </cell>
        </row>
        <row r="2276">
          <cell r="H2276" t="str">
            <v>NotSelf</v>
          </cell>
        </row>
        <row r="2277">
          <cell r="H2277" t="str">
            <v>NotSelf</v>
          </cell>
        </row>
        <row r="2278">
          <cell r="H2278" t="str">
            <v>NotSelf</v>
          </cell>
        </row>
        <row r="2279">
          <cell r="H2279" t="str">
            <v>NotSelf</v>
          </cell>
        </row>
        <row r="2280">
          <cell r="H2280" t="str">
            <v>NotSelf</v>
          </cell>
        </row>
        <row r="2281">
          <cell r="H2281" t="str">
            <v>NotSelf</v>
          </cell>
        </row>
        <row r="2282">
          <cell r="H2282" t="str">
            <v>NotSelf</v>
          </cell>
        </row>
        <row r="2283">
          <cell r="H2283" t="str">
            <v>NotSelf</v>
          </cell>
        </row>
        <row r="2284">
          <cell r="H2284" t="str">
            <v>NotSelf</v>
          </cell>
        </row>
        <row r="2285">
          <cell r="H2285" t="str">
            <v>NotSelf</v>
          </cell>
        </row>
        <row r="2286">
          <cell r="H2286" t="str">
            <v>NotSelf</v>
          </cell>
        </row>
        <row r="2287">
          <cell r="H2287" t="str">
            <v>NotSelf</v>
          </cell>
        </row>
        <row r="2288">
          <cell r="H2288" t="str">
            <v>NotSelf</v>
          </cell>
        </row>
        <row r="2289">
          <cell r="H2289" t="str">
            <v>NotSelf</v>
          </cell>
        </row>
        <row r="2290">
          <cell r="H2290" t="str">
            <v>NotSelf</v>
          </cell>
        </row>
        <row r="2291">
          <cell r="H2291" t="str">
            <v>NotSelf</v>
          </cell>
        </row>
        <row r="2292">
          <cell r="H2292" t="str">
            <v>NotSelf</v>
          </cell>
        </row>
        <row r="2293">
          <cell r="H2293" t="str">
            <v>NotSelf</v>
          </cell>
        </row>
        <row r="2294">
          <cell r="H2294" t="str">
            <v>NotSelf</v>
          </cell>
        </row>
        <row r="2295">
          <cell r="H2295" t="str">
            <v>NotSelf</v>
          </cell>
        </row>
        <row r="2296">
          <cell r="H2296" t="str">
            <v>NotSelf</v>
          </cell>
        </row>
        <row r="2297">
          <cell r="H2297" t="str">
            <v>NotSelf</v>
          </cell>
        </row>
        <row r="2298">
          <cell r="H2298" t="str">
            <v>NotSelf</v>
          </cell>
        </row>
        <row r="2299">
          <cell r="H2299" t="str">
            <v>NotSelf</v>
          </cell>
        </row>
        <row r="2300">
          <cell r="H2300" t="str">
            <v>NotSelf</v>
          </cell>
        </row>
        <row r="2301">
          <cell r="H2301" t="str">
            <v>NotSelf</v>
          </cell>
        </row>
        <row r="2302">
          <cell r="H2302" t="str">
            <v>NotSelf</v>
          </cell>
        </row>
        <row r="2303">
          <cell r="H2303" t="str">
            <v>NotSelf</v>
          </cell>
        </row>
        <row r="2304">
          <cell r="H2304" t="str">
            <v>NotSelf</v>
          </cell>
        </row>
        <row r="2305">
          <cell r="H2305" t="str">
            <v>NotSelf</v>
          </cell>
        </row>
        <row r="2306">
          <cell r="H2306" t="str">
            <v>NotSelf</v>
          </cell>
        </row>
        <row r="2307">
          <cell r="H2307" t="str">
            <v>NotSelf</v>
          </cell>
        </row>
        <row r="2308">
          <cell r="H2308" t="str">
            <v>NotSelf</v>
          </cell>
        </row>
        <row r="2309">
          <cell r="H2309" t="str">
            <v>NotSelf</v>
          </cell>
        </row>
        <row r="2310">
          <cell r="H2310" t="str">
            <v>NotSelf</v>
          </cell>
        </row>
        <row r="2311">
          <cell r="H2311" t="str">
            <v>NotSelf</v>
          </cell>
        </row>
        <row r="2312">
          <cell r="H2312" t="str">
            <v>NotSelf</v>
          </cell>
        </row>
        <row r="2313">
          <cell r="H2313" t="str">
            <v>NotSelf</v>
          </cell>
        </row>
        <row r="2314">
          <cell r="H2314" t="str">
            <v>NotSelf</v>
          </cell>
        </row>
        <row r="2315">
          <cell r="H2315" t="str">
            <v>NotSelf</v>
          </cell>
        </row>
        <row r="2316">
          <cell r="H2316" t="str">
            <v>NotSelf</v>
          </cell>
        </row>
        <row r="2317">
          <cell r="H2317" t="str">
            <v>NotSelf</v>
          </cell>
        </row>
        <row r="2318">
          <cell r="H2318" t="str">
            <v>NotSelf</v>
          </cell>
        </row>
        <row r="2319">
          <cell r="H2319" t="str">
            <v>NotSelf</v>
          </cell>
        </row>
        <row r="2320">
          <cell r="H2320" t="str">
            <v>NotSelf</v>
          </cell>
        </row>
        <row r="2321">
          <cell r="H2321" t="str">
            <v>NotSelf</v>
          </cell>
        </row>
        <row r="2322">
          <cell r="H2322" t="str">
            <v>NotSelf</v>
          </cell>
        </row>
        <row r="2323">
          <cell r="H2323" t="str">
            <v>NotSelf</v>
          </cell>
        </row>
        <row r="2324">
          <cell r="H2324" t="str">
            <v>NotSelf</v>
          </cell>
        </row>
        <row r="2325">
          <cell r="H2325" t="str">
            <v>NotSelf</v>
          </cell>
        </row>
        <row r="2326">
          <cell r="H2326" t="str">
            <v>NotSelf</v>
          </cell>
        </row>
        <row r="2327">
          <cell r="H2327" t="str">
            <v>NotSelf</v>
          </cell>
        </row>
        <row r="2328">
          <cell r="H2328" t="str">
            <v>NotSelf</v>
          </cell>
        </row>
        <row r="2329">
          <cell r="H2329" t="str">
            <v>NotSelf</v>
          </cell>
        </row>
        <row r="2330">
          <cell r="H2330" t="str">
            <v>NotSelf</v>
          </cell>
        </row>
        <row r="2331">
          <cell r="H2331" t="str">
            <v>NotSelf</v>
          </cell>
        </row>
        <row r="2332">
          <cell r="H2332" t="str">
            <v>NotSelf</v>
          </cell>
        </row>
        <row r="2333">
          <cell r="H2333" t="str">
            <v>NotSelf</v>
          </cell>
        </row>
        <row r="2334">
          <cell r="H2334" t="str">
            <v>NotSelf</v>
          </cell>
        </row>
        <row r="2335">
          <cell r="H2335" t="str">
            <v>NotSelf</v>
          </cell>
        </row>
        <row r="2336">
          <cell r="H2336" t="str">
            <v>NotSelf</v>
          </cell>
        </row>
        <row r="2337">
          <cell r="H2337" t="str">
            <v>NotSelf</v>
          </cell>
        </row>
        <row r="2338">
          <cell r="H2338" t="str">
            <v>NotSelf</v>
          </cell>
        </row>
        <row r="2339">
          <cell r="H2339" t="str">
            <v>NotSelf</v>
          </cell>
        </row>
        <row r="2340">
          <cell r="H2340" t="str">
            <v>NotSelf</v>
          </cell>
        </row>
        <row r="2341">
          <cell r="H2341" t="str">
            <v>NotSelf</v>
          </cell>
        </row>
        <row r="2342">
          <cell r="H2342" t="str">
            <v>NotSelf</v>
          </cell>
        </row>
        <row r="2343">
          <cell r="H2343" t="str">
            <v>NotSelf</v>
          </cell>
        </row>
        <row r="2344">
          <cell r="H2344" t="str">
            <v>NotSelf</v>
          </cell>
        </row>
        <row r="2345">
          <cell r="H2345" t="str">
            <v>NotSelf</v>
          </cell>
        </row>
        <row r="2346">
          <cell r="H2346" t="str">
            <v>NotSelf</v>
          </cell>
        </row>
        <row r="2347">
          <cell r="H2347" t="str">
            <v>NotSelf</v>
          </cell>
        </row>
        <row r="2348">
          <cell r="H2348" t="str">
            <v>NotSelf</v>
          </cell>
        </row>
        <row r="2349">
          <cell r="H2349" t="str">
            <v>NotSelf</v>
          </cell>
        </row>
        <row r="2350">
          <cell r="H2350" t="str">
            <v>NotSelf</v>
          </cell>
        </row>
        <row r="2351">
          <cell r="H2351" t="str">
            <v>NotSelf</v>
          </cell>
        </row>
        <row r="2352">
          <cell r="H2352" t="str">
            <v>NotSelf</v>
          </cell>
        </row>
        <row r="2353">
          <cell r="H2353" t="str">
            <v>NotSelf</v>
          </cell>
        </row>
        <row r="2354">
          <cell r="H2354" t="str">
            <v>NotSelf</v>
          </cell>
        </row>
        <row r="2355">
          <cell r="H2355" t="str">
            <v>NotSelf</v>
          </cell>
        </row>
        <row r="2356">
          <cell r="H2356" t="str">
            <v>NotSelf</v>
          </cell>
        </row>
        <row r="2357">
          <cell r="H2357" t="str">
            <v>NotSelf</v>
          </cell>
        </row>
        <row r="2358">
          <cell r="H2358" t="str">
            <v>NotSelf</v>
          </cell>
        </row>
        <row r="2359">
          <cell r="H2359" t="str">
            <v>NotSelf</v>
          </cell>
        </row>
        <row r="2360">
          <cell r="H2360" t="str">
            <v>NotSelf</v>
          </cell>
        </row>
        <row r="2361">
          <cell r="H2361" t="str">
            <v>NotSelf</v>
          </cell>
        </row>
        <row r="2362">
          <cell r="H2362" t="str">
            <v>NotSelf</v>
          </cell>
        </row>
        <row r="2363">
          <cell r="H2363" t="str">
            <v>NotSelf</v>
          </cell>
        </row>
        <row r="2364">
          <cell r="H2364" t="str">
            <v>NotSelf</v>
          </cell>
        </row>
        <row r="2365">
          <cell r="H2365" t="str">
            <v>NotSelf</v>
          </cell>
        </row>
        <row r="2366">
          <cell r="H2366" t="str">
            <v>NotSelf</v>
          </cell>
        </row>
        <row r="2367">
          <cell r="H2367" t="str">
            <v>NotSelf</v>
          </cell>
        </row>
        <row r="2368">
          <cell r="H2368" t="str">
            <v>NotSelf</v>
          </cell>
        </row>
        <row r="2369">
          <cell r="H2369" t="str">
            <v>NotSelf</v>
          </cell>
        </row>
        <row r="2370">
          <cell r="H2370" t="str">
            <v>NotSelf</v>
          </cell>
        </row>
        <row r="2371">
          <cell r="H2371" t="str">
            <v>NotSelf</v>
          </cell>
        </row>
        <row r="2372">
          <cell r="H2372" t="str">
            <v>NotSelf</v>
          </cell>
        </row>
        <row r="2373">
          <cell r="H2373" t="str">
            <v>NotSelf</v>
          </cell>
        </row>
        <row r="2374">
          <cell r="H2374" t="str">
            <v>NotSelf</v>
          </cell>
        </row>
        <row r="2375">
          <cell r="H2375" t="str">
            <v>NotSelf</v>
          </cell>
        </row>
        <row r="2376">
          <cell r="H2376" t="str">
            <v>NotSelf</v>
          </cell>
        </row>
        <row r="2377">
          <cell r="H2377" t="str">
            <v>NotSelf</v>
          </cell>
        </row>
        <row r="2378">
          <cell r="H2378" t="str">
            <v>NotSelf</v>
          </cell>
        </row>
        <row r="2379">
          <cell r="H2379" t="str">
            <v>NotSelf</v>
          </cell>
        </row>
        <row r="2380">
          <cell r="H2380" t="str">
            <v>NotSelf</v>
          </cell>
        </row>
        <row r="2381">
          <cell r="H2381" t="str">
            <v>NotSelf</v>
          </cell>
        </row>
        <row r="2382">
          <cell r="H2382" t="str">
            <v>NotSelf</v>
          </cell>
        </row>
        <row r="2383">
          <cell r="H2383" t="str">
            <v>NotSelf</v>
          </cell>
        </row>
        <row r="2384">
          <cell r="H2384" t="str">
            <v>NotSelf</v>
          </cell>
        </row>
        <row r="2385">
          <cell r="H2385" t="str">
            <v>NotSelf</v>
          </cell>
        </row>
        <row r="2386">
          <cell r="H2386" t="str">
            <v>NotSelf</v>
          </cell>
        </row>
        <row r="2387">
          <cell r="H2387" t="str">
            <v>NotSelf</v>
          </cell>
        </row>
        <row r="2388">
          <cell r="H2388" t="str">
            <v>NotSelf</v>
          </cell>
        </row>
        <row r="2389">
          <cell r="H2389" t="str">
            <v>NotSelf</v>
          </cell>
        </row>
        <row r="2390">
          <cell r="H2390" t="str">
            <v>NotSelf</v>
          </cell>
        </row>
        <row r="2391">
          <cell r="H2391" t="str">
            <v>NotSelf</v>
          </cell>
        </row>
        <row r="2392">
          <cell r="H2392" t="str">
            <v>NotSelf</v>
          </cell>
        </row>
        <row r="2393">
          <cell r="H2393" t="str">
            <v>NotSelf</v>
          </cell>
        </row>
        <row r="2394">
          <cell r="H2394" t="str">
            <v>NotSelf</v>
          </cell>
        </row>
        <row r="2395">
          <cell r="H2395" t="str">
            <v>NotSelf</v>
          </cell>
        </row>
        <row r="2396">
          <cell r="H2396" t="str">
            <v>NotSelf</v>
          </cell>
        </row>
        <row r="2397">
          <cell r="H2397" t="str">
            <v>NotSelf</v>
          </cell>
        </row>
        <row r="2398">
          <cell r="H2398" t="str">
            <v>NotSelf</v>
          </cell>
        </row>
        <row r="2399">
          <cell r="H2399" t="str">
            <v>NotSelf</v>
          </cell>
        </row>
        <row r="2400">
          <cell r="H2400" t="str">
            <v>NotSelf</v>
          </cell>
        </row>
        <row r="2401">
          <cell r="H2401" t="str">
            <v>NotSelf</v>
          </cell>
        </row>
        <row r="2402">
          <cell r="H2402" t="str">
            <v>NotSelf</v>
          </cell>
        </row>
        <row r="2403">
          <cell r="H2403" t="str">
            <v>NotSelf</v>
          </cell>
        </row>
        <row r="2404">
          <cell r="H2404" t="str">
            <v>NotSelf</v>
          </cell>
        </row>
        <row r="2405">
          <cell r="H2405" t="str">
            <v>NotSelf</v>
          </cell>
        </row>
        <row r="2406">
          <cell r="H2406" t="str">
            <v>NotSelf</v>
          </cell>
        </row>
        <row r="2407">
          <cell r="H2407" t="str">
            <v>NotSelf</v>
          </cell>
        </row>
        <row r="2408">
          <cell r="H2408" t="str">
            <v>NotSelf</v>
          </cell>
        </row>
        <row r="2409">
          <cell r="H2409" t="str">
            <v>NotSelf</v>
          </cell>
        </row>
        <row r="2410">
          <cell r="H2410" t="str">
            <v>NotSelf</v>
          </cell>
        </row>
        <row r="2411">
          <cell r="H2411" t="str">
            <v>NotSelf</v>
          </cell>
        </row>
        <row r="2412">
          <cell r="H2412" t="str">
            <v>NotSelf</v>
          </cell>
        </row>
        <row r="2413">
          <cell r="H2413" t="str">
            <v>NotSelf</v>
          </cell>
        </row>
        <row r="2414">
          <cell r="H2414" t="str">
            <v>NotSelf</v>
          </cell>
        </row>
        <row r="2415">
          <cell r="H2415" t="str">
            <v>NotSelf</v>
          </cell>
        </row>
        <row r="2416">
          <cell r="H2416" t="str">
            <v>NotSelf</v>
          </cell>
        </row>
        <row r="2417">
          <cell r="H2417" t="str">
            <v>NotSelf</v>
          </cell>
        </row>
        <row r="2418">
          <cell r="H2418" t="str">
            <v>NotSelf</v>
          </cell>
        </row>
        <row r="2419">
          <cell r="H2419" t="str">
            <v>NotSelf</v>
          </cell>
        </row>
        <row r="2420">
          <cell r="H2420" t="str">
            <v>NotSelf</v>
          </cell>
        </row>
        <row r="2421">
          <cell r="H2421" t="str">
            <v>NotSelf</v>
          </cell>
        </row>
        <row r="2422">
          <cell r="H2422" t="str">
            <v>NotSelf</v>
          </cell>
        </row>
        <row r="2423">
          <cell r="H2423" t="str">
            <v>NotSelf</v>
          </cell>
        </row>
        <row r="2424">
          <cell r="H2424" t="str">
            <v>NotSelf</v>
          </cell>
        </row>
        <row r="2425">
          <cell r="H2425" t="str">
            <v>NotSelf</v>
          </cell>
        </row>
        <row r="2426">
          <cell r="H2426" t="str">
            <v>NotSelf</v>
          </cell>
        </row>
        <row r="2427">
          <cell r="H2427" t="str">
            <v>NotSelf</v>
          </cell>
        </row>
        <row r="2428">
          <cell r="H2428" t="str">
            <v>NotSelf</v>
          </cell>
        </row>
        <row r="2429">
          <cell r="H2429" t="str">
            <v>NotSelf</v>
          </cell>
        </row>
        <row r="2430">
          <cell r="H2430" t="str">
            <v>NotSelf</v>
          </cell>
        </row>
        <row r="2431">
          <cell r="H2431" t="str">
            <v>NotSelf</v>
          </cell>
        </row>
        <row r="2432">
          <cell r="H2432" t="str">
            <v>NotSelf</v>
          </cell>
        </row>
        <row r="2433">
          <cell r="H2433" t="str">
            <v>NotSelf</v>
          </cell>
        </row>
        <row r="2434">
          <cell r="H2434" t="str">
            <v>NotSelf</v>
          </cell>
        </row>
        <row r="2435">
          <cell r="H2435" t="str">
            <v>NotSelf</v>
          </cell>
        </row>
        <row r="2436">
          <cell r="H2436" t="str">
            <v>NotSelf</v>
          </cell>
        </row>
        <row r="2437">
          <cell r="H2437" t="str">
            <v>NotSelf</v>
          </cell>
        </row>
        <row r="2438">
          <cell r="H2438" t="str">
            <v>NotSelf</v>
          </cell>
        </row>
        <row r="2439">
          <cell r="H2439" t="str">
            <v>NotSelf</v>
          </cell>
        </row>
        <row r="2440">
          <cell r="H2440" t="str">
            <v>NotSelf</v>
          </cell>
        </row>
        <row r="2441">
          <cell r="H2441" t="str">
            <v>NotSelf</v>
          </cell>
        </row>
        <row r="2442">
          <cell r="H2442" t="str">
            <v>NotSelf</v>
          </cell>
        </row>
        <row r="2443">
          <cell r="H2443" t="str">
            <v>NotSelf</v>
          </cell>
        </row>
        <row r="2444">
          <cell r="H2444" t="str">
            <v>NotSelf</v>
          </cell>
        </row>
        <row r="2445">
          <cell r="H2445" t="str">
            <v>NotSelf</v>
          </cell>
        </row>
        <row r="2446">
          <cell r="H2446" t="str">
            <v>NotSelf</v>
          </cell>
        </row>
        <row r="2447">
          <cell r="H2447" t="str">
            <v>NotSelf</v>
          </cell>
        </row>
        <row r="2448">
          <cell r="H2448" t="str">
            <v>NotSelf</v>
          </cell>
        </row>
        <row r="2449">
          <cell r="H2449" t="str">
            <v>NotSelf</v>
          </cell>
        </row>
        <row r="2450">
          <cell r="H2450" t="str">
            <v>NotSelf</v>
          </cell>
        </row>
        <row r="2451">
          <cell r="H2451" t="str">
            <v>NotSelf</v>
          </cell>
        </row>
        <row r="2452">
          <cell r="H2452" t="str">
            <v>NotSelf</v>
          </cell>
        </row>
        <row r="2453">
          <cell r="H2453" t="str">
            <v>NotSelf</v>
          </cell>
        </row>
        <row r="2454">
          <cell r="H2454" t="str">
            <v>NotSelf</v>
          </cell>
        </row>
        <row r="2455">
          <cell r="H2455" t="str">
            <v>NotSelf</v>
          </cell>
        </row>
        <row r="2456">
          <cell r="H2456" t="str">
            <v>NotSelf</v>
          </cell>
        </row>
        <row r="2457">
          <cell r="H2457" t="str">
            <v>NotSelf</v>
          </cell>
        </row>
        <row r="2458">
          <cell r="H2458" t="str">
            <v>NotSelf</v>
          </cell>
        </row>
        <row r="2459">
          <cell r="H2459" t="str">
            <v>NotSelf</v>
          </cell>
        </row>
        <row r="2460">
          <cell r="H2460" t="str">
            <v>NotSelf</v>
          </cell>
        </row>
        <row r="2461">
          <cell r="H2461" t="str">
            <v>NotSelf</v>
          </cell>
        </row>
        <row r="2462">
          <cell r="H2462" t="str">
            <v>NotSelf</v>
          </cell>
        </row>
        <row r="2463">
          <cell r="H2463" t="str">
            <v>NotSelf</v>
          </cell>
        </row>
        <row r="2464">
          <cell r="H2464" t="str">
            <v>NotSelf</v>
          </cell>
        </row>
        <row r="2465">
          <cell r="H2465" t="str">
            <v>NotSelf</v>
          </cell>
        </row>
        <row r="2466">
          <cell r="H2466" t="str">
            <v>NotSelf</v>
          </cell>
        </row>
        <row r="2467">
          <cell r="H2467" t="str">
            <v>NotSelf</v>
          </cell>
        </row>
        <row r="2468">
          <cell r="H2468" t="str">
            <v>NotSelf</v>
          </cell>
        </row>
        <row r="2469">
          <cell r="H2469" t="str">
            <v>NotSelf</v>
          </cell>
        </row>
        <row r="2470">
          <cell r="H2470" t="str">
            <v>NotSelf</v>
          </cell>
        </row>
        <row r="2471">
          <cell r="H2471" t="str">
            <v>NotSelf</v>
          </cell>
        </row>
        <row r="2472">
          <cell r="H2472" t="str">
            <v>NotSelf</v>
          </cell>
        </row>
        <row r="2473">
          <cell r="H2473" t="str">
            <v>NotSelf</v>
          </cell>
        </row>
        <row r="2474">
          <cell r="H2474" t="str">
            <v>NotSelf</v>
          </cell>
        </row>
        <row r="2475">
          <cell r="H2475" t="str">
            <v>NotSelf</v>
          </cell>
        </row>
        <row r="2476">
          <cell r="H2476" t="str">
            <v>NotSelf</v>
          </cell>
        </row>
        <row r="2477">
          <cell r="H2477" t="str">
            <v>NotSelf</v>
          </cell>
        </row>
        <row r="2478">
          <cell r="H2478" t="str">
            <v>NotSelf</v>
          </cell>
        </row>
        <row r="2479">
          <cell r="H2479" t="str">
            <v>NotSelf</v>
          </cell>
        </row>
        <row r="2480">
          <cell r="H2480" t="str">
            <v>NotSelf</v>
          </cell>
        </row>
        <row r="2481">
          <cell r="H2481" t="str">
            <v>NotSelf</v>
          </cell>
        </row>
        <row r="2482">
          <cell r="H2482" t="str">
            <v>NotSelf</v>
          </cell>
        </row>
        <row r="2483">
          <cell r="H2483" t="str">
            <v>NotSelf</v>
          </cell>
        </row>
        <row r="2484">
          <cell r="H2484" t="str">
            <v>NotSelf</v>
          </cell>
        </row>
        <row r="2485">
          <cell r="H2485" t="str">
            <v>NotSelf</v>
          </cell>
        </row>
        <row r="2486">
          <cell r="H2486" t="str">
            <v>NotSelf</v>
          </cell>
        </row>
        <row r="2487">
          <cell r="H2487" t="str">
            <v>NotSelf</v>
          </cell>
        </row>
        <row r="2488">
          <cell r="H2488" t="str">
            <v>NotSelf</v>
          </cell>
        </row>
        <row r="2489">
          <cell r="H2489" t="str">
            <v>NotSelf</v>
          </cell>
        </row>
        <row r="2490">
          <cell r="H2490" t="str">
            <v>NotSelf</v>
          </cell>
        </row>
        <row r="2491">
          <cell r="H2491" t="str">
            <v>NotSelf</v>
          </cell>
        </row>
        <row r="2492">
          <cell r="H2492" t="str">
            <v>NotSelf</v>
          </cell>
        </row>
        <row r="2493">
          <cell r="H2493" t="str">
            <v>NotSelf</v>
          </cell>
        </row>
        <row r="2494">
          <cell r="H2494" t="str">
            <v>NotSelf</v>
          </cell>
        </row>
        <row r="2495">
          <cell r="H2495" t="str">
            <v>NotSelf</v>
          </cell>
        </row>
        <row r="2496">
          <cell r="H2496" t="str">
            <v>NotSelf</v>
          </cell>
        </row>
        <row r="2497">
          <cell r="H2497" t="str">
            <v>NotSelf</v>
          </cell>
        </row>
        <row r="2498">
          <cell r="H2498" t="str">
            <v>NotSelf</v>
          </cell>
        </row>
        <row r="2499">
          <cell r="H2499" t="str">
            <v>NotSelf</v>
          </cell>
        </row>
        <row r="2500">
          <cell r="H2500" t="str">
            <v>NotSelf</v>
          </cell>
        </row>
        <row r="2501">
          <cell r="H2501" t="str">
            <v>NotSelf</v>
          </cell>
        </row>
        <row r="2502">
          <cell r="H2502" t="str">
            <v>NotSelf</v>
          </cell>
        </row>
        <row r="2503">
          <cell r="H2503" t="str">
            <v>NotSelf</v>
          </cell>
        </row>
        <row r="2504">
          <cell r="H2504" t="str">
            <v>NotSelf</v>
          </cell>
        </row>
        <row r="2505">
          <cell r="H2505" t="str">
            <v>NotSelf</v>
          </cell>
        </row>
        <row r="2506">
          <cell r="H2506" t="str">
            <v>NotSelf</v>
          </cell>
        </row>
        <row r="2507">
          <cell r="H2507" t="str">
            <v>NotSelf</v>
          </cell>
        </row>
        <row r="2508">
          <cell r="H2508" t="str">
            <v>NotSelf</v>
          </cell>
        </row>
        <row r="2509">
          <cell r="H2509" t="str">
            <v>NotSelf</v>
          </cell>
        </row>
        <row r="2510">
          <cell r="H2510" t="str">
            <v>NotSelf</v>
          </cell>
        </row>
        <row r="2511">
          <cell r="H2511" t="str">
            <v>NotSelf</v>
          </cell>
        </row>
        <row r="2512">
          <cell r="H2512" t="str">
            <v>NotSelf</v>
          </cell>
        </row>
        <row r="2513">
          <cell r="H2513" t="str">
            <v>NotSelf</v>
          </cell>
        </row>
        <row r="2514">
          <cell r="H2514" t="str">
            <v>NotSelf</v>
          </cell>
        </row>
        <row r="2515">
          <cell r="H2515" t="str">
            <v>NotSelf</v>
          </cell>
        </row>
        <row r="2516">
          <cell r="H2516" t="str">
            <v>NotSelf</v>
          </cell>
        </row>
        <row r="2517">
          <cell r="H2517" t="str">
            <v>NotSelf</v>
          </cell>
        </row>
        <row r="2518">
          <cell r="H2518" t="str">
            <v>NotSelf</v>
          </cell>
        </row>
        <row r="2519">
          <cell r="H2519" t="str">
            <v>NotSelf</v>
          </cell>
        </row>
        <row r="2520">
          <cell r="H2520" t="str">
            <v>NotSelf</v>
          </cell>
        </row>
        <row r="2521">
          <cell r="H2521" t="str">
            <v>NotSelf</v>
          </cell>
        </row>
        <row r="2522">
          <cell r="H2522" t="str">
            <v>NotSelf</v>
          </cell>
        </row>
        <row r="2523">
          <cell r="H2523" t="str">
            <v>NotSelf</v>
          </cell>
        </row>
        <row r="2524">
          <cell r="H2524" t="str">
            <v>NotSelf</v>
          </cell>
        </row>
        <row r="2525">
          <cell r="H2525" t="str">
            <v>NotSelf</v>
          </cell>
        </row>
        <row r="2526">
          <cell r="H2526" t="str">
            <v>NotSelf</v>
          </cell>
        </row>
        <row r="2527">
          <cell r="H2527" t="str">
            <v>NotSelf</v>
          </cell>
        </row>
        <row r="2528">
          <cell r="H2528" t="str">
            <v>NotSelf</v>
          </cell>
        </row>
        <row r="2529">
          <cell r="H2529" t="str">
            <v>NotSelf</v>
          </cell>
        </row>
        <row r="2530">
          <cell r="H2530" t="str">
            <v>NotSelf</v>
          </cell>
        </row>
        <row r="2531">
          <cell r="H2531" t="str">
            <v>NotSelf</v>
          </cell>
        </row>
        <row r="2532">
          <cell r="H2532" t="str">
            <v>NotSelf</v>
          </cell>
        </row>
        <row r="2533">
          <cell r="H2533" t="str">
            <v>NotSelf</v>
          </cell>
        </row>
        <row r="2534">
          <cell r="H2534" t="str">
            <v>NotSelf</v>
          </cell>
        </row>
        <row r="2535">
          <cell r="H2535" t="str">
            <v>NotSelf</v>
          </cell>
        </row>
        <row r="2536">
          <cell r="H2536" t="str">
            <v>NotSelf</v>
          </cell>
        </row>
        <row r="2537">
          <cell r="H2537" t="str">
            <v>NotSelf</v>
          </cell>
        </row>
        <row r="2538">
          <cell r="H2538" t="str">
            <v>NotSelf</v>
          </cell>
        </row>
        <row r="2539">
          <cell r="H2539" t="str">
            <v>NotSelf</v>
          </cell>
        </row>
        <row r="2540">
          <cell r="H2540" t="str">
            <v>NotSelf</v>
          </cell>
        </row>
        <row r="2541">
          <cell r="H2541" t="str">
            <v>NotSelf</v>
          </cell>
        </row>
        <row r="2542">
          <cell r="H2542" t="str">
            <v>NotSelf</v>
          </cell>
        </row>
        <row r="2543">
          <cell r="H2543" t="str">
            <v>NotSelf</v>
          </cell>
        </row>
        <row r="2544">
          <cell r="H2544" t="str">
            <v>NotSelf</v>
          </cell>
        </row>
        <row r="2545">
          <cell r="H2545" t="str">
            <v>NotSelf</v>
          </cell>
        </row>
        <row r="2546">
          <cell r="H2546" t="str">
            <v>NotSelf</v>
          </cell>
        </row>
        <row r="2547">
          <cell r="H2547" t="str">
            <v>NotSelf</v>
          </cell>
        </row>
        <row r="2548">
          <cell r="H2548" t="str">
            <v>NotSelf</v>
          </cell>
        </row>
        <row r="2549">
          <cell r="H2549" t="str">
            <v>NotSelf</v>
          </cell>
        </row>
        <row r="2550">
          <cell r="H2550" t="str">
            <v>NotSelf</v>
          </cell>
        </row>
        <row r="2551">
          <cell r="H2551" t="str">
            <v>NotSelf</v>
          </cell>
        </row>
        <row r="2552">
          <cell r="H2552" t="str">
            <v>NotSelf</v>
          </cell>
        </row>
        <row r="2553">
          <cell r="H2553" t="str">
            <v>NotSelf</v>
          </cell>
        </row>
        <row r="2554">
          <cell r="H2554" t="str">
            <v>NotSelf</v>
          </cell>
        </row>
        <row r="2555">
          <cell r="H2555" t="str">
            <v>NotSelf</v>
          </cell>
        </row>
        <row r="2556">
          <cell r="H2556" t="str">
            <v>NotSelf</v>
          </cell>
        </row>
        <row r="2557">
          <cell r="H2557" t="str">
            <v>NotSelf</v>
          </cell>
        </row>
        <row r="2558">
          <cell r="H2558" t="str">
            <v>NotSelf</v>
          </cell>
        </row>
        <row r="2559">
          <cell r="H2559" t="str">
            <v>NotSelf</v>
          </cell>
        </row>
        <row r="2560">
          <cell r="H2560" t="str">
            <v>NotSelf</v>
          </cell>
        </row>
        <row r="2561">
          <cell r="H2561" t="str">
            <v>NotSelf</v>
          </cell>
        </row>
        <row r="2562">
          <cell r="H2562" t="str">
            <v>NotSelf</v>
          </cell>
        </row>
        <row r="2563">
          <cell r="H2563" t="str">
            <v>NotSelf</v>
          </cell>
        </row>
        <row r="2564">
          <cell r="H2564" t="str">
            <v>NotSelf</v>
          </cell>
        </row>
        <row r="2565">
          <cell r="H2565" t="str">
            <v>NotSelf</v>
          </cell>
        </row>
        <row r="2566">
          <cell r="H2566" t="str">
            <v>NotSelf</v>
          </cell>
        </row>
        <row r="2567">
          <cell r="H2567" t="str">
            <v>NotSelf</v>
          </cell>
        </row>
        <row r="2568">
          <cell r="H2568" t="str">
            <v>NotSelf</v>
          </cell>
        </row>
        <row r="2569">
          <cell r="H2569" t="str">
            <v>NotSelf</v>
          </cell>
        </row>
        <row r="2570">
          <cell r="H2570" t="str">
            <v>NotSelf</v>
          </cell>
        </row>
        <row r="2571">
          <cell r="H2571" t="str">
            <v>NotSelf</v>
          </cell>
        </row>
        <row r="2572">
          <cell r="H2572" t="str">
            <v>NotSelf</v>
          </cell>
        </row>
        <row r="2573">
          <cell r="H2573" t="str">
            <v>NotSelf</v>
          </cell>
        </row>
        <row r="2574">
          <cell r="H2574" t="str">
            <v>NotSelf</v>
          </cell>
        </row>
        <row r="2575">
          <cell r="H2575" t="str">
            <v>NotSelf</v>
          </cell>
        </row>
        <row r="2576">
          <cell r="H2576" t="str">
            <v>NotSelf</v>
          </cell>
        </row>
        <row r="2577">
          <cell r="H2577" t="str">
            <v>NotSelf</v>
          </cell>
        </row>
        <row r="2578">
          <cell r="H2578" t="str">
            <v>NotSelf</v>
          </cell>
        </row>
        <row r="2579">
          <cell r="H2579" t="str">
            <v>NotSelf</v>
          </cell>
        </row>
        <row r="2580">
          <cell r="H2580" t="str">
            <v>NotSelf</v>
          </cell>
        </row>
        <row r="2581">
          <cell r="H2581" t="str">
            <v>NotSelf</v>
          </cell>
        </row>
        <row r="2582">
          <cell r="H2582" t="str">
            <v>NotSelf</v>
          </cell>
        </row>
        <row r="2583">
          <cell r="H2583" t="str">
            <v>NotSelf</v>
          </cell>
        </row>
        <row r="2584">
          <cell r="H2584" t="str">
            <v>NotSelf</v>
          </cell>
        </row>
        <row r="2585">
          <cell r="H2585" t="str">
            <v>NotSelf</v>
          </cell>
        </row>
        <row r="2586">
          <cell r="H2586" t="str">
            <v>NotSelf</v>
          </cell>
        </row>
        <row r="2587">
          <cell r="H2587" t="str">
            <v>NotSelf</v>
          </cell>
        </row>
        <row r="2588">
          <cell r="H2588" t="str">
            <v>NotSelf</v>
          </cell>
        </row>
        <row r="2589">
          <cell r="H2589" t="str">
            <v>NotSelf</v>
          </cell>
        </row>
        <row r="2590">
          <cell r="H2590" t="str">
            <v>NotSelf</v>
          </cell>
        </row>
        <row r="2591">
          <cell r="H2591" t="str">
            <v>NotSelf</v>
          </cell>
        </row>
        <row r="2592">
          <cell r="H2592" t="str">
            <v>NotSelf</v>
          </cell>
        </row>
        <row r="2593">
          <cell r="H2593" t="str">
            <v>NotSelf</v>
          </cell>
        </row>
        <row r="2594">
          <cell r="H2594" t="str">
            <v>NotSelf</v>
          </cell>
        </row>
        <row r="2595">
          <cell r="H2595" t="str">
            <v>NotSelf</v>
          </cell>
        </row>
        <row r="2596">
          <cell r="H2596" t="str">
            <v>NotSelf</v>
          </cell>
        </row>
        <row r="2597">
          <cell r="H2597" t="str">
            <v>NotSelf</v>
          </cell>
        </row>
        <row r="2598">
          <cell r="H2598" t="str">
            <v>NotSelf</v>
          </cell>
        </row>
        <row r="2599">
          <cell r="H2599" t="str">
            <v>NotSelf</v>
          </cell>
        </row>
        <row r="2600">
          <cell r="H2600" t="str">
            <v>NotSelf</v>
          </cell>
        </row>
        <row r="2601">
          <cell r="H2601" t="str">
            <v>NotSelf</v>
          </cell>
        </row>
        <row r="2602">
          <cell r="H2602" t="str">
            <v>NotSelf</v>
          </cell>
        </row>
        <row r="2603">
          <cell r="H2603" t="str">
            <v>NotSelf</v>
          </cell>
        </row>
        <row r="2604">
          <cell r="H2604" t="str">
            <v>NotSelf</v>
          </cell>
        </row>
        <row r="2605">
          <cell r="H2605" t="str">
            <v>NotSelf</v>
          </cell>
        </row>
        <row r="2606">
          <cell r="H2606" t="str">
            <v>NotSelf</v>
          </cell>
        </row>
        <row r="2607">
          <cell r="H2607" t="str">
            <v>NotSelf</v>
          </cell>
        </row>
        <row r="2608">
          <cell r="H2608" t="str">
            <v>NotSelf</v>
          </cell>
        </row>
        <row r="2609">
          <cell r="H2609" t="str">
            <v>NotSelf</v>
          </cell>
        </row>
        <row r="2610">
          <cell r="H2610" t="str">
            <v>NotSelf</v>
          </cell>
        </row>
        <row r="2611">
          <cell r="H2611" t="str">
            <v>NotSelf</v>
          </cell>
        </row>
        <row r="2612">
          <cell r="H2612" t="str">
            <v>NotSelf</v>
          </cell>
        </row>
        <row r="2613">
          <cell r="H2613" t="str">
            <v>NotSelf</v>
          </cell>
        </row>
        <row r="2614">
          <cell r="H2614" t="str">
            <v>NotSelf</v>
          </cell>
        </row>
        <row r="2615">
          <cell r="H2615" t="str">
            <v>NotSelf</v>
          </cell>
        </row>
        <row r="2616">
          <cell r="H2616" t="str">
            <v>NotSelf</v>
          </cell>
        </row>
        <row r="2617">
          <cell r="H2617" t="str">
            <v>NotSelf</v>
          </cell>
        </row>
        <row r="2618">
          <cell r="H2618" t="str">
            <v>NotSelf</v>
          </cell>
        </row>
        <row r="2619">
          <cell r="H2619" t="str">
            <v>NotSelf</v>
          </cell>
        </row>
        <row r="2620">
          <cell r="H2620" t="str">
            <v>NotSelf</v>
          </cell>
        </row>
        <row r="2621">
          <cell r="H2621" t="str">
            <v>NotSelf</v>
          </cell>
        </row>
        <row r="2622">
          <cell r="H2622" t="str">
            <v>NotSelf</v>
          </cell>
        </row>
        <row r="2623">
          <cell r="H2623" t="str">
            <v>NotSelf</v>
          </cell>
        </row>
        <row r="2624">
          <cell r="H2624" t="str">
            <v>NotSelf</v>
          </cell>
        </row>
        <row r="2625">
          <cell r="H2625" t="str">
            <v>NotSelf</v>
          </cell>
        </row>
        <row r="2626">
          <cell r="H2626" t="str">
            <v>NotSelf</v>
          </cell>
        </row>
        <row r="2627">
          <cell r="H2627" t="str">
            <v>NotSelf</v>
          </cell>
        </row>
        <row r="2628">
          <cell r="H2628" t="str">
            <v>NotSelf</v>
          </cell>
        </row>
        <row r="2629">
          <cell r="H2629" t="str">
            <v>NotSelf</v>
          </cell>
        </row>
        <row r="2630">
          <cell r="H2630" t="str">
            <v>NotSelf</v>
          </cell>
        </row>
        <row r="2631">
          <cell r="H2631" t="str">
            <v>NotSelf</v>
          </cell>
        </row>
        <row r="2632">
          <cell r="H2632" t="str">
            <v>NotSelf</v>
          </cell>
        </row>
        <row r="2633">
          <cell r="H2633" t="str">
            <v>NotSelf</v>
          </cell>
        </row>
        <row r="2634">
          <cell r="H2634" t="str">
            <v>NotSelf</v>
          </cell>
        </row>
        <row r="2635">
          <cell r="H2635" t="str">
            <v>NotSelf</v>
          </cell>
        </row>
        <row r="2636">
          <cell r="H2636" t="str">
            <v>NotSelf</v>
          </cell>
        </row>
        <row r="2637">
          <cell r="H2637" t="str">
            <v>NotSelf</v>
          </cell>
        </row>
        <row r="2638">
          <cell r="H2638" t="str">
            <v>NotSelf</v>
          </cell>
        </row>
        <row r="2639">
          <cell r="H2639" t="str">
            <v>NotSelf</v>
          </cell>
        </row>
        <row r="2640">
          <cell r="H2640" t="str">
            <v>NotSelf</v>
          </cell>
        </row>
        <row r="2641">
          <cell r="H2641" t="str">
            <v>NotSelf</v>
          </cell>
        </row>
        <row r="2642">
          <cell r="H2642" t="str">
            <v>NotSelf</v>
          </cell>
        </row>
        <row r="2643">
          <cell r="H2643" t="str">
            <v>NotSelf</v>
          </cell>
        </row>
        <row r="2644">
          <cell r="H2644" t="str">
            <v>NotSelf</v>
          </cell>
        </row>
        <row r="2645">
          <cell r="H2645" t="str">
            <v>NotSelf</v>
          </cell>
        </row>
        <row r="2646">
          <cell r="H2646" t="str">
            <v>NotSelf</v>
          </cell>
        </row>
        <row r="2647">
          <cell r="H2647" t="str">
            <v>NotSelf</v>
          </cell>
        </row>
        <row r="2648">
          <cell r="H2648" t="str">
            <v>NotSelf</v>
          </cell>
        </row>
        <row r="2649">
          <cell r="H2649" t="str">
            <v>NotSelf</v>
          </cell>
        </row>
        <row r="2650">
          <cell r="H2650" t="str">
            <v>NotSelf</v>
          </cell>
        </row>
        <row r="2651">
          <cell r="H2651" t="str">
            <v>NotSelf</v>
          </cell>
        </row>
        <row r="2652">
          <cell r="H2652" t="str">
            <v>NotSelf</v>
          </cell>
        </row>
        <row r="2653">
          <cell r="H2653" t="str">
            <v>NotSelf</v>
          </cell>
        </row>
        <row r="2654">
          <cell r="H2654" t="str">
            <v>NotSelf</v>
          </cell>
        </row>
        <row r="2655">
          <cell r="H2655" t="str">
            <v>NotSelf</v>
          </cell>
        </row>
        <row r="2656">
          <cell r="H2656" t="str">
            <v>NotSelf</v>
          </cell>
        </row>
        <row r="2657">
          <cell r="H2657" t="str">
            <v>NotSelf</v>
          </cell>
        </row>
        <row r="2658">
          <cell r="H2658" t="str">
            <v>NotSelf</v>
          </cell>
        </row>
        <row r="2659">
          <cell r="H2659" t="str">
            <v>NotSelf</v>
          </cell>
        </row>
        <row r="2660">
          <cell r="H2660" t="str">
            <v>NotSelf</v>
          </cell>
        </row>
        <row r="2661">
          <cell r="H2661" t="str">
            <v>NotSelf</v>
          </cell>
        </row>
        <row r="2662">
          <cell r="H2662" t="str">
            <v>NotSelf</v>
          </cell>
        </row>
        <row r="2663">
          <cell r="H2663" t="str">
            <v>NotSelf</v>
          </cell>
        </row>
        <row r="2664">
          <cell r="H2664" t="str">
            <v>NotSelf</v>
          </cell>
        </row>
        <row r="2665">
          <cell r="H2665" t="str">
            <v>NotSelf</v>
          </cell>
        </row>
        <row r="2666">
          <cell r="H2666" t="str">
            <v>NotSelf</v>
          </cell>
        </row>
        <row r="2667">
          <cell r="H2667" t="str">
            <v>NotSelf</v>
          </cell>
        </row>
        <row r="2668">
          <cell r="H2668" t="str">
            <v>NotSelf</v>
          </cell>
        </row>
        <row r="2669">
          <cell r="H2669" t="str">
            <v>NotSelf</v>
          </cell>
        </row>
        <row r="2670">
          <cell r="H2670" t="str">
            <v>NotSelf</v>
          </cell>
        </row>
        <row r="2671">
          <cell r="H2671" t="str">
            <v>NotSelf</v>
          </cell>
        </row>
        <row r="2672">
          <cell r="H2672" t="str">
            <v>NotSelf</v>
          </cell>
        </row>
        <row r="2673">
          <cell r="H2673" t="str">
            <v>NotSelf</v>
          </cell>
        </row>
        <row r="2674">
          <cell r="H2674" t="str">
            <v>NotSelf</v>
          </cell>
        </row>
        <row r="2675">
          <cell r="H2675" t="str">
            <v>NotSelf</v>
          </cell>
        </row>
        <row r="2676">
          <cell r="H2676" t="str">
            <v>NotSelf</v>
          </cell>
        </row>
        <row r="2677">
          <cell r="H2677" t="str">
            <v>NotSelf</v>
          </cell>
        </row>
        <row r="2678">
          <cell r="H2678" t="str">
            <v>NotSelf</v>
          </cell>
        </row>
        <row r="2679">
          <cell r="H2679" t="str">
            <v>NotSelf</v>
          </cell>
        </row>
        <row r="2680">
          <cell r="H2680" t="str">
            <v>NotSelf</v>
          </cell>
        </row>
        <row r="2681">
          <cell r="H2681" t="str">
            <v>NotSelf</v>
          </cell>
        </row>
        <row r="2682">
          <cell r="H2682" t="str">
            <v>NotSelf</v>
          </cell>
        </row>
        <row r="2683">
          <cell r="H2683" t="str">
            <v>NotSelf</v>
          </cell>
        </row>
        <row r="2684">
          <cell r="H2684" t="str">
            <v>NotSelf</v>
          </cell>
        </row>
        <row r="2685">
          <cell r="H2685" t="str">
            <v>NotSelf</v>
          </cell>
        </row>
        <row r="2686">
          <cell r="H2686" t="str">
            <v>NotSelf</v>
          </cell>
        </row>
        <row r="2687">
          <cell r="H2687" t="str">
            <v>NotSelf</v>
          </cell>
        </row>
        <row r="2688">
          <cell r="H2688" t="str">
            <v>NotSelf</v>
          </cell>
        </row>
        <row r="2689">
          <cell r="H2689" t="str">
            <v>NotSelf</v>
          </cell>
        </row>
        <row r="2690">
          <cell r="H2690" t="str">
            <v>NotSelf</v>
          </cell>
        </row>
        <row r="2691">
          <cell r="H2691" t="str">
            <v>NotSelf</v>
          </cell>
        </row>
        <row r="2692">
          <cell r="H2692" t="str">
            <v>NotSelf</v>
          </cell>
        </row>
        <row r="2693">
          <cell r="H2693" t="str">
            <v>NotSelf</v>
          </cell>
        </row>
        <row r="2694">
          <cell r="H2694" t="str">
            <v>NotSelf</v>
          </cell>
        </row>
        <row r="2695">
          <cell r="H2695" t="str">
            <v>NotSelf</v>
          </cell>
        </row>
        <row r="2696">
          <cell r="H2696" t="str">
            <v>NotSelf</v>
          </cell>
        </row>
        <row r="2697">
          <cell r="H2697" t="str">
            <v>NotSelf</v>
          </cell>
        </row>
        <row r="2698">
          <cell r="H2698" t="str">
            <v>NotSelf</v>
          </cell>
        </row>
        <row r="2699">
          <cell r="H2699" t="str">
            <v>NotSelf</v>
          </cell>
        </row>
        <row r="2700">
          <cell r="H2700" t="str">
            <v>NotSelf</v>
          </cell>
        </row>
        <row r="2701">
          <cell r="H2701" t="str">
            <v>NotSelf</v>
          </cell>
        </row>
        <row r="2702">
          <cell r="H2702" t="str">
            <v>NotSelf</v>
          </cell>
        </row>
        <row r="2703">
          <cell r="H2703" t="str">
            <v>NotSelf</v>
          </cell>
        </row>
        <row r="2704">
          <cell r="H2704" t="str">
            <v>NotSelf</v>
          </cell>
        </row>
        <row r="2705">
          <cell r="H2705" t="str">
            <v>NotSelf</v>
          </cell>
        </row>
        <row r="2706">
          <cell r="H2706" t="str">
            <v>NotSelf</v>
          </cell>
        </row>
        <row r="2707">
          <cell r="H2707" t="str">
            <v>NotSelf</v>
          </cell>
        </row>
        <row r="2708">
          <cell r="H2708" t="str">
            <v>NotSelf</v>
          </cell>
        </row>
        <row r="2709">
          <cell r="H2709" t="str">
            <v>NotSelf</v>
          </cell>
        </row>
        <row r="2710">
          <cell r="H2710" t="str">
            <v>NotSelf</v>
          </cell>
        </row>
        <row r="2711">
          <cell r="H2711" t="str">
            <v>NotSelf</v>
          </cell>
        </row>
        <row r="2712">
          <cell r="H2712" t="str">
            <v>NotSelf</v>
          </cell>
        </row>
        <row r="2713">
          <cell r="H2713" t="str">
            <v>NotSelf</v>
          </cell>
        </row>
        <row r="2714">
          <cell r="H2714" t="str">
            <v>NotSelf</v>
          </cell>
        </row>
        <row r="2715">
          <cell r="H2715" t="str">
            <v>NotSelf</v>
          </cell>
        </row>
        <row r="2716">
          <cell r="H2716" t="str">
            <v>NotSelf</v>
          </cell>
        </row>
        <row r="2717">
          <cell r="H2717" t="str">
            <v>NotSelf</v>
          </cell>
        </row>
        <row r="2718">
          <cell r="H2718" t="str">
            <v>NotSelf</v>
          </cell>
        </row>
        <row r="2719">
          <cell r="H2719" t="str">
            <v>NotSelf</v>
          </cell>
        </row>
        <row r="2720">
          <cell r="H2720" t="str">
            <v>NotSelf</v>
          </cell>
        </row>
        <row r="2721">
          <cell r="H2721" t="str">
            <v>NotSelf</v>
          </cell>
        </row>
        <row r="2722">
          <cell r="H2722" t="str">
            <v>NotSelf</v>
          </cell>
        </row>
        <row r="2723">
          <cell r="H2723" t="str">
            <v>NotSelf</v>
          </cell>
        </row>
        <row r="2724">
          <cell r="H2724" t="str">
            <v>NotSelf</v>
          </cell>
        </row>
        <row r="2725">
          <cell r="H2725" t="str">
            <v>NotSelf</v>
          </cell>
        </row>
        <row r="2726">
          <cell r="H2726" t="str">
            <v>NotSelf</v>
          </cell>
        </row>
        <row r="2727">
          <cell r="H2727" t="str">
            <v>NotSelf</v>
          </cell>
        </row>
        <row r="2728">
          <cell r="H2728" t="str">
            <v>NotSelf</v>
          </cell>
        </row>
        <row r="2729">
          <cell r="H2729" t="str">
            <v>NotSelf</v>
          </cell>
        </row>
        <row r="2730">
          <cell r="H2730" t="str">
            <v>NotSelf</v>
          </cell>
        </row>
        <row r="2731">
          <cell r="H2731" t="str">
            <v>NotSelf</v>
          </cell>
        </row>
        <row r="2732">
          <cell r="H2732" t="str">
            <v>NotSelf</v>
          </cell>
        </row>
        <row r="2733">
          <cell r="H2733" t="str">
            <v>NotSelf</v>
          </cell>
        </row>
        <row r="2734">
          <cell r="H2734" t="str">
            <v>NotSelf</v>
          </cell>
        </row>
        <row r="2735">
          <cell r="H2735" t="str">
            <v>NotSelf</v>
          </cell>
        </row>
        <row r="2736">
          <cell r="H2736" t="str">
            <v>NotSelf</v>
          </cell>
        </row>
        <row r="2737">
          <cell r="H2737" t="str">
            <v>NotSelf</v>
          </cell>
        </row>
        <row r="2738">
          <cell r="H2738" t="str">
            <v>NotSelf</v>
          </cell>
        </row>
        <row r="2739">
          <cell r="H2739" t="str">
            <v>NotSelf</v>
          </cell>
        </row>
        <row r="2740">
          <cell r="H2740" t="str">
            <v>NotSelf</v>
          </cell>
        </row>
        <row r="2741">
          <cell r="H2741" t="str">
            <v>NotSelf</v>
          </cell>
        </row>
        <row r="2742">
          <cell r="H2742" t="str">
            <v>NotSelf</v>
          </cell>
        </row>
        <row r="2743">
          <cell r="H2743" t="str">
            <v>NotSelf</v>
          </cell>
        </row>
        <row r="2744">
          <cell r="H2744" t="str">
            <v>NotSelf</v>
          </cell>
        </row>
        <row r="2745">
          <cell r="H2745" t="str">
            <v>NotSelf</v>
          </cell>
        </row>
        <row r="2746">
          <cell r="H2746" t="str">
            <v>NotSelf</v>
          </cell>
        </row>
        <row r="2747">
          <cell r="H2747" t="str">
            <v>NotSelf</v>
          </cell>
        </row>
        <row r="2748">
          <cell r="H2748" t="str">
            <v>NotSelf</v>
          </cell>
        </row>
        <row r="2749">
          <cell r="H2749" t="str">
            <v>NotSelf</v>
          </cell>
        </row>
        <row r="2750">
          <cell r="H2750" t="str">
            <v>NotSelf</v>
          </cell>
        </row>
        <row r="2751">
          <cell r="H2751" t="str">
            <v>NotSelf</v>
          </cell>
        </row>
        <row r="2752">
          <cell r="H2752" t="str">
            <v>NotSelf</v>
          </cell>
        </row>
        <row r="2753">
          <cell r="H2753" t="str">
            <v>NotSelf</v>
          </cell>
        </row>
        <row r="2754">
          <cell r="H2754" t="str">
            <v>NotSelf</v>
          </cell>
        </row>
        <row r="2755">
          <cell r="H2755" t="str">
            <v>NotSelf</v>
          </cell>
        </row>
        <row r="2756">
          <cell r="H2756" t="str">
            <v>NotSelf</v>
          </cell>
        </row>
        <row r="2757">
          <cell r="H2757" t="str">
            <v>NotSelf</v>
          </cell>
        </row>
        <row r="2758">
          <cell r="H2758" t="str">
            <v>NotSelf</v>
          </cell>
        </row>
        <row r="2759">
          <cell r="H2759" t="str">
            <v>NotSelf</v>
          </cell>
        </row>
        <row r="2760">
          <cell r="H2760" t="str">
            <v>NotSelf</v>
          </cell>
        </row>
        <row r="2761">
          <cell r="H2761" t="str">
            <v>NotSelf</v>
          </cell>
        </row>
        <row r="2762">
          <cell r="H2762" t="str">
            <v>NotSelf</v>
          </cell>
        </row>
        <row r="2763">
          <cell r="H2763" t="str">
            <v>NotSelf</v>
          </cell>
        </row>
        <row r="2764">
          <cell r="H2764" t="str">
            <v>NotSelf</v>
          </cell>
        </row>
        <row r="2765">
          <cell r="H2765" t="str">
            <v>NotSelf</v>
          </cell>
        </row>
        <row r="2766">
          <cell r="H2766" t="str">
            <v>NotSelf</v>
          </cell>
        </row>
        <row r="2767">
          <cell r="H2767" t="str">
            <v>NotSelf</v>
          </cell>
        </row>
        <row r="2768">
          <cell r="H2768" t="str">
            <v>NotSelf</v>
          </cell>
        </row>
        <row r="2769">
          <cell r="H2769" t="str">
            <v>NotSelf</v>
          </cell>
        </row>
        <row r="2770">
          <cell r="H2770" t="str">
            <v>NotSelf</v>
          </cell>
        </row>
        <row r="2771">
          <cell r="H2771" t="str">
            <v>NotSelf</v>
          </cell>
        </row>
        <row r="2772">
          <cell r="H2772" t="str">
            <v>NotSelf</v>
          </cell>
        </row>
        <row r="2773">
          <cell r="H2773" t="str">
            <v>NotSelf</v>
          </cell>
        </row>
        <row r="2774">
          <cell r="H2774" t="str">
            <v>NotSelf</v>
          </cell>
        </row>
        <row r="2775">
          <cell r="H2775" t="str">
            <v>NotSelf</v>
          </cell>
        </row>
        <row r="2776">
          <cell r="H2776" t="str">
            <v>NotSelf</v>
          </cell>
        </row>
        <row r="2777">
          <cell r="H2777" t="str">
            <v>NotSelf</v>
          </cell>
        </row>
        <row r="2778">
          <cell r="H2778" t="str">
            <v>NotSelf</v>
          </cell>
        </row>
        <row r="2779">
          <cell r="H2779" t="str">
            <v>NotSelf</v>
          </cell>
        </row>
        <row r="2780">
          <cell r="H2780" t="str">
            <v>NotSelf</v>
          </cell>
        </row>
        <row r="2781">
          <cell r="H2781" t="str">
            <v>NotSelf</v>
          </cell>
        </row>
        <row r="2782">
          <cell r="H2782" t="str">
            <v>NotSelf</v>
          </cell>
        </row>
        <row r="2783">
          <cell r="H2783" t="str">
            <v>NotSelf</v>
          </cell>
        </row>
        <row r="2784">
          <cell r="H2784" t="str">
            <v>NotSelf</v>
          </cell>
        </row>
        <row r="2785">
          <cell r="H2785" t="str">
            <v>NotSelf</v>
          </cell>
        </row>
        <row r="2786">
          <cell r="H2786" t="str">
            <v>NotSelf</v>
          </cell>
        </row>
        <row r="2787">
          <cell r="H2787" t="str">
            <v>NotSelf</v>
          </cell>
        </row>
        <row r="2788">
          <cell r="H2788" t="str">
            <v>NotSelf</v>
          </cell>
        </row>
        <row r="2789">
          <cell r="H2789" t="str">
            <v>NotSelf</v>
          </cell>
        </row>
        <row r="2790">
          <cell r="H2790" t="str">
            <v>NotSelf</v>
          </cell>
        </row>
        <row r="2791">
          <cell r="H2791" t="str">
            <v>NotSelf</v>
          </cell>
        </row>
        <row r="2792">
          <cell r="H2792" t="str">
            <v>NotSelf</v>
          </cell>
        </row>
        <row r="2793">
          <cell r="H2793" t="str">
            <v>NotSelf</v>
          </cell>
        </row>
        <row r="2794">
          <cell r="H2794" t="str">
            <v>NotSelf</v>
          </cell>
        </row>
        <row r="2795">
          <cell r="H2795" t="str">
            <v>NotSelf</v>
          </cell>
        </row>
        <row r="2796">
          <cell r="H2796" t="str">
            <v>NotSelf</v>
          </cell>
        </row>
        <row r="2797">
          <cell r="H2797" t="str">
            <v>NotSelf</v>
          </cell>
        </row>
        <row r="2798">
          <cell r="H2798" t="str">
            <v>NotSelf</v>
          </cell>
        </row>
        <row r="2799">
          <cell r="H2799" t="str">
            <v>NotSelf</v>
          </cell>
        </row>
        <row r="2800">
          <cell r="H2800" t="str">
            <v>NotSelf</v>
          </cell>
        </row>
        <row r="2801">
          <cell r="H2801" t="str">
            <v>NotSelf</v>
          </cell>
        </row>
        <row r="2802">
          <cell r="H2802" t="str">
            <v>NotSelf</v>
          </cell>
        </row>
        <row r="2803">
          <cell r="H2803" t="str">
            <v>NotSelf</v>
          </cell>
        </row>
        <row r="2804">
          <cell r="H2804" t="str">
            <v>NotSelf</v>
          </cell>
        </row>
        <row r="2805">
          <cell r="H2805" t="str">
            <v>NotSelf</v>
          </cell>
        </row>
        <row r="2806">
          <cell r="H2806" t="str">
            <v>NotSelf</v>
          </cell>
        </row>
        <row r="2807">
          <cell r="H2807" t="str">
            <v>NotSelf</v>
          </cell>
        </row>
        <row r="2808">
          <cell r="H2808" t="str">
            <v>NotSelf</v>
          </cell>
        </row>
        <row r="2809">
          <cell r="H2809" t="str">
            <v>NotSelf</v>
          </cell>
        </row>
        <row r="2810">
          <cell r="H2810" t="str">
            <v>NotSelf</v>
          </cell>
        </row>
        <row r="2811">
          <cell r="H2811" t="str">
            <v>NotSelf</v>
          </cell>
        </row>
        <row r="2812">
          <cell r="H2812" t="str">
            <v>NotSelf</v>
          </cell>
        </row>
        <row r="2813">
          <cell r="H2813" t="str">
            <v>NotSelf</v>
          </cell>
        </row>
        <row r="2814">
          <cell r="H2814" t="str">
            <v>NotSelf</v>
          </cell>
        </row>
        <row r="2815">
          <cell r="H2815" t="str">
            <v>NotSelf</v>
          </cell>
        </row>
        <row r="2816">
          <cell r="H2816" t="str">
            <v>NotSelf</v>
          </cell>
        </row>
        <row r="2817">
          <cell r="H2817" t="str">
            <v>NotSelf</v>
          </cell>
        </row>
        <row r="2818">
          <cell r="H2818" t="str">
            <v>NotSelf</v>
          </cell>
        </row>
        <row r="2819">
          <cell r="H2819" t="str">
            <v>NotSelf</v>
          </cell>
        </row>
        <row r="2820">
          <cell r="H2820" t="str">
            <v>NotSelf</v>
          </cell>
        </row>
        <row r="2821">
          <cell r="H2821" t="str">
            <v>NotSelf</v>
          </cell>
        </row>
        <row r="2822">
          <cell r="H2822" t="str">
            <v>NotSelf</v>
          </cell>
        </row>
        <row r="2823">
          <cell r="H2823" t="str">
            <v>NotSelf</v>
          </cell>
        </row>
        <row r="2824">
          <cell r="H2824" t="str">
            <v>NotSelf</v>
          </cell>
        </row>
        <row r="2825">
          <cell r="H2825" t="str">
            <v>NotSelf</v>
          </cell>
        </row>
        <row r="2826">
          <cell r="H2826" t="str">
            <v>NotSelf</v>
          </cell>
        </row>
        <row r="2827">
          <cell r="H2827" t="str">
            <v>NotSelf</v>
          </cell>
        </row>
        <row r="2828">
          <cell r="H2828" t="str">
            <v>NotSelf</v>
          </cell>
        </row>
        <row r="2829">
          <cell r="H2829" t="str">
            <v>NotSelf</v>
          </cell>
        </row>
        <row r="2830">
          <cell r="H2830" t="str">
            <v>NotSelf</v>
          </cell>
        </row>
        <row r="2831">
          <cell r="H2831" t="str">
            <v>NotSelf</v>
          </cell>
        </row>
        <row r="2832">
          <cell r="H2832" t="str">
            <v>NotSelf</v>
          </cell>
        </row>
        <row r="2833">
          <cell r="H2833" t="str">
            <v>NotSelf</v>
          </cell>
        </row>
        <row r="2834">
          <cell r="H2834" t="str">
            <v>NotSelf</v>
          </cell>
        </row>
        <row r="2835">
          <cell r="H2835" t="str">
            <v>NotSelf</v>
          </cell>
        </row>
        <row r="2836">
          <cell r="H2836" t="str">
            <v>NotSelf</v>
          </cell>
        </row>
        <row r="2837">
          <cell r="H2837" t="str">
            <v>NotSelf</v>
          </cell>
        </row>
        <row r="2838">
          <cell r="H2838" t="str">
            <v>NotSelf</v>
          </cell>
        </row>
        <row r="2839">
          <cell r="H2839" t="str">
            <v>NotSelf</v>
          </cell>
        </row>
        <row r="2840">
          <cell r="H2840" t="str">
            <v>NotSelf</v>
          </cell>
        </row>
        <row r="2841">
          <cell r="H2841" t="str">
            <v>NotSelf</v>
          </cell>
        </row>
        <row r="2842">
          <cell r="H2842" t="str">
            <v>NotSelf</v>
          </cell>
        </row>
        <row r="2843">
          <cell r="H2843" t="str">
            <v>NotSelf</v>
          </cell>
        </row>
        <row r="2844">
          <cell r="H2844" t="str">
            <v>NotSelf</v>
          </cell>
        </row>
        <row r="2845">
          <cell r="H2845" t="str">
            <v>NotSelf</v>
          </cell>
        </row>
        <row r="2846">
          <cell r="H2846" t="str">
            <v>NotSelf</v>
          </cell>
        </row>
        <row r="2847">
          <cell r="H2847" t="str">
            <v>NotSelf</v>
          </cell>
        </row>
        <row r="2848">
          <cell r="H2848" t="str">
            <v>NotSelf</v>
          </cell>
        </row>
        <row r="2849">
          <cell r="H2849" t="str">
            <v>NotSelf</v>
          </cell>
        </row>
        <row r="2850">
          <cell r="H2850" t="str">
            <v>NotSelf</v>
          </cell>
        </row>
        <row r="2851">
          <cell r="H2851" t="str">
            <v>NotSelf</v>
          </cell>
        </row>
        <row r="2852">
          <cell r="H2852" t="str">
            <v>NotSelf</v>
          </cell>
        </row>
        <row r="2853">
          <cell r="H2853" t="str">
            <v>NotSelf</v>
          </cell>
        </row>
        <row r="2854">
          <cell r="H2854" t="str">
            <v>NotSelf</v>
          </cell>
        </row>
        <row r="2855">
          <cell r="H2855" t="str">
            <v>NotSelf</v>
          </cell>
        </row>
        <row r="2856">
          <cell r="H2856" t="str">
            <v>NotSelf</v>
          </cell>
        </row>
        <row r="2857">
          <cell r="H2857" t="str">
            <v>NotSelf</v>
          </cell>
        </row>
        <row r="2858">
          <cell r="H2858" t="str">
            <v>NotSelf</v>
          </cell>
        </row>
        <row r="2859">
          <cell r="H2859" t="str">
            <v>NotSelf</v>
          </cell>
        </row>
        <row r="2860">
          <cell r="H2860" t="str">
            <v>NotSelf</v>
          </cell>
        </row>
        <row r="2861">
          <cell r="H2861" t="str">
            <v>NotSelf</v>
          </cell>
        </row>
        <row r="2862">
          <cell r="H2862" t="str">
            <v>NotSelf</v>
          </cell>
        </row>
        <row r="2863">
          <cell r="H2863" t="str">
            <v>NotSelf</v>
          </cell>
        </row>
        <row r="2864">
          <cell r="H2864" t="str">
            <v>NotSelf</v>
          </cell>
        </row>
        <row r="2865">
          <cell r="H2865" t="str">
            <v>NotSelf</v>
          </cell>
        </row>
        <row r="2866">
          <cell r="H2866" t="str">
            <v>NotSelf</v>
          </cell>
        </row>
        <row r="2867">
          <cell r="H2867" t="str">
            <v>NotSelf</v>
          </cell>
        </row>
        <row r="2868">
          <cell r="H2868" t="str">
            <v>NotSelf</v>
          </cell>
        </row>
        <row r="2869">
          <cell r="H2869" t="str">
            <v>NotSelf</v>
          </cell>
        </row>
        <row r="2870">
          <cell r="H2870" t="str">
            <v>NotSelf</v>
          </cell>
        </row>
        <row r="2871">
          <cell r="H2871" t="str">
            <v>NotSelf</v>
          </cell>
        </row>
        <row r="2872">
          <cell r="H2872" t="str">
            <v>NotSelf</v>
          </cell>
        </row>
        <row r="2873">
          <cell r="H2873" t="str">
            <v>NotSelf</v>
          </cell>
        </row>
        <row r="2874">
          <cell r="H2874" t="str">
            <v>NotSelf</v>
          </cell>
        </row>
        <row r="2875">
          <cell r="H2875" t="str">
            <v>NotSelf</v>
          </cell>
        </row>
        <row r="2876">
          <cell r="H2876" t="str">
            <v>NotSelf</v>
          </cell>
        </row>
        <row r="2877">
          <cell r="H2877" t="str">
            <v>NotSelf</v>
          </cell>
        </row>
        <row r="2878">
          <cell r="H2878" t="str">
            <v>NotSelf</v>
          </cell>
        </row>
        <row r="2879">
          <cell r="H2879" t="str">
            <v>NotSelf</v>
          </cell>
        </row>
        <row r="2880">
          <cell r="H2880" t="str">
            <v>NotSelf</v>
          </cell>
        </row>
        <row r="2881">
          <cell r="H2881" t="str">
            <v>NotSelf</v>
          </cell>
        </row>
        <row r="2882">
          <cell r="H2882" t="str">
            <v>NotSelf</v>
          </cell>
        </row>
        <row r="2883">
          <cell r="H2883" t="str">
            <v>NotSelf</v>
          </cell>
        </row>
        <row r="2884">
          <cell r="H2884" t="str">
            <v>NotSelf</v>
          </cell>
        </row>
        <row r="2885">
          <cell r="H2885" t="str">
            <v>NotSelf</v>
          </cell>
        </row>
        <row r="2886">
          <cell r="H2886" t="str">
            <v>NotSelf</v>
          </cell>
        </row>
        <row r="2887">
          <cell r="H2887" t="str">
            <v>NotSelf</v>
          </cell>
        </row>
        <row r="2888">
          <cell r="H2888" t="str">
            <v>NotSelf</v>
          </cell>
        </row>
        <row r="2889">
          <cell r="H2889" t="str">
            <v>NotSelf</v>
          </cell>
        </row>
        <row r="2890">
          <cell r="H2890" t="str">
            <v>NotSelf</v>
          </cell>
        </row>
        <row r="2891">
          <cell r="H2891" t="str">
            <v>NotSelf</v>
          </cell>
        </row>
        <row r="2892">
          <cell r="H2892" t="str">
            <v>NotSelf</v>
          </cell>
        </row>
        <row r="2893">
          <cell r="H2893" t="str">
            <v>NotSelf</v>
          </cell>
        </row>
        <row r="2894">
          <cell r="H2894" t="str">
            <v>NotSelf</v>
          </cell>
        </row>
        <row r="2895">
          <cell r="H2895" t="str">
            <v>NotSelf</v>
          </cell>
        </row>
        <row r="2896">
          <cell r="H2896" t="str">
            <v>NotSelf</v>
          </cell>
        </row>
        <row r="2897">
          <cell r="H2897" t="str">
            <v>NotSelf</v>
          </cell>
        </row>
        <row r="2898">
          <cell r="H2898" t="str">
            <v>NotSelf</v>
          </cell>
        </row>
        <row r="2899">
          <cell r="H2899" t="str">
            <v>NotSelf</v>
          </cell>
        </row>
        <row r="2900">
          <cell r="H2900" t="str">
            <v>NotSelf</v>
          </cell>
        </row>
        <row r="2901">
          <cell r="H2901" t="str">
            <v>NotSelf</v>
          </cell>
        </row>
        <row r="2902">
          <cell r="H2902" t="str">
            <v>NotSelf</v>
          </cell>
        </row>
        <row r="2903">
          <cell r="H2903" t="str">
            <v>NotSelf</v>
          </cell>
        </row>
        <row r="2904">
          <cell r="H2904" t="str">
            <v>NotSelf</v>
          </cell>
        </row>
        <row r="2905">
          <cell r="H2905" t="str">
            <v>NotSelf</v>
          </cell>
        </row>
        <row r="2906">
          <cell r="H2906" t="str">
            <v>NotSelf</v>
          </cell>
        </row>
        <row r="2907">
          <cell r="H2907" t="str">
            <v>NotSelf</v>
          </cell>
        </row>
        <row r="2908">
          <cell r="H2908" t="str">
            <v>NotSelf</v>
          </cell>
        </row>
        <row r="2909">
          <cell r="H2909" t="str">
            <v>NotSelf</v>
          </cell>
        </row>
        <row r="2910">
          <cell r="H2910" t="str">
            <v>NotSelf</v>
          </cell>
        </row>
        <row r="2911">
          <cell r="H2911" t="str">
            <v>NotSelf</v>
          </cell>
        </row>
        <row r="2912">
          <cell r="H2912" t="str">
            <v>NotSelf</v>
          </cell>
        </row>
        <row r="2913">
          <cell r="H2913" t="str">
            <v>NotSelf</v>
          </cell>
        </row>
        <row r="2914">
          <cell r="H2914" t="str">
            <v>NotSelf</v>
          </cell>
        </row>
        <row r="2915">
          <cell r="H2915" t="str">
            <v>NotSelf</v>
          </cell>
        </row>
        <row r="2916">
          <cell r="H2916" t="str">
            <v>NotSelf</v>
          </cell>
        </row>
        <row r="2917">
          <cell r="H2917" t="str">
            <v>NotSelf</v>
          </cell>
        </row>
        <row r="2918">
          <cell r="H2918" t="str">
            <v>NotSelf</v>
          </cell>
        </row>
        <row r="2919">
          <cell r="H2919" t="str">
            <v>NotSelf</v>
          </cell>
        </row>
        <row r="2920">
          <cell r="H2920" t="str">
            <v>NotSelf</v>
          </cell>
        </row>
        <row r="2921">
          <cell r="H2921" t="str">
            <v>NotSelf</v>
          </cell>
        </row>
        <row r="2922">
          <cell r="H2922" t="str">
            <v>NotSelf</v>
          </cell>
        </row>
        <row r="2923">
          <cell r="H2923" t="str">
            <v>NotSelf</v>
          </cell>
        </row>
        <row r="2924">
          <cell r="H2924" t="str">
            <v>NotSelf</v>
          </cell>
        </row>
        <row r="2925">
          <cell r="H2925" t="str">
            <v>NotSelf</v>
          </cell>
        </row>
        <row r="2926">
          <cell r="H2926" t="str">
            <v>NotSelf</v>
          </cell>
        </row>
        <row r="2927">
          <cell r="H2927" t="str">
            <v>NotSelf</v>
          </cell>
        </row>
        <row r="2928">
          <cell r="H2928" t="str">
            <v>NotSelf</v>
          </cell>
        </row>
        <row r="2929">
          <cell r="H2929" t="str">
            <v>NotSelf</v>
          </cell>
        </row>
        <row r="2930">
          <cell r="H2930" t="str">
            <v>NotSelf</v>
          </cell>
        </row>
        <row r="2931">
          <cell r="H2931" t="str">
            <v>NotSelf</v>
          </cell>
        </row>
        <row r="2932">
          <cell r="H2932" t="str">
            <v>NotSelf</v>
          </cell>
        </row>
        <row r="2933">
          <cell r="H2933" t="str">
            <v>NotSelf</v>
          </cell>
        </row>
        <row r="2934">
          <cell r="H2934" t="str">
            <v>NotSelf</v>
          </cell>
        </row>
        <row r="2935">
          <cell r="H2935" t="str">
            <v>NotSelf</v>
          </cell>
        </row>
        <row r="2936">
          <cell r="H2936" t="str">
            <v>NotSelf</v>
          </cell>
        </row>
        <row r="2937">
          <cell r="H2937" t="str">
            <v>NotSelf</v>
          </cell>
        </row>
        <row r="2938">
          <cell r="H2938" t="str">
            <v>NotSelf</v>
          </cell>
        </row>
        <row r="2939">
          <cell r="H2939" t="str">
            <v>NotSelf</v>
          </cell>
        </row>
        <row r="2940">
          <cell r="H2940" t="str">
            <v>NotSelf</v>
          </cell>
        </row>
        <row r="2941">
          <cell r="H2941" t="str">
            <v>NotSelf</v>
          </cell>
        </row>
        <row r="2942">
          <cell r="H2942" t="str">
            <v>NotSelf</v>
          </cell>
        </row>
        <row r="2943">
          <cell r="H2943" t="str">
            <v>NotSelf</v>
          </cell>
        </row>
        <row r="2944">
          <cell r="H2944" t="str">
            <v>NotSelf</v>
          </cell>
        </row>
        <row r="2945">
          <cell r="H2945" t="str">
            <v>NotSelf</v>
          </cell>
        </row>
        <row r="2946">
          <cell r="H2946" t="str">
            <v>NotSelf</v>
          </cell>
        </row>
        <row r="2947">
          <cell r="H2947" t="str">
            <v>NotSelf</v>
          </cell>
        </row>
        <row r="2948">
          <cell r="H2948" t="str">
            <v>NotSelf</v>
          </cell>
        </row>
        <row r="2949">
          <cell r="H2949" t="str">
            <v>NotSelf</v>
          </cell>
        </row>
        <row r="2950">
          <cell r="H2950" t="str">
            <v>NotSelf</v>
          </cell>
        </row>
        <row r="2951">
          <cell r="H2951" t="str">
            <v>NotSelf</v>
          </cell>
        </row>
        <row r="2952">
          <cell r="H2952" t="str">
            <v>NotSelf</v>
          </cell>
        </row>
        <row r="2953">
          <cell r="H2953" t="str">
            <v>NotSelf</v>
          </cell>
        </row>
        <row r="2954">
          <cell r="H2954" t="str">
            <v>NotSelf</v>
          </cell>
        </row>
        <row r="2955">
          <cell r="H2955" t="str">
            <v>NotSelf</v>
          </cell>
        </row>
        <row r="2956">
          <cell r="H2956" t="str">
            <v>NotSelf</v>
          </cell>
        </row>
        <row r="2957">
          <cell r="H2957" t="str">
            <v>NotSelf</v>
          </cell>
        </row>
        <row r="2958">
          <cell r="H2958" t="str">
            <v>NotSelf</v>
          </cell>
        </row>
        <row r="2959">
          <cell r="H2959" t="str">
            <v>NotSelf</v>
          </cell>
        </row>
        <row r="2960">
          <cell r="H2960" t="str">
            <v>NotSelf</v>
          </cell>
        </row>
        <row r="2961">
          <cell r="H2961" t="str">
            <v>NotSelf</v>
          </cell>
        </row>
        <row r="2962">
          <cell r="H2962" t="str">
            <v>NotSelf</v>
          </cell>
        </row>
        <row r="2963">
          <cell r="H2963" t="str">
            <v>NotSelf</v>
          </cell>
        </row>
        <row r="2964">
          <cell r="H2964" t="str">
            <v>NotSelf</v>
          </cell>
        </row>
        <row r="2965">
          <cell r="H2965" t="str">
            <v>NotSelf</v>
          </cell>
        </row>
        <row r="2966">
          <cell r="H2966" t="str">
            <v>NotSelf</v>
          </cell>
        </row>
        <row r="2967">
          <cell r="H2967" t="str">
            <v>NotSelf</v>
          </cell>
        </row>
        <row r="2968">
          <cell r="H2968" t="str">
            <v>NotSelf</v>
          </cell>
        </row>
        <row r="2969">
          <cell r="H2969" t="str">
            <v>NotSelf</v>
          </cell>
        </row>
        <row r="2970">
          <cell r="H2970" t="str">
            <v>NotSelf</v>
          </cell>
        </row>
        <row r="2971">
          <cell r="H2971" t="str">
            <v>NotSelf</v>
          </cell>
        </row>
        <row r="2972">
          <cell r="H2972" t="str">
            <v>NotSelf</v>
          </cell>
        </row>
        <row r="2973">
          <cell r="H2973" t="str">
            <v>NotSelf</v>
          </cell>
        </row>
        <row r="2974">
          <cell r="H2974" t="str">
            <v>NotSelf</v>
          </cell>
        </row>
        <row r="2975">
          <cell r="H2975" t="str">
            <v>NotSelf</v>
          </cell>
        </row>
        <row r="2976">
          <cell r="H2976" t="str">
            <v>NotSelf</v>
          </cell>
        </row>
        <row r="2977">
          <cell r="H2977" t="str">
            <v>NotSelf</v>
          </cell>
        </row>
        <row r="2978">
          <cell r="H2978" t="str">
            <v>NotSelf</v>
          </cell>
        </row>
        <row r="2979">
          <cell r="H2979" t="str">
            <v>NotSelf</v>
          </cell>
        </row>
        <row r="2980">
          <cell r="H2980" t="str">
            <v>NotSelf</v>
          </cell>
        </row>
        <row r="2981">
          <cell r="H2981" t="str">
            <v>NotSelf</v>
          </cell>
        </row>
        <row r="2982">
          <cell r="H2982" t="str">
            <v>NotSelf</v>
          </cell>
        </row>
        <row r="2983">
          <cell r="H2983" t="str">
            <v>NotSelf</v>
          </cell>
        </row>
        <row r="2984">
          <cell r="H2984" t="str">
            <v>NotSelf</v>
          </cell>
        </row>
        <row r="2985">
          <cell r="H2985" t="str">
            <v>NotSelf</v>
          </cell>
        </row>
        <row r="2986">
          <cell r="H2986" t="str">
            <v>NotSelf</v>
          </cell>
        </row>
        <row r="2987">
          <cell r="H2987" t="str">
            <v>NotSelf</v>
          </cell>
        </row>
        <row r="2988">
          <cell r="H2988" t="str">
            <v>NotSelf</v>
          </cell>
        </row>
        <row r="2989">
          <cell r="H2989" t="str">
            <v>NotSelf</v>
          </cell>
        </row>
        <row r="2990">
          <cell r="H2990" t="str">
            <v>NotSelf</v>
          </cell>
        </row>
        <row r="2991">
          <cell r="H2991" t="str">
            <v>NotSelf</v>
          </cell>
        </row>
        <row r="2992">
          <cell r="H2992" t="str">
            <v>NotSelf</v>
          </cell>
        </row>
        <row r="2993">
          <cell r="H2993" t="str">
            <v>NotSelf</v>
          </cell>
        </row>
        <row r="2994">
          <cell r="H2994" t="str">
            <v>NotSelf</v>
          </cell>
        </row>
        <row r="2995">
          <cell r="H2995" t="str">
            <v>NotSelf</v>
          </cell>
        </row>
        <row r="2996">
          <cell r="H2996" t="str">
            <v>NotSelf</v>
          </cell>
        </row>
        <row r="2997">
          <cell r="H2997" t="str">
            <v>NotSelf</v>
          </cell>
        </row>
        <row r="2998">
          <cell r="H2998" t="str">
            <v>NotSelf</v>
          </cell>
        </row>
        <row r="2999">
          <cell r="H2999" t="str">
            <v>NotSelf</v>
          </cell>
        </row>
        <row r="3000">
          <cell r="H3000" t="str">
            <v>NotSelf</v>
          </cell>
        </row>
        <row r="3001">
          <cell r="H3001" t="str">
            <v>NotSelf</v>
          </cell>
        </row>
        <row r="3002">
          <cell r="H3002" t="str">
            <v>NotSelf</v>
          </cell>
        </row>
        <row r="3003">
          <cell r="H3003" t="str">
            <v>NotSelf</v>
          </cell>
        </row>
        <row r="3004">
          <cell r="H3004" t="str">
            <v>NotSelf</v>
          </cell>
        </row>
        <row r="3005">
          <cell r="H3005" t="str">
            <v>NotSelf</v>
          </cell>
        </row>
        <row r="3006">
          <cell r="H3006" t="str">
            <v>NotSelf</v>
          </cell>
        </row>
        <row r="3007">
          <cell r="H3007" t="str">
            <v>NotSelf</v>
          </cell>
        </row>
        <row r="3008">
          <cell r="H3008" t="str">
            <v>NotSelf</v>
          </cell>
        </row>
        <row r="3009">
          <cell r="H3009" t="str">
            <v>NotSelf</v>
          </cell>
        </row>
        <row r="3010">
          <cell r="H3010" t="str">
            <v>NotSelf</v>
          </cell>
        </row>
        <row r="3011">
          <cell r="H3011" t="str">
            <v>NotSelf</v>
          </cell>
        </row>
        <row r="3012">
          <cell r="H3012" t="str">
            <v>NotSelf</v>
          </cell>
        </row>
        <row r="3013">
          <cell r="H3013" t="str">
            <v>NotSelf</v>
          </cell>
        </row>
        <row r="3014">
          <cell r="H3014" t="str">
            <v>NotSelf</v>
          </cell>
        </row>
        <row r="3015">
          <cell r="H3015" t="str">
            <v>NotSelf</v>
          </cell>
        </row>
        <row r="3016">
          <cell r="H3016" t="str">
            <v>NotSelf</v>
          </cell>
        </row>
        <row r="3017">
          <cell r="H3017" t="str">
            <v>NotSelf</v>
          </cell>
        </row>
        <row r="3018">
          <cell r="H3018" t="str">
            <v>NotSelf</v>
          </cell>
        </row>
        <row r="3019">
          <cell r="H3019" t="str">
            <v>NotSelf</v>
          </cell>
        </row>
        <row r="3020">
          <cell r="H3020" t="str">
            <v>NotSelf</v>
          </cell>
        </row>
        <row r="3021">
          <cell r="H3021" t="str">
            <v>NotSelf</v>
          </cell>
        </row>
        <row r="3022">
          <cell r="H3022" t="str">
            <v>NotSelf</v>
          </cell>
        </row>
        <row r="3023">
          <cell r="H3023" t="str">
            <v>NotSelf</v>
          </cell>
        </row>
        <row r="3024">
          <cell r="H3024" t="str">
            <v>NotSelf</v>
          </cell>
        </row>
        <row r="3025">
          <cell r="H3025" t="str">
            <v>NotSelf</v>
          </cell>
        </row>
        <row r="3026">
          <cell r="H3026" t="str">
            <v>NotSelf</v>
          </cell>
        </row>
        <row r="3027">
          <cell r="H3027" t="str">
            <v>NotSelf</v>
          </cell>
        </row>
        <row r="3028">
          <cell r="H3028" t="str">
            <v>NotSelf</v>
          </cell>
        </row>
        <row r="3029">
          <cell r="H3029" t="str">
            <v>NotSelf</v>
          </cell>
        </row>
        <row r="3030">
          <cell r="H3030" t="str">
            <v>NotSelf</v>
          </cell>
        </row>
        <row r="3031">
          <cell r="H3031" t="str">
            <v>NotSelf</v>
          </cell>
        </row>
        <row r="3032">
          <cell r="H3032" t="str">
            <v>NotSelf</v>
          </cell>
        </row>
        <row r="3033">
          <cell r="H3033" t="str">
            <v>NotSelf</v>
          </cell>
        </row>
        <row r="3034">
          <cell r="H3034" t="str">
            <v>NotSelf</v>
          </cell>
        </row>
        <row r="3035">
          <cell r="H3035" t="str">
            <v>NotSelf</v>
          </cell>
        </row>
        <row r="3036">
          <cell r="H3036" t="str">
            <v>NotSelf</v>
          </cell>
        </row>
        <row r="3037">
          <cell r="H3037" t="str">
            <v>NotSelf</v>
          </cell>
        </row>
        <row r="3038">
          <cell r="H3038" t="str">
            <v>NotSelf</v>
          </cell>
        </row>
        <row r="3039">
          <cell r="H3039" t="str">
            <v>NotSelf</v>
          </cell>
        </row>
        <row r="3040">
          <cell r="H3040" t="str">
            <v>NotSelf</v>
          </cell>
        </row>
        <row r="3041">
          <cell r="H3041" t="str">
            <v>NotSelf</v>
          </cell>
        </row>
        <row r="3042">
          <cell r="H3042" t="str">
            <v>NotSelf</v>
          </cell>
        </row>
        <row r="3043">
          <cell r="H3043" t="str">
            <v>NotSelf</v>
          </cell>
        </row>
        <row r="3044">
          <cell r="H3044" t="str">
            <v>NotSelf</v>
          </cell>
        </row>
        <row r="3045">
          <cell r="H3045" t="str">
            <v>NotSelf</v>
          </cell>
        </row>
        <row r="3046">
          <cell r="H3046" t="str">
            <v>NotSelf</v>
          </cell>
        </row>
        <row r="3047">
          <cell r="H3047" t="str">
            <v>NotSelf</v>
          </cell>
        </row>
        <row r="3048">
          <cell r="H3048" t="str">
            <v>NotSelf</v>
          </cell>
        </row>
        <row r="3049">
          <cell r="H3049" t="str">
            <v>NotSelf</v>
          </cell>
        </row>
        <row r="3050">
          <cell r="H3050" t="str">
            <v>NotSelf</v>
          </cell>
        </row>
        <row r="3051">
          <cell r="H3051" t="str">
            <v>NotSelf</v>
          </cell>
        </row>
        <row r="3052">
          <cell r="H3052" t="str">
            <v>NotSelf</v>
          </cell>
        </row>
        <row r="3053">
          <cell r="H3053" t="str">
            <v>NotSelf</v>
          </cell>
        </row>
        <row r="3054">
          <cell r="H3054" t="str">
            <v>NotSelf</v>
          </cell>
        </row>
        <row r="3055">
          <cell r="H3055" t="str">
            <v>NotSelf</v>
          </cell>
        </row>
        <row r="3056">
          <cell r="H3056" t="str">
            <v>NotSelf</v>
          </cell>
        </row>
        <row r="3057">
          <cell r="H3057" t="str">
            <v>NotSelf</v>
          </cell>
        </row>
        <row r="3058">
          <cell r="H3058" t="str">
            <v>NotSelf</v>
          </cell>
        </row>
        <row r="3059">
          <cell r="H3059" t="str">
            <v>NotSelf</v>
          </cell>
        </row>
        <row r="3060">
          <cell r="H3060" t="str">
            <v>NotSelf</v>
          </cell>
        </row>
        <row r="3061">
          <cell r="H3061" t="str">
            <v>NotSelf</v>
          </cell>
        </row>
        <row r="3062">
          <cell r="H3062" t="str">
            <v>NotSelf</v>
          </cell>
        </row>
        <row r="3063">
          <cell r="H3063" t="str">
            <v>NotSelf</v>
          </cell>
        </row>
        <row r="3064">
          <cell r="H3064" t="str">
            <v>NotSelf</v>
          </cell>
        </row>
        <row r="3065">
          <cell r="H3065" t="str">
            <v>NotSelf</v>
          </cell>
        </row>
        <row r="3066">
          <cell r="H3066" t="str">
            <v>NotSelf</v>
          </cell>
        </row>
        <row r="3067">
          <cell r="H3067" t="str">
            <v>NotSelf</v>
          </cell>
        </row>
        <row r="3068">
          <cell r="H3068" t="str">
            <v>NotSelf</v>
          </cell>
        </row>
        <row r="3069">
          <cell r="H3069" t="str">
            <v>NotSelf</v>
          </cell>
        </row>
        <row r="3070">
          <cell r="H3070" t="str">
            <v>NotSelf</v>
          </cell>
        </row>
        <row r="3071">
          <cell r="H3071" t="str">
            <v>NotSelf</v>
          </cell>
        </row>
        <row r="3072">
          <cell r="H3072" t="str">
            <v>NotSelf</v>
          </cell>
        </row>
        <row r="3073">
          <cell r="H3073" t="str">
            <v>NotSelf</v>
          </cell>
        </row>
        <row r="3074">
          <cell r="H3074" t="str">
            <v>NotSelf</v>
          </cell>
        </row>
        <row r="3075">
          <cell r="H3075" t="str">
            <v>NotSelf</v>
          </cell>
        </row>
        <row r="3076">
          <cell r="H3076" t="str">
            <v>NotSelf</v>
          </cell>
        </row>
        <row r="3077">
          <cell r="H3077" t="str">
            <v>NotSelf</v>
          </cell>
        </row>
        <row r="3078">
          <cell r="H3078" t="str">
            <v>NotSelf</v>
          </cell>
        </row>
        <row r="3079">
          <cell r="H3079" t="str">
            <v>NotSelf</v>
          </cell>
        </row>
        <row r="3080">
          <cell r="H3080" t="str">
            <v>NotSelf</v>
          </cell>
        </row>
        <row r="3081">
          <cell r="H3081" t="str">
            <v>NotSelf</v>
          </cell>
        </row>
        <row r="3082">
          <cell r="H3082" t="str">
            <v>NotSelf</v>
          </cell>
        </row>
        <row r="3083">
          <cell r="H3083" t="str">
            <v>NotSelf</v>
          </cell>
        </row>
        <row r="3084">
          <cell r="H3084" t="str">
            <v>NotSelf</v>
          </cell>
        </row>
        <row r="3085">
          <cell r="H3085" t="str">
            <v>NotSelf</v>
          </cell>
        </row>
        <row r="3086">
          <cell r="H3086" t="str">
            <v>NotSelf</v>
          </cell>
        </row>
        <row r="3087">
          <cell r="H3087" t="str">
            <v>NotSelf</v>
          </cell>
        </row>
        <row r="3088">
          <cell r="H3088" t="str">
            <v>NotSelf</v>
          </cell>
        </row>
        <row r="3089">
          <cell r="H3089" t="str">
            <v>NotSelf</v>
          </cell>
        </row>
        <row r="3090">
          <cell r="H3090" t="str">
            <v>NotSelf</v>
          </cell>
        </row>
        <row r="3091">
          <cell r="H3091" t="str">
            <v>NotSelf</v>
          </cell>
        </row>
        <row r="3092">
          <cell r="H3092" t="str">
            <v>NotSelf</v>
          </cell>
        </row>
        <row r="3093">
          <cell r="H3093" t="str">
            <v>NotSelf</v>
          </cell>
        </row>
        <row r="3094">
          <cell r="H3094" t="str">
            <v>NotSelf</v>
          </cell>
        </row>
        <row r="3095">
          <cell r="H3095" t="str">
            <v>NotSelf</v>
          </cell>
        </row>
        <row r="3096">
          <cell r="H3096" t="str">
            <v>NotSelf</v>
          </cell>
        </row>
        <row r="3097">
          <cell r="H3097" t="str">
            <v>NotSelf</v>
          </cell>
        </row>
        <row r="3098">
          <cell r="H3098" t="str">
            <v>NotSelf</v>
          </cell>
        </row>
        <row r="3099">
          <cell r="H3099" t="str">
            <v>NotSelf</v>
          </cell>
        </row>
        <row r="3100">
          <cell r="H3100" t="str">
            <v>NotSelf</v>
          </cell>
        </row>
        <row r="3101">
          <cell r="H3101" t="str">
            <v>NotSelf</v>
          </cell>
        </row>
        <row r="3102">
          <cell r="H3102" t="str">
            <v>NotSelf</v>
          </cell>
        </row>
        <row r="3103">
          <cell r="H3103" t="str">
            <v>NotSelf</v>
          </cell>
        </row>
        <row r="3104">
          <cell r="H3104" t="str">
            <v>NotSelf</v>
          </cell>
        </row>
        <row r="3105">
          <cell r="H3105" t="str">
            <v>NotSelf</v>
          </cell>
        </row>
        <row r="3106">
          <cell r="H3106" t="str">
            <v>NotSelf</v>
          </cell>
        </row>
        <row r="3107">
          <cell r="H3107" t="str">
            <v>NotSelf</v>
          </cell>
        </row>
        <row r="3108">
          <cell r="H3108" t="str">
            <v>NotSelf</v>
          </cell>
        </row>
        <row r="3109">
          <cell r="H3109" t="str">
            <v>NotSelf</v>
          </cell>
        </row>
        <row r="3110">
          <cell r="H3110" t="str">
            <v>NotSelf</v>
          </cell>
        </row>
        <row r="3111">
          <cell r="H3111" t="str">
            <v>NotSelf</v>
          </cell>
        </row>
        <row r="3112">
          <cell r="H3112" t="str">
            <v>NotSelf</v>
          </cell>
        </row>
        <row r="3113">
          <cell r="H3113" t="str">
            <v>NotSelf</v>
          </cell>
        </row>
        <row r="3114">
          <cell r="H3114" t="str">
            <v>NotSelf</v>
          </cell>
        </row>
        <row r="3115">
          <cell r="H3115" t="str">
            <v>NotSelf</v>
          </cell>
        </row>
        <row r="3116">
          <cell r="H3116" t="str">
            <v>NotSelf</v>
          </cell>
        </row>
        <row r="3117">
          <cell r="H3117" t="str">
            <v>NotSelf</v>
          </cell>
        </row>
        <row r="3118">
          <cell r="H3118" t="str">
            <v>NotSelf</v>
          </cell>
        </row>
        <row r="3119">
          <cell r="H3119" t="str">
            <v>NotSelf</v>
          </cell>
        </row>
        <row r="3120">
          <cell r="H3120" t="str">
            <v>NotSelf</v>
          </cell>
        </row>
        <row r="3121">
          <cell r="H3121" t="str">
            <v>NotSelf</v>
          </cell>
        </row>
        <row r="3122">
          <cell r="H3122" t="str">
            <v>NotSelf</v>
          </cell>
        </row>
        <row r="3123">
          <cell r="H3123" t="str">
            <v>NotSelf</v>
          </cell>
        </row>
        <row r="3124">
          <cell r="H3124" t="str">
            <v>NotSelf</v>
          </cell>
        </row>
        <row r="3125">
          <cell r="H3125" t="str">
            <v>NotSelf</v>
          </cell>
        </row>
        <row r="3126">
          <cell r="H3126" t="str">
            <v>NotSelf</v>
          </cell>
        </row>
        <row r="3127">
          <cell r="H3127" t="str">
            <v>NotSelf</v>
          </cell>
        </row>
        <row r="3128">
          <cell r="H3128" t="str">
            <v>NotSelf</v>
          </cell>
        </row>
        <row r="3129">
          <cell r="H3129" t="str">
            <v>NotSelf</v>
          </cell>
        </row>
        <row r="3130">
          <cell r="H3130" t="str">
            <v>NotSelf</v>
          </cell>
        </row>
        <row r="3131">
          <cell r="H3131" t="str">
            <v>NotSelf</v>
          </cell>
        </row>
        <row r="3132">
          <cell r="H3132" t="str">
            <v>NotSelf</v>
          </cell>
        </row>
        <row r="3133">
          <cell r="H3133" t="str">
            <v>NotSelf</v>
          </cell>
        </row>
        <row r="3134">
          <cell r="H3134" t="str">
            <v>NotSelf</v>
          </cell>
        </row>
        <row r="3135">
          <cell r="H3135" t="str">
            <v>NotSelf</v>
          </cell>
        </row>
        <row r="3136">
          <cell r="H3136" t="str">
            <v>NotSelf</v>
          </cell>
        </row>
        <row r="3137">
          <cell r="H3137" t="str">
            <v>NotSelf</v>
          </cell>
        </row>
        <row r="3138">
          <cell r="H3138" t="str">
            <v>NotSelf</v>
          </cell>
        </row>
        <row r="3139">
          <cell r="H3139" t="str">
            <v>NotSelf</v>
          </cell>
        </row>
        <row r="3140">
          <cell r="H3140" t="str">
            <v>NotSelf</v>
          </cell>
        </row>
        <row r="3141">
          <cell r="H3141" t="str">
            <v>NotSelf</v>
          </cell>
        </row>
        <row r="3142">
          <cell r="H3142" t="str">
            <v>NotSelf</v>
          </cell>
        </row>
        <row r="3143">
          <cell r="H3143" t="str">
            <v>NotSelf</v>
          </cell>
        </row>
        <row r="3144">
          <cell r="H3144" t="str">
            <v>NotSelf</v>
          </cell>
        </row>
        <row r="3145">
          <cell r="H3145" t="str">
            <v>NotSelf</v>
          </cell>
        </row>
        <row r="3146">
          <cell r="H3146" t="str">
            <v>NotSelf</v>
          </cell>
        </row>
        <row r="3147">
          <cell r="H3147" t="str">
            <v>NotSelf</v>
          </cell>
        </row>
        <row r="3148">
          <cell r="H3148" t="str">
            <v>NotSelf</v>
          </cell>
        </row>
        <row r="3149">
          <cell r="H3149" t="str">
            <v>NotSelf</v>
          </cell>
        </row>
        <row r="3150">
          <cell r="H3150" t="str">
            <v>NotSelf</v>
          </cell>
        </row>
        <row r="3151">
          <cell r="H3151" t="str">
            <v>NotSelf</v>
          </cell>
        </row>
        <row r="3152">
          <cell r="H3152" t="str">
            <v>NotSelf</v>
          </cell>
        </row>
        <row r="3153">
          <cell r="H3153" t="str">
            <v>NotSelf</v>
          </cell>
        </row>
        <row r="3154">
          <cell r="H3154" t="str">
            <v>NotSelf</v>
          </cell>
        </row>
        <row r="3155">
          <cell r="H3155" t="str">
            <v>NotSelf</v>
          </cell>
        </row>
        <row r="3156">
          <cell r="H3156" t="str">
            <v>NotSelf</v>
          </cell>
        </row>
        <row r="3157">
          <cell r="H3157" t="str">
            <v>NotSelf</v>
          </cell>
        </row>
        <row r="3158">
          <cell r="H3158" t="str">
            <v>NotSelf</v>
          </cell>
        </row>
        <row r="3159">
          <cell r="H3159" t="str">
            <v>NotSelf</v>
          </cell>
        </row>
        <row r="3160">
          <cell r="H3160" t="str">
            <v>NotSelf</v>
          </cell>
        </row>
        <row r="3161">
          <cell r="H3161" t="str">
            <v>NotSelf</v>
          </cell>
        </row>
        <row r="3162">
          <cell r="H3162" t="str">
            <v>NotSelf</v>
          </cell>
        </row>
        <row r="3163">
          <cell r="H3163" t="str">
            <v>NotSelf</v>
          </cell>
        </row>
        <row r="3164">
          <cell r="H3164" t="str">
            <v>NotSelf</v>
          </cell>
        </row>
        <row r="3165">
          <cell r="H3165" t="str">
            <v>NotSelf</v>
          </cell>
        </row>
        <row r="3166">
          <cell r="H3166" t="str">
            <v>NotSelf</v>
          </cell>
        </row>
        <row r="3167">
          <cell r="H3167" t="str">
            <v>NotSelf</v>
          </cell>
        </row>
        <row r="3168">
          <cell r="H3168" t="str">
            <v>NotSelf</v>
          </cell>
        </row>
        <row r="3169">
          <cell r="H3169" t="str">
            <v>NotSelf</v>
          </cell>
        </row>
        <row r="3170">
          <cell r="H3170" t="str">
            <v>NotSelf</v>
          </cell>
        </row>
        <row r="3171">
          <cell r="H3171" t="str">
            <v>NotSelf</v>
          </cell>
        </row>
        <row r="3172">
          <cell r="H3172" t="str">
            <v>NotSelf</v>
          </cell>
        </row>
        <row r="3173">
          <cell r="H3173" t="str">
            <v>NotSelf</v>
          </cell>
        </row>
        <row r="3174">
          <cell r="H3174" t="str">
            <v>NotSelf</v>
          </cell>
        </row>
        <row r="3175">
          <cell r="H3175" t="str">
            <v>NotSelf</v>
          </cell>
        </row>
        <row r="3176">
          <cell r="H3176" t="str">
            <v>NotSelf</v>
          </cell>
        </row>
        <row r="3177">
          <cell r="H3177" t="str">
            <v>NotSelf</v>
          </cell>
        </row>
        <row r="3178">
          <cell r="H3178" t="str">
            <v>NotSelf</v>
          </cell>
        </row>
        <row r="3179">
          <cell r="H3179" t="str">
            <v>NotSelf</v>
          </cell>
        </row>
        <row r="3180">
          <cell r="H3180" t="str">
            <v>NotSelf</v>
          </cell>
        </row>
        <row r="3181">
          <cell r="H3181" t="str">
            <v>NotSelf</v>
          </cell>
        </row>
        <row r="3182">
          <cell r="H3182" t="str">
            <v>NotSelf</v>
          </cell>
        </row>
        <row r="3183">
          <cell r="H3183" t="str">
            <v>NotSelf</v>
          </cell>
        </row>
        <row r="3184">
          <cell r="H3184" t="str">
            <v>NotSelf</v>
          </cell>
        </row>
        <row r="3185">
          <cell r="H3185" t="str">
            <v>NotSelf</v>
          </cell>
        </row>
        <row r="3186">
          <cell r="H3186" t="str">
            <v>NotSelf</v>
          </cell>
        </row>
        <row r="3187">
          <cell r="H3187" t="str">
            <v>NotSelf</v>
          </cell>
        </row>
        <row r="3188">
          <cell r="H3188" t="str">
            <v>NotSelf</v>
          </cell>
        </row>
        <row r="3189">
          <cell r="H3189" t="str">
            <v>NotSelf</v>
          </cell>
        </row>
        <row r="3190">
          <cell r="H3190" t="str">
            <v>NotSelf</v>
          </cell>
        </row>
        <row r="3191">
          <cell r="H3191" t="str">
            <v>NotSelf</v>
          </cell>
        </row>
        <row r="3192">
          <cell r="H3192" t="str">
            <v>NotSelf</v>
          </cell>
        </row>
        <row r="3193">
          <cell r="H3193" t="str">
            <v>NotSelf</v>
          </cell>
        </row>
        <row r="3194">
          <cell r="H3194" t="str">
            <v>NotSelf</v>
          </cell>
        </row>
        <row r="3195">
          <cell r="H3195" t="str">
            <v>NotSelf</v>
          </cell>
        </row>
        <row r="3196">
          <cell r="H3196" t="str">
            <v>NotSelf</v>
          </cell>
        </row>
        <row r="3197">
          <cell r="H3197" t="str">
            <v>NotSelf</v>
          </cell>
        </row>
        <row r="3198">
          <cell r="H3198" t="str">
            <v>NotSelf</v>
          </cell>
        </row>
        <row r="3199">
          <cell r="H3199" t="str">
            <v>NotSelf</v>
          </cell>
        </row>
        <row r="3200">
          <cell r="H3200" t="str">
            <v>NotSelf</v>
          </cell>
        </row>
        <row r="3201">
          <cell r="H3201" t="str">
            <v>NotSelf</v>
          </cell>
        </row>
        <row r="3202">
          <cell r="H3202" t="str">
            <v>NotSelf</v>
          </cell>
        </row>
        <row r="3203">
          <cell r="H3203" t="str">
            <v>NotSelf</v>
          </cell>
        </row>
        <row r="3204">
          <cell r="H3204" t="str">
            <v>NotSelf</v>
          </cell>
        </row>
        <row r="3205">
          <cell r="H3205" t="str">
            <v>NotSelf</v>
          </cell>
        </row>
        <row r="3206">
          <cell r="H3206" t="str">
            <v>NotSelf</v>
          </cell>
        </row>
        <row r="3207">
          <cell r="H3207" t="str">
            <v>NotSelf</v>
          </cell>
        </row>
        <row r="3208">
          <cell r="H3208" t="str">
            <v>NotSelf</v>
          </cell>
        </row>
        <row r="3209">
          <cell r="H3209" t="str">
            <v>NotSelf</v>
          </cell>
        </row>
        <row r="3210">
          <cell r="H3210" t="str">
            <v>NotSelf</v>
          </cell>
        </row>
        <row r="3211">
          <cell r="H3211" t="str">
            <v>NotSelf</v>
          </cell>
        </row>
        <row r="3212">
          <cell r="H3212" t="str">
            <v>NotSelf</v>
          </cell>
        </row>
        <row r="3213">
          <cell r="H3213" t="str">
            <v>NotSelf</v>
          </cell>
        </row>
        <row r="3214">
          <cell r="H3214" t="str">
            <v>NotSelf</v>
          </cell>
        </row>
        <row r="3215">
          <cell r="H3215" t="str">
            <v>NotSelf</v>
          </cell>
        </row>
        <row r="3216">
          <cell r="H3216" t="str">
            <v>NotSelf</v>
          </cell>
        </row>
        <row r="3217">
          <cell r="H3217" t="str">
            <v>NotSelf</v>
          </cell>
        </row>
        <row r="3218">
          <cell r="H3218" t="str">
            <v>NotSelf</v>
          </cell>
        </row>
        <row r="3219">
          <cell r="H3219" t="str">
            <v>NotSelf</v>
          </cell>
        </row>
        <row r="3220">
          <cell r="H3220" t="str">
            <v>NotSelf</v>
          </cell>
        </row>
        <row r="3221">
          <cell r="H3221" t="str">
            <v>NotSelf</v>
          </cell>
        </row>
        <row r="3222">
          <cell r="H3222" t="str">
            <v>NotSelf</v>
          </cell>
        </row>
        <row r="3223">
          <cell r="H3223" t="str">
            <v>NotSelf</v>
          </cell>
        </row>
        <row r="3224">
          <cell r="H3224" t="str">
            <v>NotSelf</v>
          </cell>
        </row>
        <row r="3225">
          <cell r="H3225" t="str">
            <v>NotSelf</v>
          </cell>
        </row>
        <row r="3226">
          <cell r="H3226" t="str">
            <v>NotSelf</v>
          </cell>
        </row>
        <row r="3227">
          <cell r="H3227" t="str">
            <v>NotSelf</v>
          </cell>
        </row>
        <row r="3228">
          <cell r="H3228" t="str">
            <v>NotSelf</v>
          </cell>
        </row>
        <row r="3229">
          <cell r="H3229" t="str">
            <v>NotSelf</v>
          </cell>
        </row>
        <row r="3230">
          <cell r="H3230" t="str">
            <v>NotSelf</v>
          </cell>
        </row>
        <row r="3231">
          <cell r="H3231" t="str">
            <v>NotSelf</v>
          </cell>
        </row>
        <row r="3232">
          <cell r="H3232" t="str">
            <v>NotSelf</v>
          </cell>
        </row>
        <row r="3233">
          <cell r="H3233" t="str">
            <v>NotSelf</v>
          </cell>
        </row>
        <row r="3234">
          <cell r="H3234" t="str">
            <v>NotSelf</v>
          </cell>
        </row>
        <row r="3235">
          <cell r="H3235" t="str">
            <v>NotSelf</v>
          </cell>
        </row>
        <row r="3236">
          <cell r="H3236" t="str">
            <v>NotSelf</v>
          </cell>
        </row>
        <row r="3237">
          <cell r="H3237" t="str">
            <v>NotSelf</v>
          </cell>
        </row>
        <row r="3238">
          <cell r="H3238" t="str">
            <v>NotSelf</v>
          </cell>
        </row>
        <row r="3239">
          <cell r="H3239" t="str">
            <v>NotSelf</v>
          </cell>
        </row>
        <row r="3240">
          <cell r="H3240" t="str">
            <v>NotSelf</v>
          </cell>
        </row>
        <row r="3241">
          <cell r="H3241" t="str">
            <v>NotSelf</v>
          </cell>
        </row>
        <row r="3242">
          <cell r="H3242" t="str">
            <v>NotSelf</v>
          </cell>
        </row>
        <row r="3243">
          <cell r="H3243" t="str">
            <v>NotSelf</v>
          </cell>
        </row>
        <row r="3244">
          <cell r="H3244" t="str">
            <v>NotSelf</v>
          </cell>
        </row>
        <row r="3245">
          <cell r="H3245" t="str">
            <v>NotSelf</v>
          </cell>
        </row>
        <row r="3246">
          <cell r="H3246" t="str">
            <v>NotSelf</v>
          </cell>
        </row>
        <row r="3247">
          <cell r="H3247" t="str">
            <v>NotSelf</v>
          </cell>
        </row>
        <row r="3248">
          <cell r="H3248" t="str">
            <v>NotSelf</v>
          </cell>
        </row>
        <row r="3249">
          <cell r="H3249" t="str">
            <v>NotSelf</v>
          </cell>
        </row>
        <row r="3250">
          <cell r="H3250" t="str">
            <v>NotSelf</v>
          </cell>
        </row>
        <row r="3251">
          <cell r="H3251" t="str">
            <v>NotSelf</v>
          </cell>
        </row>
        <row r="3252">
          <cell r="H3252" t="str">
            <v>NotSelf</v>
          </cell>
        </row>
        <row r="3253">
          <cell r="H3253" t="str">
            <v>NotSelf</v>
          </cell>
        </row>
        <row r="3254">
          <cell r="H3254" t="str">
            <v>NotSelf</v>
          </cell>
        </row>
        <row r="3255">
          <cell r="H3255" t="str">
            <v>NotSelf</v>
          </cell>
        </row>
        <row r="3256">
          <cell r="H3256" t="str">
            <v>NotSelf</v>
          </cell>
        </row>
        <row r="3257">
          <cell r="H3257" t="str">
            <v>NotSelf</v>
          </cell>
        </row>
        <row r="3258">
          <cell r="H3258" t="str">
            <v>NotSelf</v>
          </cell>
        </row>
        <row r="3259">
          <cell r="H3259" t="str">
            <v>NotSelf</v>
          </cell>
        </row>
        <row r="3260">
          <cell r="H3260" t="str">
            <v>NotSelf</v>
          </cell>
        </row>
        <row r="3261">
          <cell r="H3261" t="str">
            <v>NotSelf</v>
          </cell>
        </row>
        <row r="3262">
          <cell r="H3262" t="str">
            <v>NotSelf</v>
          </cell>
        </row>
        <row r="3263">
          <cell r="H3263" t="str">
            <v>NotSelf</v>
          </cell>
        </row>
        <row r="3264">
          <cell r="H3264" t="str">
            <v>NotSelf</v>
          </cell>
        </row>
        <row r="3265">
          <cell r="H3265" t="str">
            <v>NotSelf</v>
          </cell>
        </row>
        <row r="3266">
          <cell r="H3266" t="str">
            <v>NotSelf</v>
          </cell>
        </row>
        <row r="3267">
          <cell r="H3267" t="str">
            <v>NotSelf</v>
          </cell>
        </row>
        <row r="3268">
          <cell r="H3268" t="str">
            <v>NotSelf</v>
          </cell>
        </row>
        <row r="3269">
          <cell r="H3269" t="str">
            <v>NotSelf</v>
          </cell>
        </row>
        <row r="3270">
          <cell r="H3270" t="str">
            <v>NotSelf</v>
          </cell>
        </row>
        <row r="3271">
          <cell r="H3271" t="str">
            <v>NotSelf</v>
          </cell>
        </row>
        <row r="3272">
          <cell r="H3272" t="str">
            <v>NotSelf</v>
          </cell>
        </row>
        <row r="3273">
          <cell r="H3273" t="str">
            <v>NotSelf</v>
          </cell>
        </row>
        <row r="3274">
          <cell r="H3274" t="str">
            <v>NotSelf</v>
          </cell>
        </row>
        <row r="3275">
          <cell r="H3275" t="str">
            <v>NotSelf</v>
          </cell>
        </row>
        <row r="3276">
          <cell r="H3276" t="str">
            <v>NotSelf</v>
          </cell>
        </row>
        <row r="3277">
          <cell r="H3277" t="str">
            <v>NotSelf</v>
          </cell>
        </row>
        <row r="3278">
          <cell r="H3278" t="str">
            <v>NotSelf</v>
          </cell>
        </row>
        <row r="3279">
          <cell r="H3279" t="str">
            <v>NotSelf</v>
          </cell>
        </row>
        <row r="3280">
          <cell r="H3280" t="str">
            <v>NotSelf</v>
          </cell>
        </row>
        <row r="3281">
          <cell r="H3281" t="str">
            <v>NotSelf</v>
          </cell>
        </row>
        <row r="3282">
          <cell r="H3282" t="str">
            <v>NotSelf</v>
          </cell>
        </row>
        <row r="3283">
          <cell r="H3283" t="str">
            <v>NotSelf</v>
          </cell>
        </row>
        <row r="3284">
          <cell r="H3284" t="str">
            <v>NotSelf</v>
          </cell>
        </row>
        <row r="3285">
          <cell r="H3285" t="str">
            <v>NotSelf</v>
          </cell>
        </row>
        <row r="3286">
          <cell r="H3286" t="str">
            <v>NotSelf</v>
          </cell>
        </row>
        <row r="3287">
          <cell r="H3287" t="str">
            <v>NotSelf</v>
          </cell>
        </row>
        <row r="3288">
          <cell r="H3288" t="str">
            <v>NotSelf</v>
          </cell>
        </row>
        <row r="3289">
          <cell r="H3289" t="str">
            <v>NotSelf</v>
          </cell>
        </row>
        <row r="3290">
          <cell r="H3290" t="str">
            <v>NotSelf</v>
          </cell>
        </row>
        <row r="3291">
          <cell r="H3291" t="str">
            <v>NotSelf</v>
          </cell>
        </row>
        <row r="3292">
          <cell r="H3292" t="str">
            <v>NotSelf</v>
          </cell>
        </row>
        <row r="3293">
          <cell r="H3293" t="str">
            <v>NotSelf</v>
          </cell>
        </row>
        <row r="3294">
          <cell r="H3294" t="str">
            <v>NotSelf</v>
          </cell>
        </row>
        <row r="3295">
          <cell r="H3295" t="str">
            <v>NotSelf</v>
          </cell>
        </row>
        <row r="3296">
          <cell r="H3296" t="str">
            <v>NotSelf</v>
          </cell>
        </row>
        <row r="3297">
          <cell r="H3297" t="str">
            <v>NotSelf</v>
          </cell>
        </row>
        <row r="3298">
          <cell r="H3298" t="str">
            <v>NotSelf</v>
          </cell>
        </row>
        <row r="3299">
          <cell r="H3299" t="str">
            <v>NotSelf</v>
          </cell>
        </row>
        <row r="3300">
          <cell r="H3300" t="str">
            <v>NotSelf</v>
          </cell>
        </row>
        <row r="3301">
          <cell r="H3301" t="str">
            <v>NotSelf</v>
          </cell>
        </row>
        <row r="3302">
          <cell r="H3302" t="str">
            <v>NotSelf</v>
          </cell>
        </row>
        <row r="3303">
          <cell r="H3303" t="str">
            <v>NotSelf</v>
          </cell>
        </row>
        <row r="3304">
          <cell r="H3304" t="str">
            <v>NotSelf</v>
          </cell>
        </row>
        <row r="3305">
          <cell r="H3305" t="str">
            <v>NotSelf</v>
          </cell>
        </row>
        <row r="3306">
          <cell r="H3306" t="str">
            <v>NotSelf</v>
          </cell>
        </row>
        <row r="3307">
          <cell r="H3307" t="str">
            <v>NotSelf</v>
          </cell>
        </row>
        <row r="3308">
          <cell r="H3308" t="str">
            <v>NotSelf</v>
          </cell>
        </row>
        <row r="3309">
          <cell r="H3309" t="str">
            <v>NotSelf</v>
          </cell>
        </row>
        <row r="3310">
          <cell r="H3310" t="str">
            <v>NotSelf</v>
          </cell>
        </row>
        <row r="3311">
          <cell r="H3311" t="str">
            <v>NotSelf</v>
          </cell>
        </row>
        <row r="3312">
          <cell r="H3312" t="str">
            <v>NotSelf</v>
          </cell>
        </row>
        <row r="3313">
          <cell r="H3313" t="str">
            <v>NotSelf</v>
          </cell>
        </row>
        <row r="3314">
          <cell r="H3314" t="str">
            <v>NotSelf</v>
          </cell>
        </row>
        <row r="3315">
          <cell r="H3315" t="str">
            <v>NotSelf</v>
          </cell>
        </row>
        <row r="3316">
          <cell r="H3316" t="str">
            <v>NotSelf</v>
          </cell>
        </row>
        <row r="3317">
          <cell r="H3317" t="str">
            <v>NotSelf</v>
          </cell>
        </row>
        <row r="3318">
          <cell r="H3318" t="str">
            <v>NotSelf</v>
          </cell>
        </row>
        <row r="3319">
          <cell r="H3319" t="str">
            <v>NotSelf</v>
          </cell>
        </row>
        <row r="3320">
          <cell r="H3320" t="str">
            <v>NotSelf</v>
          </cell>
        </row>
        <row r="3321">
          <cell r="H3321" t="str">
            <v>NotSelf</v>
          </cell>
        </row>
        <row r="3322">
          <cell r="H3322" t="str">
            <v>NotSelf</v>
          </cell>
        </row>
        <row r="3323">
          <cell r="H3323" t="str">
            <v>NotSelf</v>
          </cell>
        </row>
        <row r="3324">
          <cell r="H3324" t="str">
            <v>NotSelf</v>
          </cell>
        </row>
        <row r="3325">
          <cell r="H3325" t="str">
            <v>NotSelf</v>
          </cell>
        </row>
        <row r="3326">
          <cell r="H3326" t="str">
            <v>NotSelf</v>
          </cell>
        </row>
        <row r="3327">
          <cell r="H3327" t="str">
            <v>NotSelf</v>
          </cell>
        </row>
        <row r="3328">
          <cell r="H3328" t="str">
            <v>NotSelf</v>
          </cell>
        </row>
        <row r="3329">
          <cell r="H3329" t="str">
            <v>NotSelf</v>
          </cell>
        </row>
        <row r="3330">
          <cell r="H3330" t="str">
            <v>NotSelf</v>
          </cell>
        </row>
        <row r="3331">
          <cell r="H3331" t="str">
            <v>NotSelf</v>
          </cell>
        </row>
        <row r="3332">
          <cell r="H3332" t="str">
            <v>NotSelf</v>
          </cell>
        </row>
        <row r="3333">
          <cell r="H3333" t="str">
            <v>NotSelf</v>
          </cell>
        </row>
        <row r="3334">
          <cell r="H3334" t="str">
            <v>NotSelf</v>
          </cell>
        </row>
        <row r="3335">
          <cell r="H3335" t="str">
            <v>NotSelf</v>
          </cell>
        </row>
        <row r="3336">
          <cell r="H3336" t="str">
            <v>NotSelf</v>
          </cell>
        </row>
        <row r="3337">
          <cell r="H3337" t="str">
            <v>NotSelf</v>
          </cell>
        </row>
        <row r="3338">
          <cell r="H3338" t="str">
            <v>NotSelf</v>
          </cell>
        </row>
        <row r="3339">
          <cell r="H3339" t="str">
            <v>NotSelf</v>
          </cell>
        </row>
        <row r="3340">
          <cell r="H3340" t="str">
            <v>NotSelf</v>
          </cell>
        </row>
        <row r="3341">
          <cell r="H3341" t="str">
            <v>NotSelf</v>
          </cell>
        </row>
        <row r="3342">
          <cell r="H3342" t="str">
            <v>NotSelf</v>
          </cell>
        </row>
        <row r="3343">
          <cell r="H3343" t="str">
            <v>NotSelf</v>
          </cell>
        </row>
        <row r="3344">
          <cell r="H3344" t="str">
            <v>NotSelf</v>
          </cell>
        </row>
        <row r="3345">
          <cell r="H3345" t="str">
            <v>NotSelf</v>
          </cell>
        </row>
        <row r="3346">
          <cell r="H3346" t="str">
            <v>NotSelf</v>
          </cell>
        </row>
        <row r="3347">
          <cell r="H3347" t="str">
            <v>NotSelf</v>
          </cell>
        </row>
        <row r="3348">
          <cell r="H3348" t="str">
            <v>NotSelf</v>
          </cell>
        </row>
        <row r="3349">
          <cell r="H3349" t="str">
            <v>NotSelf</v>
          </cell>
        </row>
        <row r="3350">
          <cell r="H3350" t="str">
            <v>NotSelf</v>
          </cell>
        </row>
        <row r="3351">
          <cell r="H3351" t="str">
            <v>NotSelf</v>
          </cell>
        </row>
        <row r="3352">
          <cell r="H3352" t="str">
            <v>NotSelf</v>
          </cell>
        </row>
        <row r="3353">
          <cell r="H3353" t="str">
            <v>NotSelf</v>
          </cell>
        </row>
        <row r="3354">
          <cell r="H3354" t="str">
            <v>NotSelf</v>
          </cell>
        </row>
        <row r="3355">
          <cell r="H3355" t="str">
            <v>NotSelf</v>
          </cell>
        </row>
        <row r="3356">
          <cell r="H3356" t="str">
            <v>NotSelf</v>
          </cell>
        </row>
        <row r="3357">
          <cell r="H3357" t="str">
            <v>NotSelf</v>
          </cell>
        </row>
        <row r="3358">
          <cell r="H3358" t="str">
            <v>NotSelf</v>
          </cell>
        </row>
        <row r="3359">
          <cell r="H3359" t="str">
            <v>NotSelf</v>
          </cell>
        </row>
        <row r="3360">
          <cell r="H3360" t="str">
            <v>NotSelf</v>
          </cell>
        </row>
        <row r="3361">
          <cell r="H3361" t="str">
            <v>NotSelf</v>
          </cell>
        </row>
        <row r="3362">
          <cell r="H3362" t="str">
            <v>NotSelf</v>
          </cell>
        </row>
        <row r="3363">
          <cell r="H3363" t="str">
            <v>NotSelf</v>
          </cell>
        </row>
        <row r="3364">
          <cell r="H3364" t="str">
            <v>NotSelf</v>
          </cell>
        </row>
        <row r="3365">
          <cell r="H3365" t="str">
            <v>NotSelf</v>
          </cell>
        </row>
        <row r="3366">
          <cell r="H3366" t="str">
            <v>NotSelf</v>
          </cell>
        </row>
        <row r="3367">
          <cell r="H3367" t="str">
            <v>NotSelf</v>
          </cell>
        </row>
        <row r="3368">
          <cell r="H3368" t="str">
            <v>NotSelf</v>
          </cell>
        </row>
        <row r="3369">
          <cell r="H3369" t="str">
            <v>NotSelf</v>
          </cell>
        </row>
        <row r="3370">
          <cell r="H3370" t="str">
            <v>NotSelf</v>
          </cell>
        </row>
        <row r="3371">
          <cell r="H3371" t="str">
            <v>NotSelf</v>
          </cell>
        </row>
        <row r="3372">
          <cell r="H3372" t="str">
            <v>NotSelf</v>
          </cell>
        </row>
        <row r="3373">
          <cell r="H3373" t="str">
            <v>NotSelf</v>
          </cell>
        </row>
        <row r="3374">
          <cell r="H3374" t="str">
            <v>NotSelf</v>
          </cell>
        </row>
        <row r="3375">
          <cell r="H3375" t="str">
            <v>NotSelf</v>
          </cell>
        </row>
        <row r="3376">
          <cell r="H3376" t="str">
            <v>NotSelf</v>
          </cell>
        </row>
        <row r="3377">
          <cell r="H3377" t="str">
            <v>NotSelf</v>
          </cell>
        </row>
        <row r="3378">
          <cell r="H3378" t="str">
            <v>NotSelf</v>
          </cell>
        </row>
        <row r="3379">
          <cell r="H3379" t="str">
            <v>NotSelf</v>
          </cell>
        </row>
        <row r="3380">
          <cell r="H3380" t="str">
            <v>NotSelf</v>
          </cell>
        </row>
        <row r="3381">
          <cell r="H3381" t="str">
            <v>NotSelf</v>
          </cell>
        </row>
        <row r="3382">
          <cell r="H3382" t="str">
            <v>NotSelf</v>
          </cell>
        </row>
        <row r="3383">
          <cell r="H3383" t="str">
            <v>NotSelf</v>
          </cell>
        </row>
        <row r="3384">
          <cell r="H3384" t="str">
            <v>NotSelf</v>
          </cell>
        </row>
        <row r="3385">
          <cell r="H3385" t="str">
            <v>NotSelf</v>
          </cell>
        </row>
        <row r="3386">
          <cell r="H3386" t="str">
            <v>NotSelf</v>
          </cell>
        </row>
        <row r="3387">
          <cell r="H3387" t="str">
            <v>NotSelf</v>
          </cell>
        </row>
        <row r="3388">
          <cell r="H3388" t="str">
            <v>NotSelf</v>
          </cell>
        </row>
        <row r="3389">
          <cell r="H3389" t="str">
            <v>NotSelf</v>
          </cell>
        </row>
        <row r="3390">
          <cell r="H3390" t="str">
            <v>NotSelf</v>
          </cell>
        </row>
        <row r="3391">
          <cell r="H3391" t="str">
            <v>NotSelf</v>
          </cell>
        </row>
        <row r="3392">
          <cell r="H3392" t="str">
            <v>NotSelf</v>
          </cell>
        </row>
        <row r="3393">
          <cell r="H3393" t="str">
            <v>NotSelf</v>
          </cell>
        </row>
        <row r="3394">
          <cell r="H3394" t="str">
            <v>NotSelf</v>
          </cell>
        </row>
        <row r="3395">
          <cell r="H3395" t="str">
            <v>NotSelf</v>
          </cell>
        </row>
        <row r="3396">
          <cell r="H3396" t="str">
            <v>NotSelf</v>
          </cell>
        </row>
        <row r="3397">
          <cell r="H3397" t="str">
            <v>NotSelf</v>
          </cell>
        </row>
        <row r="3398">
          <cell r="H3398" t="str">
            <v>NotSelf</v>
          </cell>
        </row>
        <row r="3399">
          <cell r="H3399" t="str">
            <v>NotSelf</v>
          </cell>
        </row>
        <row r="3400">
          <cell r="H3400" t="str">
            <v>NotSelf</v>
          </cell>
        </row>
        <row r="3401">
          <cell r="H3401" t="str">
            <v>NotSelf</v>
          </cell>
        </row>
        <row r="3402">
          <cell r="H3402" t="str">
            <v>NotSelf</v>
          </cell>
        </row>
        <row r="3403">
          <cell r="H3403" t="str">
            <v>NotSelf</v>
          </cell>
        </row>
        <row r="3404">
          <cell r="H3404" t="str">
            <v>NotSelf</v>
          </cell>
        </row>
        <row r="3405">
          <cell r="H3405" t="str">
            <v>NotSelf</v>
          </cell>
        </row>
        <row r="3406">
          <cell r="H3406" t="str">
            <v>NotSelf</v>
          </cell>
        </row>
        <row r="3407">
          <cell r="H3407" t="str">
            <v>NotSelf</v>
          </cell>
        </row>
        <row r="3408">
          <cell r="H3408" t="str">
            <v>NotSelf</v>
          </cell>
        </row>
        <row r="3409">
          <cell r="H3409" t="str">
            <v>NotSelf</v>
          </cell>
        </row>
        <row r="3410">
          <cell r="H3410" t="str">
            <v>NotSelf</v>
          </cell>
        </row>
        <row r="3411">
          <cell r="H3411" t="str">
            <v>NotSelf</v>
          </cell>
        </row>
        <row r="3412">
          <cell r="H3412" t="str">
            <v>NotSelf</v>
          </cell>
        </row>
        <row r="3413">
          <cell r="H3413" t="str">
            <v>NotSelf</v>
          </cell>
        </row>
        <row r="3414">
          <cell r="H3414" t="str">
            <v>NotSelf</v>
          </cell>
        </row>
        <row r="3415">
          <cell r="H3415" t="str">
            <v>NotSelf</v>
          </cell>
        </row>
        <row r="3416">
          <cell r="H3416" t="str">
            <v>NotSelf</v>
          </cell>
        </row>
        <row r="3417">
          <cell r="H3417" t="str">
            <v>NotSelf</v>
          </cell>
        </row>
        <row r="3418">
          <cell r="H3418" t="str">
            <v>NotSelf</v>
          </cell>
        </row>
        <row r="3419">
          <cell r="H3419" t="str">
            <v>NotSelf</v>
          </cell>
        </row>
        <row r="3420">
          <cell r="H3420" t="str">
            <v>NotSelf</v>
          </cell>
        </row>
        <row r="3421">
          <cell r="H3421" t="str">
            <v>NotSelf</v>
          </cell>
        </row>
        <row r="3422">
          <cell r="H3422" t="str">
            <v>NotSelf</v>
          </cell>
        </row>
        <row r="3423">
          <cell r="H3423" t="str">
            <v>NotSelf</v>
          </cell>
        </row>
        <row r="3424">
          <cell r="H3424" t="str">
            <v>NotSelf</v>
          </cell>
        </row>
        <row r="3425">
          <cell r="H3425" t="str">
            <v>NotSelf</v>
          </cell>
        </row>
        <row r="3426">
          <cell r="H3426" t="str">
            <v>NotSelf</v>
          </cell>
        </row>
        <row r="3427">
          <cell r="H3427" t="str">
            <v>NotSelf</v>
          </cell>
        </row>
        <row r="3428">
          <cell r="H3428" t="str">
            <v>NotSelf</v>
          </cell>
        </row>
        <row r="3429">
          <cell r="H3429" t="str">
            <v>NotSelf</v>
          </cell>
        </row>
        <row r="3430">
          <cell r="H3430" t="str">
            <v>NotSelf</v>
          </cell>
        </row>
        <row r="3431">
          <cell r="H3431" t="str">
            <v>NotSelf</v>
          </cell>
        </row>
        <row r="3432">
          <cell r="H3432" t="str">
            <v>NotSelf</v>
          </cell>
        </row>
        <row r="3433">
          <cell r="H3433" t="str">
            <v>NotSelf</v>
          </cell>
        </row>
        <row r="3434">
          <cell r="H3434" t="str">
            <v>NotSelf</v>
          </cell>
        </row>
        <row r="3435">
          <cell r="H3435" t="str">
            <v>NotSelf</v>
          </cell>
        </row>
        <row r="3436">
          <cell r="H3436" t="str">
            <v>NotSelf</v>
          </cell>
        </row>
        <row r="3437">
          <cell r="H3437" t="str">
            <v>NotSelf</v>
          </cell>
        </row>
        <row r="3438">
          <cell r="H3438" t="str">
            <v>NotSelf</v>
          </cell>
        </row>
        <row r="3439">
          <cell r="H3439" t="str">
            <v>NotSelf</v>
          </cell>
        </row>
        <row r="3440">
          <cell r="H3440" t="str">
            <v>NotSelf</v>
          </cell>
        </row>
        <row r="3441">
          <cell r="H3441" t="str">
            <v>NotSelf</v>
          </cell>
        </row>
        <row r="3442">
          <cell r="H3442" t="str">
            <v>NotSelf</v>
          </cell>
        </row>
        <row r="3443">
          <cell r="H3443" t="str">
            <v>NotSelf</v>
          </cell>
        </row>
        <row r="3444">
          <cell r="H3444" t="str">
            <v>NotSelf</v>
          </cell>
        </row>
        <row r="3445">
          <cell r="H3445" t="str">
            <v>NotSelf</v>
          </cell>
        </row>
        <row r="3446">
          <cell r="H3446" t="str">
            <v>NotSelf</v>
          </cell>
        </row>
        <row r="3447">
          <cell r="H3447" t="str">
            <v>NotSelf</v>
          </cell>
        </row>
        <row r="3448">
          <cell r="H3448" t="str">
            <v>NotSelf</v>
          </cell>
        </row>
        <row r="3449">
          <cell r="H3449" t="str">
            <v>NotSelf</v>
          </cell>
        </row>
        <row r="3450">
          <cell r="H3450" t="str">
            <v>NotSelf</v>
          </cell>
        </row>
        <row r="3451">
          <cell r="H3451" t="str">
            <v>NotSelf</v>
          </cell>
        </row>
        <row r="3452">
          <cell r="H3452" t="str">
            <v>NotSelf</v>
          </cell>
        </row>
        <row r="3453">
          <cell r="H3453" t="str">
            <v>NotSelf</v>
          </cell>
        </row>
        <row r="3454">
          <cell r="H3454" t="str">
            <v>NotSelf</v>
          </cell>
        </row>
        <row r="3455">
          <cell r="H3455" t="str">
            <v>NotSelf</v>
          </cell>
        </row>
        <row r="3456">
          <cell r="H3456" t="str">
            <v>NotSelf</v>
          </cell>
        </row>
        <row r="3457">
          <cell r="H3457" t="str">
            <v>NotSelf</v>
          </cell>
        </row>
        <row r="3458">
          <cell r="H3458" t="str">
            <v>NotSelf</v>
          </cell>
        </row>
        <row r="3459">
          <cell r="H3459" t="str">
            <v>NotSelf</v>
          </cell>
        </row>
        <row r="3460">
          <cell r="H3460" t="str">
            <v>NotSelf</v>
          </cell>
        </row>
        <row r="3461">
          <cell r="H3461" t="str">
            <v>NotSelf</v>
          </cell>
        </row>
        <row r="3462">
          <cell r="H3462" t="str">
            <v>NotSelf</v>
          </cell>
        </row>
        <row r="3463">
          <cell r="H3463" t="str">
            <v>NotSelf</v>
          </cell>
        </row>
        <row r="3464">
          <cell r="H3464" t="str">
            <v>NotSelf</v>
          </cell>
        </row>
        <row r="3465">
          <cell r="H3465" t="str">
            <v>NotSelf</v>
          </cell>
        </row>
        <row r="3466">
          <cell r="H3466" t="str">
            <v>NotSelf</v>
          </cell>
        </row>
        <row r="3467">
          <cell r="H3467" t="str">
            <v>NotSelf</v>
          </cell>
        </row>
        <row r="3468">
          <cell r="H3468" t="str">
            <v>NotSelf</v>
          </cell>
        </row>
        <row r="3469">
          <cell r="H3469" t="str">
            <v>NotSelf</v>
          </cell>
        </row>
        <row r="3470">
          <cell r="H3470" t="str">
            <v>NotSelf</v>
          </cell>
        </row>
        <row r="3471">
          <cell r="H3471" t="str">
            <v>NotSelf</v>
          </cell>
        </row>
        <row r="3472">
          <cell r="H3472" t="str">
            <v>NotSelf</v>
          </cell>
        </row>
        <row r="3473">
          <cell r="H3473" t="str">
            <v>NotSelf</v>
          </cell>
        </row>
        <row r="3474">
          <cell r="H3474" t="str">
            <v>NotSelf</v>
          </cell>
        </row>
        <row r="3475">
          <cell r="H3475" t="str">
            <v>NotSelf</v>
          </cell>
        </row>
        <row r="3476">
          <cell r="H3476" t="str">
            <v>NotSelf</v>
          </cell>
        </row>
        <row r="3477">
          <cell r="H3477" t="str">
            <v>NotSelf</v>
          </cell>
        </row>
        <row r="3478">
          <cell r="H3478" t="str">
            <v>NotSelf</v>
          </cell>
        </row>
        <row r="3479">
          <cell r="H3479" t="str">
            <v>NotSelf</v>
          </cell>
        </row>
        <row r="3480">
          <cell r="H3480" t="str">
            <v>NotSelf</v>
          </cell>
        </row>
        <row r="3481">
          <cell r="H3481" t="str">
            <v>NotSelf</v>
          </cell>
        </row>
        <row r="3482">
          <cell r="H3482" t="str">
            <v>NotSelf</v>
          </cell>
        </row>
        <row r="3483">
          <cell r="H3483" t="str">
            <v>NotSelf</v>
          </cell>
        </row>
        <row r="3484">
          <cell r="H3484" t="str">
            <v>NotSelf</v>
          </cell>
        </row>
        <row r="3485">
          <cell r="H3485" t="str">
            <v>NotSelf</v>
          </cell>
        </row>
        <row r="3486">
          <cell r="H3486" t="str">
            <v>NotSelf</v>
          </cell>
        </row>
        <row r="3487">
          <cell r="H3487" t="str">
            <v>NotSelf</v>
          </cell>
        </row>
        <row r="3488">
          <cell r="H3488" t="str">
            <v>NotSelf</v>
          </cell>
        </row>
        <row r="3489">
          <cell r="H3489" t="str">
            <v>NotSelf</v>
          </cell>
        </row>
        <row r="3490">
          <cell r="H3490" t="str">
            <v>NotSelf</v>
          </cell>
        </row>
        <row r="3491">
          <cell r="H3491" t="str">
            <v>NotSelf</v>
          </cell>
        </row>
        <row r="3492">
          <cell r="H3492" t="str">
            <v>NotSelf</v>
          </cell>
        </row>
        <row r="3493">
          <cell r="H3493" t="str">
            <v>NotSelf</v>
          </cell>
        </row>
        <row r="3494">
          <cell r="H3494" t="str">
            <v>NotSelf</v>
          </cell>
        </row>
        <row r="3495">
          <cell r="H3495" t="str">
            <v>NotSelf</v>
          </cell>
        </row>
        <row r="3496">
          <cell r="H3496" t="str">
            <v>NotSelf</v>
          </cell>
        </row>
        <row r="3497">
          <cell r="H3497" t="str">
            <v>NotSelf</v>
          </cell>
        </row>
        <row r="3498">
          <cell r="H3498" t="str">
            <v>NotSelf</v>
          </cell>
        </row>
        <row r="3499">
          <cell r="H3499" t="str">
            <v>NotSelf</v>
          </cell>
        </row>
        <row r="3500">
          <cell r="H3500" t="str">
            <v>NotSelf</v>
          </cell>
        </row>
        <row r="3501">
          <cell r="H3501" t="str">
            <v>NotSelf</v>
          </cell>
        </row>
        <row r="3502">
          <cell r="H3502" t="str">
            <v>NotSelf</v>
          </cell>
        </row>
        <row r="3503">
          <cell r="H3503" t="str">
            <v>NotSelf</v>
          </cell>
        </row>
        <row r="3504">
          <cell r="H3504" t="str">
            <v>NotSelf</v>
          </cell>
        </row>
        <row r="3505">
          <cell r="H3505" t="str">
            <v>NotSelf</v>
          </cell>
        </row>
        <row r="3506">
          <cell r="H3506" t="str">
            <v>NotSelf</v>
          </cell>
        </row>
        <row r="3507">
          <cell r="H3507" t="str">
            <v>NotSelf</v>
          </cell>
        </row>
        <row r="3508">
          <cell r="H3508" t="str">
            <v>NotSelf</v>
          </cell>
        </row>
        <row r="3509">
          <cell r="H3509" t="str">
            <v>NotSelf</v>
          </cell>
        </row>
        <row r="3510">
          <cell r="H3510" t="str">
            <v>NotSelf</v>
          </cell>
        </row>
        <row r="3511">
          <cell r="H3511" t="str">
            <v>NotSelf</v>
          </cell>
        </row>
        <row r="3512">
          <cell r="H3512" t="str">
            <v>NotSelf</v>
          </cell>
        </row>
        <row r="3513">
          <cell r="H3513" t="str">
            <v>NotSelf</v>
          </cell>
        </row>
        <row r="3514">
          <cell r="H3514" t="str">
            <v>NotSelf</v>
          </cell>
        </row>
        <row r="3515">
          <cell r="H3515" t="str">
            <v>NotSelf</v>
          </cell>
        </row>
        <row r="3516">
          <cell r="H3516" t="str">
            <v>NotSelf</v>
          </cell>
        </row>
        <row r="3517">
          <cell r="H3517" t="str">
            <v>NotSelf</v>
          </cell>
        </row>
        <row r="3518">
          <cell r="H3518" t="str">
            <v>NotSelf</v>
          </cell>
        </row>
        <row r="3519">
          <cell r="H3519" t="str">
            <v>NotSelf</v>
          </cell>
        </row>
        <row r="3520">
          <cell r="H3520" t="str">
            <v>NotSelf</v>
          </cell>
        </row>
        <row r="3521">
          <cell r="H3521" t="str">
            <v>NotSelf</v>
          </cell>
        </row>
        <row r="3522">
          <cell r="H3522" t="str">
            <v>NotSelf</v>
          </cell>
        </row>
        <row r="3523">
          <cell r="H3523" t="str">
            <v>NotSelf</v>
          </cell>
        </row>
        <row r="3524">
          <cell r="H3524" t="str">
            <v>NotSelf</v>
          </cell>
        </row>
        <row r="3525">
          <cell r="H3525" t="str">
            <v>NotSelf</v>
          </cell>
        </row>
        <row r="3526">
          <cell r="H3526" t="str">
            <v>NotSelf</v>
          </cell>
        </row>
        <row r="3527">
          <cell r="H3527" t="str">
            <v>NotSelf</v>
          </cell>
        </row>
        <row r="3528">
          <cell r="H3528" t="str">
            <v>NotSelf</v>
          </cell>
        </row>
        <row r="3529">
          <cell r="H3529" t="str">
            <v>NotSelf</v>
          </cell>
        </row>
        <row r="3530">
          <cell r="H3530" t="str">
            <v>NotSelf</v>
          </cell>
        </row>
        <row r="3531">
          <cell r="H3531" t="str">
            <v>NotSelf</v>
          </cell>
        </row>
        <row r="3532">
          <cell r="H3532" t="str">
            <v>NotSelf</v>
          </cell>
        </row>
        <row r="3533">
          <cell r="H3533" t="str">
            <v>NotSelf</v>
          </cell>
        </row>
        <row r="3534">
          <cell r="H3534" t="str">
            <v>NotSelf</v>
          </cell>
        </row>
        <row r="3535">
          <cell r="H3535" t="str">
            <v>NotSelf</v>
          </cell>
        </row>
        <row r="3536">
          <cell r="H3536" t="str">
            <v>NotSelf</v>
          </cell>
        </row>
        <row r="3537">
          <cell r="H3537" t="str">
            <v>NotSelf</v>
          </cell>
        </row>
        <row r="3538">
          <cell r="H3538" t="str">
            <v>NotSelf</v>
          </cell>
        </row>
        <row r="3539">
          <cell r="H3539" t="str">
            <v>NotSelf</v>
          </cell>
        </row>
        <row r="3540">
          <cell r="H3540" t="str">
            <v>NotSelf</v>
          </cell>
        </row>
        <row r="3541">
          <cell r="H3541" t="str">
            <v>NotSelf</v>
          </cell>
        </row>
        <row r="3542">
          <cell r="H3542" t="str">
            <v>NotSelf</v>
          </cell>
        </row>
        <row r="3543">
          <cell r="H3543" t="str">
            <v>NotSelf</v>
          </cell>
        </row>
        <row r="3544">
          <cell r="H3544" t="str">
            <v>NotSelf</v>
          </cell>
        </row>
        <row r="3545">
          <cell r="H3545" t="str">
            <v>NotSelf</v>
          </cell>
        </row>
        <row r="3546">
          <cell r="H3546" t="str">
            <v>NotSelf</v>
          </cell>
        </row>
        <row r="3547">
          <cell r="H3547" t="str">
            <v>NotSelf</v>
          </cell>
        </row>
        <row r="3548">
          <cell r="H3548" t="str">
            <v>NotSelf</v>
          </cell>
        </row>
        <row r="3549">
          <cell r="H3549" t="str">
            <v>NotSelf</v>
          </cell>
        </row>
        <row r="3550">
          <cell r="H3550" t="str">
            <v>NotSelf</v>
          </cell>
        </row>
        <row r="3551">
          <cell r="H3551" t="str">
            <v>NotSelf</v>
          </cell>
        </row>
        <row r="3552">
          <cell r="H3552" t="str">
            <v>NotSelf</v>
          </cell>
        </row>
        <row r="3553">
          <cell r="H3553" t="str">
            <v>NotSelf</v>
          </cell>
        </row>
        <row r="3554">
          <cell r="H3554" t="str">
            <v>NotSelf</v>
          </cell>
        </row>
        <row r="3555">
          <cell r="H3555" t="str">
            <v>NotSelf</v>
          </cell>
        </row>
        <row r="3556">
          <cell r="H3556" t="str">
            <v>NotSelf</v>
          </cell>
        </row>
        <row r="3557">
          <cell r="H3557" t="str">
            <v>NotSelf</v>
          </cell>
        </row>
        <row r="3558">
          <cell r="H3558" t="str">
            <v>NotSelf</v>
          </cell>
        </row>
        <row r="3559">
          <cell r="H3559" t="str">
            <v>NotSelf</v>
          </cell>
        </row>
        <row r="3560">
          <cell r="H3560" t="str">
            <v>NotSelf</v>
          </cell>
        </row>
        <row r="3561">
          <cell r="H3561" t="str">
            <v>NotSelf</v>
          </cell>
        </row>
        <row r="3562">
          <cell r="H3562" t="str">
            <v>NotSelf</v>
          </cell>
        </row>
        <row r="3563">
          <cell r="H3563" t="str">
            <v>NotSelf</v>
          </cell>
        </row>
        <row r="3564">
          <cell r="H3564" t="str">
            <v>NotSelf</v>
          </cell>
        </row>
        <row r="3565">
          <cell r="H3565" t="str">
            <v>NotSelf</v>
          </cell>
        </row>
        <row r="3566">
          <cell r="H3566" t="str">
            <v>NotSelf</v>
          </cell>
        </row>
        <row r="3567">
          <cell r="H3567" t="str">
            <v>NotSelf</v>
          </cell>
        </row>
        <row r="3568">
          <cell r="H3568" t="str">
            <v>NotSelf</v>
          </cell>
        </row>
        <row r="3569">
          <cell r="H3569" t="str">
            <v>NotSelf</v>
          </cell>
        </row>
        <row r="3570">
          <cell r="H3570" t="str">
            <v>NotSelf</v>
          </cell>
        </row>
        <row r="3571">
          <cell r="H3571" t="str">
            <v>NotSelf</v>
          </cell>
        </row>
        <row r="3572">
          <cell r="H3572" t="str">
            <v>NotSelf</v>
          </cell>
        </row>
        <row r="3573">
          <cell r="H3573" t="str">
            <v>NotSelf</v>
          </cell>
        </row>
        <row r="3574">
          <cell r="H3574" t="str">
            <v>NotSelf</v>
          </cell>
        </row>
        <row r="3575">
          <cell r="H3575" t="str">
            <v>NotSelf</v>
          </cell>
        </row>
        <row r="3576">
          <cell r="H3576" t="str">
            <v>NotSelf</v>
          </cell>
        </row>
        <row r="3577">
          <cell r="H3577" t="str">
            <v>NotSelf</v>
          </cell>
        </row>
        <row r="3578">
          <cell r="H3578" t="str">
            <v>NotSelf</v>
          </cell>
        </row>
        <row r="3579">
          <cell r="H3579" t="str">
            <v>NotSelf</v>
          </cell>
        </row>
        <row r="3580">
          <cell r="H3580" t="str">
            <v>NotSelf</v>
          </cell>
        </row>
        <row r="3581">
          <cell r="H3581" t="str">
            <v>NotSelf</v>
          </cell>
        </row>
        <row r="3582">
          <cell r="H3582" t="str">
            <v>NotSelf</v>
          </cell>
        </row>
        <row r="3583">
          <cell r="H3583" t="str">
            <v>NotSelf</v>
          </cell>
        </row>
        <row r="3584">
          <cell r="H3584" t="str">
            <v>NotSelf</v>
          </cell>
        </row>
        <row r="3585">
          <cell r="H3585" t="str">
            <v>NotSelf</v>
          </cell>
        </row>
        <row r="3586">
          <cell r="H3586" t="str">
            <v>NotSelf</v>
          </cell>
        </row>
        <row r="3587">
          <cell r="H3587" t="str">
            <v>NotSelf</v>
          </cell>
        </row>
        <row r="3588">
          <cell r="H3588" t="str">
            <v>NotSelf</v>
          </cell>
        </row>
        <row r="3589">
          <cell r="H3589" t="str">
            <v>NotSelf</v>
          </cell>
        </row>
        <row r="3590">
          <cell r="H3590" t="str">
            <v>NotSelf</v>
          </cell>
        </row>
        <row r="3591">
          <cell r="H3591" t="str">
            <v>NotSelf</v>
          </cell>
        </row>
        <row r="3592">
          <cell r="H3592" t="str">
            <v>NotSelf</v>
          </cell>
        </row>
        <row r="3593">
          <cell r="H3593" t="str">
            <v>NotSelf</v>
          </cell>
        </row>
        <row r="3594">
          <cell r="H3594" t="str">
            <v>NotSelf</v>
          </cell>
        </row>
        <row r="3595">
          <cell r="H3595" t="str">
            <v>NotSelf</v>
          </cell>
        </row>
        <row r="3596">
          <cell r="H3596" t="str">
            <v>NotSelf</v>
          </cell>
        </row>
        <row r="3597">
          <cell r="H3597" t="str">
            <v>NotSelf</v>
          </cell>
        </row>
        <row r="3598">
          <cell r="H3598" t="str">
            <v>NotSelf</v>
          </cell>
        </row>
        <row r="3599">
          <cell r="H3599" t="str">
            <v>NotSelf</v>
          </cell>
        </row>
        <row r="3600">
          <cell r="H3600" t="str">
            <v>NotSelf</v>
          </cell>
        </row>
        <row r="3601">
          <cell r="H3601" t="str">
            <v>NotSelf</v>
          </cell>
        </row>
        <row r="3602">
          <cell r="H3602" t="str">
            <v>NotSelf</v>
          </cell>
        </row>
        <row r="3603">
          <cell r="H3603" t="str">
            <v>NotSelf</v>
          </cell>
        </row>
        <row r="3604">
          <cell r="H3604" t="str">
            <v>NotSelf</v>
          </cell>
        </row>
        <row r="3605">
          <cell r="H3605" t="str">
            <v>NotSelf</v>
          </cell>
        </row>
        <row r="3606">
          <cell r="H3606" t="str">
            <v>NotSelf</v>
          </cell>
        </row>
        <row r="3607">
          <cell r="H3607" t="str">
            <v>NotSelf</v>
          </cell>
        </row>
        <row r="3608">
          <cell r="H3608" t="str">
            <v>NotSelf</v>
          </cell>
        </row>
        <row r="3609">
          <cell r="H3609" t="str">
            <v>NotSelf</v>
          </cell>
        </row>
        <row r="3610">
          <cell r="H3610" t="str">
            <v>NotSelf</v>
          </cell>
        </row>
        <row r="3611">
          <cell r="H3611" t="str">
            <v>NotSelf</v>
          </cell>
        </row>
        <row r="3612">
          <cell r="H3612" t="str">
            <v>NotSelf</v>
          </cell>
        </row>
        <row r="3613">
          <cell r="H3613" t="str">
            <v>NotSelf</v>
          </cell>
        </row>
        <row r="3614">
          <cell r="H3614" t="str">
            <v>NotSelf</v>
          </cell>
        </row>
        <row r="3615">
          <cell r="H3615" t="str">
            <v>NotSelf</v>
          </cell>
        </row>
        <row r="3616">
          <cell r="H3616" t="str">
            <v>NotSelf</v>
          </cell>
        </row>
        <row r="3617">
          <cell r="H3617" t="str">
            <v>NotSelf</v>
          </cell>
        </row>
        <row r="3618">
          <cell r="H3618" t="str">
            <v>NotSelf</v>
          </cell>
        </row>
        <row r="3619">
          <cell r="H3619" t="str">
            <v>NotSelf</v>
          </cell>
        </row>
        <row r="3620">
          <cell r="H3620" t="str">
            <v>NotSelf</v>
          </cell>
        </row>
        <row r="3621">
          <cell r="H3621" t="str">
            <v>NotSelf</v>
          </cell>
        </row>
        <row r="3622">
          <cell r="H3622" t="str">
            <v>NotSelf</v>
          </cell>
        </row>
        <row r="3623">
          <cell r="H3623" t="str">
            <v>NotSelf</v>
          </cell>
        </row>
        <row r="3624">
          <cell r="H3624" t="str">
            <v>NotSelf</v>
          </cell>
        </row>
        <row r="3625">
          <cell r="H3625" t="str">
            <v>NotSelf</v>
          </cell>
        </row>
        <row r="3626">
          <cell r="H3626" t="str">
            <v>NotSelf</v>
          </cell>
        </row>
        <row r="3627">
          <cell r="H3627" t="str">
            <v>NotSelf</v>
          </cell>
        </row>
        <row r="3628">
          <cell r="H3628" t="str">
            <v>NotSelf</v>
          </cell>
        </row>
        <row r="3629">
          <cell r="H3629" t="str">
            <v>NotSelf</v>
          </cell>
        </row>
        <row r="3630">
          <cell r="H3630" t="str">
            <v>NotSelf</v>
          </cell>
        </row>
        <row r="3631">
          <cell r="H3631" t="str">
            <v>NotSelf</v>
          </cell>
        </row>
        <row r="3632">
          <cell r="H3632" t="str">
            <v>NotSelf</v>
          </cell>
        </row>
        <row r="3633">
          <cell r="H3633" t="str">
            <v>NotSelf</v>
          </cell>
        </row>
        <row r="3634">
          <cell r="H3634" t="str">
            <v>NotSelf</v>
          </cell>
        </row>
        <row r="3635">
          <cell r="H3635" t="str">
            <v>NotSelf</v>
          </cell>
        </row>
        <row r="3636">
          <cell r="H3636" t="str">
            <v>NotSelf</v>
          </cell>
        </row>
        <row r="3637">
          <cell r="H3637" t="str">
            <v>NotSelf</v>
          </cell>
        </row>
        <row r="3638">
          <cell r="H3638" t="str">
            <v>NotSelf</v>
          </cell>
        </row>
        <row r="3639">
          <cell r="H3639" t="str">
            <v>NotSelf</v>
          </cell>
        </row>
        <row r="3640">
          <cell r="H3640" t="str">
            <v>NotSelf</v>
          </cell>
        </row>
        <row r="3641">
          <cell r="H3641" t="str">
            <v>NotSelf</v>
          </cell>
        </row>
        <row r="3642">
          <cell r="H3642" t="str">
            <v>NotSelf</v>
          </cell>
        </row>
        <row r="3643">
          <cell r="H3643" t="str">
            <v>NotSelf</v>
          </cell>
        </row>
        <row r="3644">
          <cell r="H3644" t="str">
            <v>NotSelf</v>
          </cell>
        </row>
        <row r="3645">
          <cell r="H3645" t="str">
            <v>NotSelf</v>
          </cell>
        </row>
        <row r="3646">
          <cell r="H3646" t="str">
            <v>NotSelf</v>
          </cell>
        </row>
        <row r="3647">
          <cell r="H3647" t="str">
            <v>NotSelf</v>
          </cell>
        </row>
        <row r="3648">
          <cell r="H3648" t="str">
            <v>NotSelf</v>
          </cell>
        </row>
        <row r="3649">
          <cell r="H3649" t="str">
            <v>NotSelf</v>
          </cell>
        </row>
        <row r="3650">
          <cell r="H3650" t="str">
            <v>NotSelf</v>
          </cell>
        </row>
        <row r="3651">
          <cell r="H3651" t="str">
            <v>NotSelf</v>
          </cell>
        </row>
        <row r="3652">
          <cell r="H3652" t="str">
            <v>NotSelf</v>
          </cell>
        </row>
        <row r="3653">
          <cell r="H3653" t="str">
            <v>NotSelf</v>
          </cell>
        </row>
        <row r="3654">
          <cell r="H3654" t="str">
            <v>NotSelf</v>
          </cell>
        </row>
        <row r="3655">
          <cell r="H3655" t="str">
            <v>NotSelf</v>
          </cell>
        </row>
        <row r="3656">
          <cell r="H3656" t="str">
            <v>NotSelf</v>
          </cell>
        </row>
        <row r="3657">
          <cell r="H3657" t="str">
            <v>NotSelf</v>
          </cell>
        </row>
        <row r="3658">
          <cell r="H3658" t="str">
            <v>NotSelf</v>
          </cell>
        </row>
        <row r="3659">
          <cell r="H3659" t="str">
            <v>NotSelf</v>
          </cell>
        </row>
        <row r="3660">
          <cell r="H3660" t="str">
            <v>NotSelf</v>
          </cell>
        </row>
        <row r="3661">
          <cell r="H3661" t="str">
            <v>NotSelf</v>
          </cell>
        </row>
        <row r="3662">
          <cell r="H3662" t="str">
            <v>NotSelf</v>
          </cell>
        </row>
        <row r="3663">
          <cell r="H3663" t="str">
            <v>NotSelf</v>
          </cell>
        </row>
        <row r="3664">
          <cell r="H3664" t="str">
            <v>NotSelf</v>
          </cell>
        </row>
        <row r="3665">
          <cell r="H3665" t="str">
            <v>NotSelf</v>
          </cell>
        </row>
        <row r="3666">
          <cell r="H3666" t="str">
            <v>NotSelf</v>
          </cell>
        </row>
        <row r="3667">
          <cell r="H3667" t="str">
            <v>NotSelf</v>
          </cell>
        </row>
        <row r="3668">
          <cell r="H3668" t="str">
            <v>NotSelf</v>
          </cell>
        </row>
        <row r="3669">
          <cell r="H3669" t="str">
            <v>NotSelf</v>
          </cell>
        </row>
        <row r="3670">
          <cell r="H3670" t="str">
            <v>NotSelf</v>
          </cell>
        </row>
        <row r="3671">
          <cell r="H3671" t="str">
            <v>NotSelf</v>
          </cell>
        </row>
        <row r="3672">
          <cell r="H3672" t="str">
            <v>NotSelf</v>
          </cell>
        </row>
        <row r="3673">
          <cell r="H3673" t="str">
            <v>NotSelf</v>
          </cell>
        </row>
        <row r="3674">
          <cell r="H3674" t="str">
            <v>NotSelf</v>
          </cell>
        </row>
        <row r="3675">
          <cell r="H3675" t="str">
            <v>NotSelf</v>
          </cell>
        </row>
        <row r="3676">
          <cell r="H3676" t="str">
            <v>NotSelf</v>
          </cell>
        </row>
        <row r="3677">
          <cell r="H3677" t="str">
            <v>NotSelf</v>
          </cell>
        </row>
        <row r="3678">
          <cell r="H3678" t="str">
            <v>NotSelf</v>
          </cell>
        </row>
        <row r="3679">
          <cell r="H3679" t="str">
            <v>NotSelf</v>
          </cell>
        </row>
        <row r="3680">
          <cell r="H3680" t="str">
            <v>NotSelf</v>
          </cell>
        </row>
        <row r="3681">
          <cell r="H3681" t="str">
            <v>NotSelf</v>
          </cell>
        </row>
        <row r="3682">
          <cell r="H3682" t="str">
            <v>NotSelf</v>
          </cell>
        </row>
        <row r="3683">
          <cell r="H3683" t="str">
            <v>NotSelf</v>
          </cell>
        </row>
        <row r="3684">
          <cell r="H3684" t="str">
            <v>NotSelf</v>
          </cell>
        </row>
        <row r="3685">
          <cell r="H3685" t="str">
            <v>NotSelf</v>
          </cell>
        </row>
        <row r="3686">
          <cell r="H3686" t="str">
            <v>NotSelf</v>
          </cell>
        </row>
        <row r="3687">
          <cell r="H3687" t="str">
            <v>NotSelf</v>
          </cell>
        </row>
        <row r="3688">
          <cell r="H3688" t="str">
            <v>NotSelf</v>
          </cell>
        </row>
        <row r="3689">
          <cell r="H3689" t="str">
            <v>NotSelf</v>
          </cell>
        </row>
        <row r="3690">
          <cell r="H3690" t="str">
            <v>NotSelf</v>
          </cell>
        </row>
        <row r="3691">
          <cell r="H3691" t="str">
            <v>NotSelf</v>
          </cell>
        </row>
        <row r="3692">
          <cell r="H3692" t="str">
            <v>NotSelf</v>
          </cell>
        </row>
        <row r="3693">
          <cell r="H3693" t="str">
            <v>NotSelf</v>
          </cell>
        </row>
        <row r="3694">
          <cell r="H3694" t="str">
            <v>NotSelf</v>
          </cell>
        </row>
        <row r="3695">
          <cell r="H3695" t="str">
            <v>NotSelf</v>
          </cell>
        </row>
        <row r="3696">
          <cell r="H3696" t="str">
            <v>NotSelf</v>
          </cell>
        </row>
        <row r="3697">
          <cell r="H3697" t="str">
            <v>NotSelf</v>
          </cell>
        </row>
        <row r="3698">
          <cell r="H3698" t="str">
            <v>NotSelf</v>
          </cell>
        </row>
        <row r="3699">
          <cell r="H3699" t="str">
            <v>NotSelf</v>
          </cell>
        </row>
        <row r="3700">
          <cell r="H3700" t="str">
            <v>NotSelf</v>
          </cell>
        </row>
        <row r="3701">
          <cell r="H3701" t="str">
            <v>NotSelf</v>
          </cell>
        </row>
        <row r="3702">
          <cell r="H3702" t="str">
            <v>NotSelf</v>
          </cell>
        </row>
        <row r="3703">
          <cell r="H3703" t="str">
            <v>NotSelf</v>
          </cell>
        </row>
        <row r="3704">
          <cell r="H3704" t="str">
            <v>NotSelf</v>
          </cell>
        </row>
        <row r="3705">
          <cell r="H3705" t="str">
            <v>NotSelf</v>
          </cell>
        </row>
        <row r="3706">
          <cell r="H3706" t="str">
            <v>NotSelf</v>
          </cell>
        </row>
        <row r="3707">
          <cell r="H3707" t="str">
            <v>NotSelf</v>
          </cell>
        </row>
        <row r="3708">
          <cell r="H3708" t="str">
            <v>NotSelf</v>
          </cell>
        </row>
        <row r="3709">
          <cell r="H3709" t="str">
            <v>NotSelf</v>
          </cell>
        </row>
        <row r="3710">
          <cell r="H3710" t="str">
            <v>NotSelf</v>
          </cell>
        </row>
        <row r="3711">
          <cell r="H3711" t="str">
            <v>NotSelf</v>
          </cell>
        </row>
        <row r="3712">
          <cell r="H3712" t="str">
            <v>NotSelf</v>
          </cell>
        </row>
        <row r="3713">
          <cell r="H3713" t="str">
            <v>NotSelf</v>
          </cell>
        </row>
        <row r="3714">
          <cell r="H3714" t="str">
            <v>NotSelf</v>
          </cell>
        </row>
        <row r="3715">
          <cell r="H3715" t="str">
            <v>NotSelf</v>
          </cell>
        </row>
        <row r="3716">
          <cell r="H3716" t="str">
            <v>NotSelf</v>
          </cell>
        </row>
        <row r="3717">
          <cell r="H3717" t="str">
            <v>NotSelf</v>
          </cell>
        </row>
        <row r="3718">
          <cell r="H3718" t="str">
            <v>NotSelf</v>
          </cell>
        </row>
        <row r="3719">
          <cell r="H3719" t="str">
            <v>NotSelf</v>
          </cell>
        </row>
        <row r="3720">
          <cell r="H3720" t="str">
            <v>NotSelf</v>
          </cell>
        </row>
        <row r="3721">
          <cell r="H3721" t="str">
            <v>NotSelf</v>
          </cell>
        </row>
        <row r="3722">
          <cell r="H3722" t="str">
            <v>NotSelf</v>
          </cell>
        </row>
        <row r="3723">
          <cell r="H3723" t="str">
            <v>NotSelf</v>
          </cell>
        </row>
        <row r="3724">
          <cell r="H3724" t="str">
            <v>NotSelf</v>
          </cell>
        </row>
        <row r="3725">
          <cell r="H3725" t="str">
            <v>NotSelf</v>
          </cell>
        </row>
        <row r="3726">
          <cell r="H3726" t="str">
            <v>NotSelf</v>
          </cell>
        </row>
        <row r="3727">
          <cell r="H3727" t="str">
            <v>NotSelf</v>
          </cell>
        </row>
        <row r="3728">
          <cell r="H3728" t="str">
            <v>NotSelf</v>
          </cell>
        </row>
        <row r="3729">
          <cell r="H3729" t="str">
            <v>NotSelf</v>
          </cell>
        </row>
        <row r="3730">
          <cell r="H3730" t="str">
            <v>NotSelf</v>
          </cell>
        </row>
        <row r="3731">
          <cell r="H3731" t="str">
            <v>NotSelf</v>
          </cell>
        </row>
        <row r="3732">
          <cell r="H3732" t="str">
            <v>NotSelf</v>
          </cell>
        </row>
        <row r="3733">
          <cell r="H3733" t="str">
            <v>NotSelf</v>
          </cell>
        </row>
        <row r="3734">
          <cell r="H3734" t="str">
            <v>NotSelf</v>
          </cell>
        </row>
        <row r="3735">
          <cell r="H3735" t="str">
            <v>NotSelf</v>
          </cell>
        </row>
        <row r="3736">
          <cell r="H3736" t="str">
            <v>NotSelf</v>
          </cell>
        </row>
        <row r="3737">
          <cell r="H3737" t="str">
            <v>NotSelf</v>
          </cell>
        </row>
        <row r="3738">
          <cell r="H3738" t="str">
            <v>NotSelf</v>
          </cell>
        </row>
        <row r="3739">
          <cell r="H3739" t="str">
            <v>NotSelf</v>
          </cell>
        </row>
        <row r="3740">
          <cell r="H3740" t="str">
            <v>NotSelf</v>
          </cell>
        </row>
        <row r="3741">
          <cell r="H3741" t="str">
            <v>NotSelf</v>
          </cell>
        </row>
        <row r="3742">
          <cell r="H3742" t="str">
            <v>NotSelf</v>
          </cell>
        </row>
        <row r="3743">
          <cell r="H3743" t="str">
            <v>NotSelf</v>
          </cell>
        </row>
        <row r="3744">
          <cell r="H3744" t="str">
            <v>NotSelf</v>
          </cell>
        </row>
        <row r="3745">
          <cell r="H3745" t="str">
            <v>NotSelf</v>
          </cell>
        </row>
        <row r="3746">
          <cell r="H3746" t="str">
            <v>NotSelf</v>
          </cell>
        </row>
        <row r="3747">
          <cell r="H3747" t="str">
            <v>NotSelf</v>
          </cell>
        </row>
        <row r="3748">
          <cell r="H3748" t="str">
            <v>NotSelf</v>
          </cell>
        </row>
        <row r="3749">
          <cell r="H3749" t="str">
            <v>NotSelf</v>
          </cell>
        </row>
        <row r="3750">
          <cell r="H3750" t="str">
            <v>NotSelf</v>
          </cell>
        </row>
        <row r="3751">
          <cell r="H3751" t="str">
            <v>NotSelf</v>
          </cell>
        </row>
        <row r="3752">
          <cell r="H3752" t="str">
            <v>NotSelf</v>
          </cell>
        </row>
        <row r="3753">
          <cell r="H3753" t="str">
            <v>NotSelf</v>
          </cell>
        </row>
        <row r="3754">
          <cell r="H3754" t="str">
            <v>NotSelf</v>
          </cell>
        </row>
        <row r="3755">
          <cell r="H3755" t="str">
            <v>NotSelf</v>
          </cell>
        </row>
        <row r="3756">
          <cell r="H3756" t="str">
            <v>NotSelf</v>
          </cell>
        </row>
        <row r="3757">
          <cell r="H3757" t="str">
            <v>NotSelf</v>
          </cell>
        </row>
        <row r="3758">
          <cell r="H3758" t="str">
            <v>NotSelf</v>
          </cell>
        </row>
        <row r="3759">
          <cell r="H3759" t="str">
            <v>NotSelf</v>
          </cell>
        </row>
        <row r="3760">
          <cell r="H3760" t="str">
            <v>NotSelf</v>
          </cell>
        </row>
        <row r="3761">
          <cell r="H3761" t="str">
            <v>NotSelf</v>
          </cell>
        </row>
        <row r="3762">
          <cell r="H3762" t="str">
            <v>NotSelf</v>
          </cell>
        </row>
        <row r="3763">
          <cell r="H3763" t="str">
            <v>NotSelf</v>
          </cell>
        </row>
        <row r="3764">
          <cell r="H3764" t="str">
            <v>NotSelf</v>
          </cell>
        </row>
        <row r="3765">
          <cell r="H3765" t="str">
            <v>NotSelf</v>
          </cell>
        </row>
        <row r="3766">
          <cell r="H3766" t="str">
            <v>NotSelf</v>
          </cell>
        </row>
        <row r="3767">
          <cell r="H3767" t="str">
            <v>NotSelf</v>
          </cell>
        </row>
        <row r="3768">
          <cell r="H3768" t="str">
            <v>NotSelf</v>
          </cell>
        </row>
        <row r="3769">
          <cell r="H3769" t="str">
            <v>NotSelf</v>
          </cell>
        </row>
        <row r="3770">
          <cell r="H3770" t="str">
            <v>NotSelf</v>
          </cell>
        </row>
        <row r="3771">
          <cell r="H3771" t="str">
            <v>NotSelf</v>
          </cell>
        </row>
        <row r="3772">
          <cell r="H3772" t="str">
            <v>NotSelf</v>
          </cell>
        </row>
        <row r="3773">
          <cell r="H3773" t="str">
            <v>NotSelf</v>
          </cell>
        </row>
        <row r="3774">
          <cell r="H3774" t="str">
            <v>NotSelf</v>
          </cell>
        </row>
        <row r="3775">
          <cell r="H3775" t="str">
            <v>NotSelf</v>
          </cell>
        </row>
        <row r="3776">
          <cell r="H3776" t="str">
            <v>NotSelf</v>
          </cell>
        </row>
        <row r="3777">
          <cell r="H3777" t="str">
            <v>NotSelf</v>
          </cell>
        </row>
        <row r="3778">
          <cell r="H3778" t="str">
            <v>NotSelf</v>
          </cell>
        </row>
        <row r="3779">
          <cell r="H3779" t="str">
            <v>NotSelf</v>
          </cell>
        </row>
        <row r="3780">
          <cell r="H3780" t="str">
            <v>NotSelf</v>
          </cell>
        </row>
        <row r="3781">
          <cell r="H3781" t="str">
            <v>NotSelf</v>
          </cell>
        </row>
        <row r="3782">
          <cell r="H3782" t="str">
            <v>NotSelf</v>
          </cell>
        </row>
        <row r="3783">
          <cell r="H3783" t="str">
            <v>NotSelf</v>
          </cell>
        </row>
        <row r="3784">
          <cell r="H3784" t="str">
            <v>NotSelf</v>
          </cell>
        </row>
        <row r="3785">
          <cell r="H3785" t="str">
            <v>NotSelf</v>
          </cell>
        </row>
        <row r="3786">
          <cell r="H3786" t="str">
            <v>NotSelf</v>
          </cell>
        </row>
        <row r="3787">
          <cell r="H3787" t="str">
            <v>NotSelf</v>
          </cell>
        </row>
        <row r="3788">
          <cell r="H3788" t="str">
            <v>NotSelf</v>
          </cell>
        </row>
        <row r="3789">
          <cell r="H3789" t="str">
            <v>NotSelf</v>
          </cell>
        </row>
        <row r="3790">
          <cell r="H3790" t="str">
            <v>NotSelf</v>
          </cell>
        </row>
        <row r="3791">
          <cell r="H3791" t="str">
            <v>NotSelf</v>
          </cell>
        </row>
        <row r="3792">
          <cell r="H3792" t="str">
            <v>NotSelf</v>
          </cell>
        </row>
        <row r="3793">
          <cell r="H3793" t="str">
            <v>NotSelf</v>
          </cell>
        </row>
        <row r="3794">
          <cell r="H3794" t="str">
            <v>NotSelf</v>
          </cell>
        </row>
        <row r="3795">
          <cell r="H3795" t="str">
            <v>NotSelf</v>
          </cell>
        </row>
        <row r="3796">
          <cell r="H3796" t="str">
            <v>NotSelf</v>
          </cell>
        </row>
        <row r="3797">
          <cell r="H3797" t="str">
            <v>NotSelf</v>
          </cell>
        </row>
        <row r="3798">
          <cell r="H3798" t="str">
            <v>NotSelf</v>
          </cell>
        </row>
        <row r="3799">
          <cell r="H3799" t="str">
            <v>NotSelf</v>
          </cell>
        </row>
        <row r="3800">
          <cell r="H3800" t="str">
            <v>NotSelf</v>
          </cell>
        </row>
        <row r="3801">
          <cell r="H3801" t="str">
            <v>NotSelf</v>
          </cell>
        </row>
        <row r="3802">
          <cell r="H3802" t="str">
            <v>NotSelf</v>
          </cell>
        </row>
        <row r="3803">
          <cell r="H3803" t="str">
            <v>NotSelf</v>
          </cell>
        </row>
        <row r="3804">
          <cell r="H3804" t="str">
            <v>NotSelf</v>
          </cell>
        </row>
        <row r="3805">
          <cell r="H3805" t="str">
            <v>NotSelf</v>
          </cell>
        </row>
        <row r="3806">
          <cell r="H3806" t="str">
            <v>NotSelf</v>
          </cell>
        </row>
        <row r="3807">
          <cell r="H3807" t="str">
            <v>NotSelf</v>
          </cell>
        </row>
        <row r="3808">
          <cell r="H3808" t="str">
            <v>NotSelf</v>
          </cell>
        </row>
        <row r="3809">
          <cell r="H3809" t="str">
            <v>NotSelf</v>
          </cell>
        </row>
        <row r="3810">
          <cell r="H3810" t="str">
            <v>NotSelf</v>
          </cell>
        </row>
        <row r="3811">
          <cell r="H3811" t="str">
            <v>NotSelf</v>
          </cell>
        </row>
        <row r="3812">
          <cell r="H3812" t="str">
            <v>NotSelf</v>
          </cell>
        </row>
        <row r="3813">
          <cell r="H3813" t="str">
            <v>NotSelf</v>
          </cell>
        </row>
        <row r="3814">
          <cell r="H3814" t="str">
            <v>NotSelf</v>
          </cell>
        </row>
        <row r="3815">
          <cell r="H3815" t="str">
            <v>NotSelf</v>
          </cell>
        </row>
        <row r="3816">
          <cell r="H3816" t="str">
            <v>NotSelf</v>
          </cell>
        </row>
        <row r="3817">
          <cell r="H3817" t="str">
            <v>NotSelf</v>
          </cell>
        </row>
        <row r="3818">
          <cell r="H3818" t="str">
            <v>NotSelf</v>
          </cell>
        </row>
        <row r="3819">
          <cell r="H3819" t="str">
            <v>NotSelf</v>
          </cell>
        </row>
        <row r="3820">
          <cell r="H3820" t="str">
            <v>NotSelf</v>
          </cell>
        </row>
        <row r="3821">
          <cell r="H3821" t="str">
            <v>NotSelf</v>
          </cell>
        </row>
        <row r="3822">
          <cell r="H3822" t="str">
            <v>NotSelf</v>
          </cell>
        </row>
        <row r="3823">
          <cell r="H3823" t="str">
            <v>NotSelf</v>
          </cell>
        </row>
        <row r="3824">
          <cell r="H3824" t="str">
            <v>NotSelf</v>
          </cell>
        </row>
        <row r="3825">
          <cell r="H3825" t="str">
            <v>NotSelf</v>
          </cell>
        </row>
        <row r="3826">
          <cell r="H3826" t="str">
            <v>NotSelf</v>
          </cell>
        </row>
        <row r="3827">
          <cell r="H3827" t="str">
            <v>NotSelf</v>
          </cell>
        </row>
        <row r="3828">
          <cell r="H3828" t="str">
            <v>NotSelf</v>
          </cell>
        </row>
        <row r="3829">
          <cell r="H3829" t="str">
            <v>NotSelf</v>
          </cell>
        </row>
        <row r="3830">
          <cell r="H3830" t="str">
            <v>NotSelf</v>
          </cell>
        </row>
        <row r="3831">
          <cell r="H3831" t="str">
            <v>NotSelf</v>
          </cell>
        </row>
        <row r="3832">
          <cell r="H3832" t="str">
            <v>NotSelf</v>
          </cell>
        </row>
        <row r="3833">
          <cell r="H3833" t="str">
            <v>NotSelf</v>
          </cell>
        </row>
        <row r="3834">
          <cell r="H3834" t="str">
            <v>NotSelf</v>
          </cell>
        </row>
        <row r="3835">
          <cell r="H3835" t="str">
            <v>NotSelf</v>
          </cell>
        </row>
        <row r="3836">
          <cell r="H3836" t="str">
            <v>NotSelf</v>
          </cell>
        </row>
        <row r="3837">
          <cell r="H3837" t="str">
            <v>NotSelf</v>
          </cell>
        </row>
        <row r="3838">
          <cell r="H3838" t="str">
            <v>NotSelf</v>
          </cell>
        </row>
        <row r="3839">
          <cell r="H3839" t="str">
            <v>NotSelf</v>
          </cell>
        </row>
        <row r="3840">
          <cell r="H3840" t="str">
            <v>NotSelf</v>
          </cell>
        </row>
        <row r="3841">
          <cell r="H3841" t="str">
            <v>NotSelf</v>
          </cell>
        </row>
        <row r="3842">
          <cell r="H3842" t="str">
            <v>NotSelf</v>
          </cell>
        </row>
        <row r="3843">
          <cell r="H3843" t="str">
            <v>NotSelf</v>
          </cell>
        </row>
        <row r="3844">
          <cell r="H3844" t="str">
            <v>NotSelf</v>
          </cell>
        </row>
        <row r="3845">
          <cell r="H3845" t="str">
            <v>NotSelf</v>
          </cell>
        </row>
        <row r="3846">
          <cell r="H3846" t="str">
            <v>NotSelf</v>
          </cell>
        </row>
        <row r="3847">
          <cell r="H3847" t="str">
            <v>NotSelf</v>
          </cell>
        </row>
        <row r="3848">
          <cell r="H3848" t="str">
            <v>NotSelf</v>
          </cell>
        </row>
        <row r="3849">
          <cell r="H3849" t="str">
            <v>NotSelf</v>
          </cell>
        </row>
        <row r="3850">
          <cell r="H3850" t="str">
            <v>NotSelf</v>
          </cell>
        </row>
        <row r="3851">
          <cell r="H3851" t="str">
            <v>NotSelf</v>
          </cell>
        </row>
        <row r="3852">
          <cell r="H3852" t="str">
            <v>NotSelf</v>
          </cell>
        </row>
        <row r="3853">
          <cell r="H3853" t="str">
            <v>NotSelf</v>
          </cell>
        </row>
        <row r="3854">
          <cell r="H3854" t="str">
            <v>NotSelf</v>
          </cell>
        </row>
        <row r="3855">
          <cell r="H3855" t="str">
            <v>NotSelf</v>
          </cell>
        </row>
        <row r="3856">
          <cell r="H3856" t="str">
            <v>NotSelf</v>
          </cell>
        </row>
        <row r="3857">
          <cell r="H3857" t="str">
            <v>NotSelf</v>
          </cell>
        </row>
        <row r="3858">
          <cell r="H3858" t="str">
            <v>NotSelf</v>
          </cell>
        </row>
        <row r="3859">
          <cell r="H3859" t="str">
            <v>NotSelf</v>
          </cell>
        </row>
        <row r="3860">
          <cell r="H3860" t="str">
            <v>NotSelf</v>
          </cell>
        </row>
        <row r="3861">
          <cell r="H3861" t="str">
            <v>NotSelf</v>
          </cell>
        </row>
        <row r="3862">
          <cell r="H3862" t="str">
            <v>NotSelf</v>
          </cell>
        </row>
        <row r="3863">
          <cell r="H3863" t="str">
            <v>NotSelf</v>
          </cell>
        </row>
        <row r="3864">
          <cell r="H3864" t="str">
            <v>NotSelf</v>
          </cell>
        </row>
        <row r="3865">
          <cell r="H3865" t="str">
            <v>NotSelf</v>
          </cell>
        </row>
        <row r="3866">
          <cell r="H3866" t="str">
            <v>NotSelf</v>
          </cell>
        </row>
        <row r="3867">
          <cell r="H3867" t="str">
            <v>NotSelf</v>
          </cell>
        </row>
        <row r="3868">
          <cell r="H3868" t="str">
            <v>NotSelf</v>
          </cell>
        </row>
        <row r="3869">
          <cell r="H3869" t="str">
            <v>NotSelf</v>
          </cell>
        </row>
        <row r="3870">
          <cell r="H3870" t="str">
            <v>NotSelf</v>
          </cell>
        </row>
        <row r="3871">
          <cell r="H3871" t="str">
            <v>NotSelf</v>
          </cell>
        </row>
        <row r="3872">
          <cell r="H3872" t="str">
            <v>NotSelf</v>
          </cell>
        </row>
        <row r="3873">
          <cell r="H3873" t="str">
            <v>NotSelf</v>
          </cell>
        </row>
        <row r="3874">
          <cell r="H3874" t="str">
            <v>NotSelf</v>
          </cell>
        </row>
        <row r="3875">
          <cell r="H3875" t="str">
            <v>NotSelf</v>
          </cell>
        </row>
        <row r="3876">
          <cell r="H3876" t="str">
            <v>NotSelf</v>
          </cell>
        </row>
        <row r="3877">
          <cell r="H3877" t="str">
            <v>NotSelf</v>
          </cell>
        </row>
        <row r="3878">
          <cell r="H3878" t="str">
            <v>NotSelf</v>
          </cell>
        </row>
        <row r="3879">
          <cell r="H3879" t="str">
            <v>NotSelf</v>
          </cell>
        </row>
        <row r="3880">
          <cell r="H3880" t="str">
            <v>NotSelf</v>
          </cell>
        </row>
        <row r="3881">
          <cell r="H3881" t="str">
            <v>NotSelf</v>
          </cell>
        </row>
        <row r="3882">
          <cell r="H3882" t="str">
            <v>NotSelf</v>
          </cell>
        </row>
        <row r="3883">
          <cell r="H3883" t="str">
            <v>NotSelf</v>
          </cell>
        </row>
        <row r="3884">
          <cell r="H3884" t="str">
            <v>NotSelf</v>
          </cell>
        </row>
        <row r="3885">
          <cell r="H3885" t="str">
            <v>NotSelf</v>
          </cell>
        </row>
        <row r="3886">
          <cell r="H3886" t="str">
            <v>NotSelf</v>
          </cell>
        </row>
        <row r="3887">
          <cell r="H3887" t="str">
            <v>NotSelf</v>
          </cell>
        </row>
        <row r="3888">
          <cell r="H3888" t="str">
            <v>NotSelf</v>
          </cell>
        </row>
        <row r="3889">
          <cell r="H3889" t="str">
            <v>NotSelf</v>
          </cell>
        </row>
        <row r="3890">
          <cell r="H3890" t="str">
            <v>NotSelf</v>
          </cell>
        </row>
        <row r="3891">
          <cell r="H3891" t="str">
            <v>NotSelf</v>
          </cell>
        </row>
        <row r="3892">
          <cell r="H3892" t="str">
            <v>NotSelf</v>
          </cell>
        </row>
        <row r="3893">
          <cell r="H3893" t="str">
            <v>NotSelf</v>
          </cell>
        </row>
        <row r="3894">
          <cell r="H3894" t="str">
            <v>NotSelf</v>
          </cell>
        </row>
        <row r="3895">
          <cell r="H3895" t="str">
            <v>NotSelf</v>
          </cell>
        </row>
        <row r="3896">
          <cell r="H3896" t="str">
            <v>NotSelf</v>
          </cell>
        </row>
        <row r="3897">
          <cell r="H3897" t="str">
            <v>NotSelf</v>
          </cell>
        </row>
        <row r="3898">
          <cell r="H3898" t="str">
            <v>NotSelf</v>
          </cell>
        </row>
        <row r="3899">
          <cell r="H3899" t="str">
            <v>NotSelf</v>
          </cell>
        </row>
        <row r="3900">
          <cell r="H3900" t="str">
            <v>NotSelf</v>
          </cell>
        </row>
        <row r="3901">
          <cell r="H3901" t="str">
            <v>NotSelf</v>
          </cell>
        </row>
        <row r="3902">
          <cell r="H3902" t="str">
            <v>NotSelf</v>
          </cell>
        </row>
        <row r="3903">
          <cell r="H3903" t="str">
            <v>NotSelf</v>
          </cell>
        </row>
        <row r="3904">
          <cell r="H3904" t="str">
            <v>NotSelf</v>
          </cell>
        </row>
        <row r="3905">
          <cell r="H3905" t="str">
            <v>NotSelf</v>
          </cell>
        </row>
        <row r="3906">
          <cell r="H3906" t="str">
            <v>NotSelf</v>
          </cell>
        </row>
        <row r="3907">
          <cell r="H3907" t="str">
            <v>NotSelf</v>
          </cell>
        </row>
        <row r="3908">
          <cell r="H3908" t="str">
            <v>NotSelf</v>
          </cell>
        </row>
        <row r="3909">
          <cell r="H3909" t="str">
            <v>NotSelf</v>
          </cell>
        </row>
        <row r="3910">
          <cell r="H3910" t="str">
            <v>NotSelf</v>
          </cell>
        </row>
        <row r="3911">
          <cell r="H3911" t="str">
            <v>NotSelf</v>
          </cell>
        </row>
        <row r="3912">
          <cell r="H3912" t="str">
            <v>NotSelf</v>
          </cell>
        </row>
        <row r="3913">
          <cell r="H3913" t="str">
            <v>NotSelf</v>
          </cell>
        </row>
        <row r="3914">
          <cell r="H3914" t="str">
            <v>NotSelf</v>
          </cell>
        </row>
        <row r="3915">
          <cell r="H3915" t="str">
            <v>NotSelf</v>
          </cell>
        </row>
        <row r="3916">
          <cell r="H3916" t="str">
            <v>NotSelf</v>
          </cell>
        </row>
        <row r="3917">
          <cell r="H3917" t="str">
            <v>NotSelf</v>
          </cell>
        </row>
        <row r="3918">
          <cell r="H3918" t="str">
            <v>NotSelf</v>
          </cell>
        </row>
        <row r="3919">
          <cell r="H3919" t="str">
            <v>NotSelf</v>
          </cell>
        </row>
        <row r="3920">
          <cell r="H3920" t="str">
            <v>NotSelf</v>
          </cell>
        </row>
        <row r="3921">
          <cell r="H3921" t="str">
            <v>NotSelf</v>
          </cell>
        </row>
        <row r="3922">
          <cell r="H3922" t="str">
            <v>NotSelf</v>
          </cell>
        </row>
        <row r="3923">
          <cell r="H3923" t="str">
            <v>NotSelf</v>
          </cell>
        </row>
        <row r="3924">
          <cell r="H3924" t="str">
            <v>NotSelf</v>
          </cell>
        </row>
        <row r="3925">
          <cell r="H3925" t="str">
            <v>NotSelf</v>
          </cell>
        </row>
        <row r="3926">
          <cell r="H3926" t="str">
            <v>NotSelf</v>
          </cell>
        </row>
        <row r="3927">
          <cell r="H3927" t="str">
            <v>NotSelf</v>
          </cell>
        </row>
        <row r="3928">
          <cell r="H3928" t="str">
            <v>NotSelf</v>
          </cell>
        </row>
        <row r="3929">
          <cell r="H3929" t="str">
            <v>NotSelf</v>
          </cell>
        </row>
        <row r="3930">
          <cell r="H3930" t="str">
            <v>NotSelf</v>
          </cell>
        </row>
        <row r="3931">
          <cell r="H3931" t="str">
            <v>NotSelf</v>
          </cell>
        </row>
        <row r="3932">
          <cell r="H3932" t="str">
            <v>NotSelf</v>
          </cell>
        </row>
        <row r="3933">
          <cell r="H3933" t="str">
            <v>NotSelf</v>
          </cell>
        </row>
        <row r="3934">
          <cell r="H3934" t="str">
            <v>NotSelf</v>
          </cell>
        </row>
        <row r="3935">
          <cell r="H3935" t="str">
            <v>NotSelf</v>
          </cell>
        </row>
        <row r="3936">
          <cell r="H3936" t="str">
            <v>NotSelf</v>
          </cell>
        </row>
        <row r="3937">
          <cell r="H3937" t="str">
            <v>NotSelf</v>
          </cell>
        </row>
        <row r="3938">
          <cell r="H3938" t="str">
            <v>NotSelf</v>
          </cell>
        </row>
        <row r="3939">
          <cell r="H3939" t="str">
            <v>NotSelf</v>
          </cell>
        </row>
        <row r="3940">
          <cell r="H3940" t="str">
            <v>NotSelf</v>
          </cell>
        </row>
        <row r="3941">
          <cell r="H3941" t="str">
            <v>NotSelf</v>
          </cell>
        </row>
        <row r="3942">
          <cell r="H3942" t="str">
            <v>NotSelf</v>
          </cell>
        </row>
        <row r="3943">
          <cell r="H3943" t="str">
            <v>NotSelf</v>
          </cell>
        </row>
        <row r="3944">
          <cell r="H3944" t="str">
            <v>NotSelf</v>
          </cell>
        </row>
        <row r="3945">
          <cell r="H3945" t="str">
            <v>NotSelf</v>
          </cell>
        </row>
        <row r="3946">
          <cell r="H3946" t="str">
            <v>NotSelf</v>
          </cell>
        </row>
        <row r="3947">
          <cell r="H3947" t="str">
            <v>NotSelf</v>
          </cell>
        </row>
        <row r="3948">
          <cell r="H3948" t="str">
            <v>NotSelf</v>
          </cell>
        </row>
        <row r="3949">
          <cell r="H3949" t="str">
            <v>NotSelf</v>
          </cell>
        </row>
        <row r="3950">
          <cell r="H3950" t="str">
            <v>NotSelf</v>
          </cell>
        </row>
        <row r="3951">
          <cell r="H3951" t="str">
            <v>NotSelf</v>
          </cell>
        </row>
        <row r="3952">
          <cell r="H3952" t="str">
            <v>NotSelf</v>
          </cell>
        </row>
        <row r="3953">
          <cell r="H3953" t="str">
            <v>NotSelf</v>
          </cell>
        </row>
        <row r="3954">
          <cell r="H3954" t="str">
            <v>NotSelf</v>
          </cell>
        </row>
        <row r="3955">
          <cell r="H3955" t="str">
            <v>NotSelf</v>
          </cell>
        </row>
        <row r="3956">
          <cell r="H3956" t="str">
            <v>NotSelf</v>
          </cell>
        </row>
        <row r="3957">
          <cell r="H3957" t="str">
            <v>NotSelf</v>
          </cell>
        </row>
        <row r="3958">
          <cell r="H3958" t="str">
            <v>NotSelf</v>
          </cell>
        </row>
        <row r="3959">
          <cell r="H3959" t="str">
            <v>NotSelf</v>
          </cell>
        </row>
        <row r="3960">
          <cell r="H3960" t="str">
            <v>NotSelf</v>
          </cell>
        </row>
        <row r="3961">
          <cell r="H3961" t="str">
            <v>NotSelf</v>
          </cell>
        </row>
        <row r="3962">
          <cell r="H3962" t="str">
            <v>NotSelf</v>
          </cell>
        </row>
        <row r="3963">
          <cell r="H3963" t="str">
            <v>NotSelf</v>
          </cell>
        </row>
        <row r="3964">
          <cell r="H3964" t="str">
            <v>NotSelf</v>
          </cell>
        </row>
        <row r="3965">
          <cell r="H3965" t="str">
            <v>NotSelf</v>
          </cell>
        </row>
        <row r="3966">
          <cell r="H3966" t="str">
            <v>NotSelf</v>
          </cell>
        </row>
        <row r="3967">
          <cell r="H3967" t="str">
            <v>NotSelf</v>
          </cell>
        </row>
        <row r="3968">
          <cell r="H3968" t="str">
            <v>NotSelf</v>
          </cell>
        </row>
        <row r="3969">
          <cell r="H3969" t="str">
            <v>NotSelf</v>
          </cell>
        </row>
        <row r="3970">
          <cell r="H3970" t="str">
            <v>NotSelf</v>
          </cell>
        </row>
        <row r="3971">
          <cell r="H3971" t="str">
            <v>NotSelf</v>
          </cell>
        </row>
        <row r="3972">
          <cell r="H3972" t="str">
            <v>NotSelf</v>
          </cell>
        </row>
        <row r="3973">
          <cell r="H3973" t="str">
            <v>NotSelf</v>
          </cell>
        </row>
        <row r="3974">
          <cell r="H3974" t="str">
            <v>NotSelf</v>
          </cell>
        </row>
        <row r="3975">
          <cell r="H3975" t="str">
            <v>NotSelf</v>
          </cell>
        </row>
        <row r="3976">
          <cell r="H3976" t="str">
            <v>NotSelf</v>
          </cell>
        </row>
        <row r="3977">
          <cell r="H3977" t="str">
            <v>NotSelf</v>
          </cell>
        </row>
        <row r="3978">
          <cell r="H3978" t="str">
            <v>NotSelf</v>
          </cell>
        </row>
        <row r="3979">
          <cell r="H3979" t="str">
            <v>NotSelf</v>
          </cell>
        </row>
        <row r="3980">
          <cell r="H3980" t="str">
            <v>NotSelf</v>
          </cell>
        </row>
        <row r="3981">
          <cell r="H3981" t="str">
            <v>NotSelf</v>
          </cell>
        </row>
        <row r="3982">
          <cell r="H3982" t="str">
            <v>NotSelf</v>
          </cell>
        </row>
        <row r="3983">
          <cell r="H3983" t="str">
            <v>NotSelf</v>
          </cell>
        </row>
        <row r="3984">
          <cell r="H3984" t="str">
            <v>NotSelf</v>
          </cell>
        </row>
        <row r="3985">
          <cell r="H3985" t="str">
            <v>NotSelf</v>
          </cell>
        </row>
        <row r="3986">
          <cell r="H3986" t="str">
            <v>NotSelf</v>
          </cell>
        </row>
        <row r="3987">
          <cell r="H3987" t="str">
            <v>NotSelf</v>
          </cell>
        </row>
        <row r="3988">
          <cell r="H3988" t="str">
            <v>NotSelf</v>
          </cell>
        </row>
        <row r="3989">
          <cell r="H3989" t="str">
            <v>NotSelf</v>
          </cell>
        </row>
        <row r="3990">
          <cell r="H3990" t="str">
            <v>NotSelf</v>
          </cell>
        </row>
        <row r="3991">
          <cell r="H3991" t="str">
            <v>NotSelf</v>
          </cell>
        </row>
        <row r="3992">
          <cell r="H3992" t="str">
            <v>NotSelf</v>
          </cell>
        </row>
        <row r="3993">
          <cell r="H3993" t="str">
            <v>NotSelf</v>
          </cell>
        </row>
        <row r="3994">
          <cell r="H3994" t="str">
            <v>NotSelf</v>
          </cell>
        </row>
        <row r="3995">
          <cell r="H3995" t="str">
            <v>NotSelf</v>
          </cell>
        </row>
        <row r="3996">
          <cell r="H3996" t="str">
            <v>NotSelf</v>
          </cell>
        </row>
        <row r="3997">
          <cell r="H3997" t="str">
            <v>NotSelf</v>
          </cell>
        </row>
        <row r="3998">
          <cell r="H3998" t="str">
            <v>NotSelf</v>
          </cell>
        </row>
        <row r="3999">
          <cell r="H3999" t="str">
            <v>NotSelf</v>
          </cell>
        </row>
        <row r="4000">
          <cell r="H4000" t="str">
            <v>NotSelf</v>
          </cell>
        </row>
        <row r="4001">
          <cell r="H4001" t="str">
            <v>NotSelf</v>
          </cell>
        </row>
        <row r="4002">
          <cell r="H4002" t="str">
            <v>NotSelf</v>
          </cell>
        </row>
        <row r="4003">
          <cell r="H4003" t="str">
            <v>NotSelf</v>
          </cell>
        </row>
        <row r="4004">
          <cell r="H4004" t="str">
            <v>NotSelf</v>
          </cell>
        </row>
        <row r="4005">
          <cell r="H4005" t="str">
            <v>NotSelf</v>
          </cell>
        </row>
        <row r="4006">
          <cell r="H4006" t="str">
            <v>NotSelf</v>
          </cell>
        </row>
        <row r="4007">
          <cell r="H4007" t="str">
            <v>NotSelf</v>
          </cell>
        </row>
        <row r="4008">
          <cell r="H4008" t="str">
            <v>NotSelf</v>
          </cell>
        </row>
        <row r="4009">
          <cell r="H4009" t="str">
            <v>NotSelf</v>
          </cell>
        </row>
        <row r="4010">
          <cell r="H4010" t="str">
            <v>NotSelf</v>
          </cell>
        </row>
        <row r="4011">
          <cell r="H4011" t="str">
            <v>NotSelf</v>
          </cell>
        </row>
        <row r="4012">
          <cell r="H4012" t="str">
            <v>NotSelf</v>
          </cell>
        </row>
        <row r="4013">
          <cell r="H4013" t="str">
            <v>NotSelf</v>
          </cell>
        </row>
        <row r="4014">
          <cell r="H4014" t="str">
            <v>NotSelf</v>
          </cell>
        </row>
        <row r="4015">
          <cell r="H4015" t="str">
            <v>NotSelf</v>
          </cell>
        </row>
        <row r="4016">
          <cell r="H4016" t="str">
            <v>NotSelf</v>
          </cell>
        </row>
        <row r="4017">
          <cell r="H4017" t="str">
            <v>NotSelf</v>
          </cell>
        </row>
        <row r="4018">
          <cell r="H4018" t="str">
            <v>NotSelf</v>
          </cell>
        </row>
        <row r="4019">
          <cell r="H4019" t="str">
            <v>NotSelf</v>
          </cell>
        </row>
        <row r="4020">
          <cell r="H4020" t="str">
            <v>NotSelf</v>
          </cell>
        </row>
        <row r="4021">
          <cell r="H4021" t="str">
            <v>NotSelf</v>
          </cell>
        </row>
        <row r="4022">
          <cell r="H4022" t="str">
            <v>NotSelf</v>
          </cell>
        </row>
        <row r="4023">
          <cell r="H4023" t="str">
            <v>NotSelf</v>
          </cell>
        </row>
        <row r="4024">
          <cell r="H4024" t="str">
            <v>NotSelf</v>
          </cell>
        </row>
        <row r="4025">
          <cell r="H4025" t="str">
            <v>NotSelf</v>
          </cell>
        </row>
        <row r="4026">
          <cell r="H4026" t="str">
            <v>NotSelf</v>
          </cell>
        </row>
        <row r="4027">
          <cell r="H4027" t="str">
            <v>NotSelf</v>
          </cell>
        </row>
        <row r="4028">
          <cell r="H4028" t="str">
            <v>NotSelf</v>
          </cell>
        </row>
        <row r="4029">
          <cell r="H4029" t="str">
            <v>NotSelf</v>
          </cell>
        </row>
        <row r="4030">
          <cell r="H4030" t="str">
            <v>NotSelf</v>
          </cell>
        </row>
        <row r="4031">
          <cell r="H4031" t="str">
            <v>NotSelf</v>
          </cell>
        </row>
        <row r="4032">
          <cell r="H4032" t="str">
            <v>NotSelf</v>
          </cell>
        </row>
        <row r="4033">
          <cell r="H4033" t="str">
            <v>NotSelf</v>
          </cell>
        </row>
        <row r="4034">
          <cell r="H4034" t="str">
            <v>NotSelf</v>
          </cell>
        </row>
        <row r="4035">
          <cell r="H4035" t="str">
            <v>NotSelf</v>
          </cell>
        </row>
        <row r="4036">
          <cell r="H4036" t="str">
            <v>NotSelf</v>
          </cell>
        </row>
        <row r="4037">
          <cell r="H4037" t="str">
            <v>NotSelf</v>
          </cell>
        </row>
        <row r="4038">
          <cell r="H4038" t="str">
            <v>NotSelf</v>
          </cell>
        </row>
        <row r="4039">
          <cell r="H4039" t="str">
            <v>NotSelf</v>
          </cell>
        </row>
        <row r="4040">
          <cell r="H4040" t="str">
            <v>NotSelf</v>
          </cell>
        </row>
        <row r="4041">
          <cell r="H4041" t="str">
            <v>NotSelf</v>
          </cell>
        </row>
        <row r="4042">
          <cell r="H4042" t="str">
            <v>NotSelf</v>
          </cell>
        </row>
        <row r="4043">
          <cell r="H4043" t="str">
            <v>NotSelf</v>
          </cell>
        </row>
        <row r="4044">
          <cell r="H4044" t="str">
            <v>NotSelf</v>
          </cell>
        </row>
        <row r="4045">
          <cell r="H4045" t="str">
            <v>NotSelf</v>
          </cell>
        </row>
        <row r="4046">
          <cell r="H4046" t="str">
            <v>NotSelf</v>
          </cell>
        </row>
        <row r="4047">
          <cell r="H4047" t="str">
            <v>NotSelf</v>
          </cell>
        </row>
        <row r="4048">
          <cell r="H4048" t="str">
            <v>NotSelf</v>
          </cell>
        </row>
        <row r="4049">
          <cell r="H4049" t="str">
            <v>NotSelf</v>
          </cell>
        </row>
        <row r="4050">
          <cell r="H4050" t="str">
            <v>NotSelf</v>
          </cell>
        </row>
        <row r="4051">
          <cell r="H4051" t="str">
            <v>NotSelf</v>
          </cell>
        </row>
        <row r="4052">
          <cell r="H4052" t="str">
            <v>NotSelf</v>
          </cell>
        </row>
        <row r="4053">
          <cell r="H4053" t="str">
            <v>NotSelf</v>
          </cell>
        </row>
        <row r="4054">
          <cell r="H4054" t="str">
            <v>NotSelf</v>
          </cell>
        </row>
        <row r="4055">
          <cell r="H4055" t="str">
            <v>NotSelf</v>
          </cell>
        </row>
        <row r="4056">
          <cell r="H4056" t="str">
            <v>NotSelf</v>
          </cell>
        </row>
        <row r="4057">
          <cell r="H4057" t="str">
            <v>NotSelf</v>
          </cell>
        </row>
        <row r="4058">
          <cell r="H4058" t="str">
            <v>NotSelf</v>
          </cell>
        </row>
        <row r="4059">
          <cell r="H4059" t="str">
            <v>NotSelf</v>
          </cell>
        </row>
        <row r="4060">
          <cell r="H4060" t="str">
            <v>NotSelf</v>
          </cell>
        </row>
        <row r="4061">
          <cell r="H4061" t="str">
            <v>NotSelf</v>
          </cell>
        </row>
        <row r="4062">
          <cell r="H4062" t="str">
            <v>NotSelf</v>
          </cell>
        </row>
        <row r="4063">
          <cell r="H4063" t="str">
            <v>NotSelf</v>
          </cell>
        </row>
        <row r="4064">
          <cell r="H4064" t="str">
            <v>NotSelf</v>
          </cell>
        </row>
        <row r="4065">
          <cell r="H4065" t="str">
            <v>NotSelf</v>
          </cell>
        </row>
        <row r="4066">
          <cell r="H4066" t="str">
            <v>NotSelf</v>
          </cell>
        </row>
        <row r="4067">
          <cell r="H4067" t="str">
            <v>NotSelf</v>
          </cell>
        </row>
        <row r="4068">
          <cell r="H4068" t="str">
            <v>NotSelf</v>
          </cell>
        </row>
        <row r="4069">
          <cell r="H4069" t="str">
            <v>NotSelf</v>
          </cell>
        </row>
        <row r="4070">
          <cell r="H4070" t="str">
            <v>NotSelf</v>
          </cell>
        </row>
        <row r="4071">
          <cell r="H4071" t="str">
            <v>NotSelf</v>
          </cell>
        </row>
        <row r="4072">
          <cell r="H4072" t="str">
            <v>NotSelf</v>
          </cell>
        </row>
        <row r="4073">
          <cell r="H4073" t="str">
            <v>NotSelf</v>
          </cell>
        </row>
        <row r="4074">
          <cell r="H4074" t="str">
            <v>NotSelf</v>
          </cell>
        </row>
        <row r="4075">
          <cell r="H4075" t="str">
            <v>NotSelf</v>
          </cell>
        </row>
        <row r="4076">
          <cell r="H4076" t="str">
            <v>NotSelf</v>
          </cell>
        </row>
        <row r="4077">
          <cell r="H4077" t="str">
            <v>NotSelf</v>
          </cell>
        </row>
        <row r="4078">
          <cell r="H4078" t="str">
            <v>NotSelf</v>
          </cell>
        </row>
        <row r="4079">
          <cell r="H4079" t="str">
            <v>NotSelf</v>
          </cell>
        </row>
        <row r="4080">
          <cell r="H4080" t="str">
            <v>NotSelf</v>
          </cell>
        </row>
        <row r="4081">
          <cell r="H4081" t="str">
            <v>NotSelf</v>
          </cell>
        </row>
        <row r="4082">
          <cell r="H4082" t="str">
            <v>NotSelf</v>
          </cell>
        </row>
        <row r="4083">
          <cell r="H4083" t="str">
            <v>NotSelf</v>
          </cell>
        </row>
        <row r="4084">
          <cell r="H4084" t="str">
            <v>NotSelf</v>
          </cell>
        </row>
        <row r="4085">
          <cell r="H4085" t="str">
            <v>NotSelf</v>
          </cell>
        </row>
        <row r="4086">
          <cell r="H4086" t="str">
            <v>NotSelf</v>
          </cell>
        </row>
        <row r="4087">
          <cell r="H4087" t="str">
            <v>NotSelf</v>
          </cell>
        </row>
        <row r="4088">
          <cell r="H4088" t="str">
            <v>NotSelf</v>
          </cell>
        </row>
        <row r="4089">
          <cell r="H4089" t="str">
            <v>NotSelf</v>
          </cell>
        </row>
        <row r="4090">
          <cell r="H4090" t="str">
            <v>NotSelf</v>
          </cell>
        </row>
        <row r="4091">
          <cell r="H4091" t="str">
            <v>NotSelf</v>
          </cell>
        </row>
        <row r="4092">
          <cell r="H4092" t="str">
            <v>NotSelf</v>
          </cell>
        </row>
        <row r="4093">
          <cell r="H4093" t="str">
            <v>NotSelf</v>
          </cell>
        </row>
        <row r="4094">
          <cell r="H4094" t="str">
            <v>NotSelf</v>
          </cell>
        </row>
        <row r="4095">
          <cell r="H4095" t="str">
            <v>NotSelf</v>
          </cell>
        </row>
        <row r="4096">
          <cell r="H4096" t="str">
            <v>NotSelf</v>
          </cell>
        </row>
        <row r="4097">
          <cell r="H4097" t="str">
            <v>NotSelf</v>
          </cell>
        </row>
        <row r="4098">
          <cell r="H4098" t="str">
            <v>NotSelf</v>
          </cell>
        </row>
        <row r="4099">
          <cell r="H4099" t="str">
            <v>NotSelf</v>
          </cell>
        </row>
        <row r="4100">
          <cell r="H4100" t="str">
            <v>NotSelf</v>
          </cell>
        </row>
        <row r="4101">
          <cell r="H4101" t="str">
            <v>NotSelf</v>
          </cell>
        </row>
        <row r="4102">
          <cell r="H4102" t="str">
            <v>NotSelf</v>
          </cell>
        </row>
        <row r="4103">
          <cell r="H4103" t="str">
            <v>NotSelf</v>
          </cell>
        </row>
        <row r="4104">
          <cell r="H4104" t="str">
            <v>NotSelf</v>
          </cell>
        </row>
        <row r="4105">
          <cell r="H4105" t="str">
            <v>NotSelf</v>
          </cell>
        </row>
        <row r="4106">
          <cell r="H4106" t="str">
            <v>NotSelf</v>
          </cell>
        </row>
        <row r="4107">
          <cell r="H4107" t="str">
            <v>NotSelf</v>
          </cell>
        </row>
        <row r="4108">
          <cell r="H4108" t="str">
            <v>NotSelf</v>
          </cell>
        </row>
        <row r="4109">
          <cell r="H4109" t="str">
            <v>NotSelf</v>
          </cell>
        </row>
        <row r="4110">
          <cell r="H4110" t="str">
            <v>NotSelf</v>
          </cell>
        </row>
        <row r="4111">
          <cell r="H4111" t="str">
            <v>NotSelf</v>
          </cell>
        </row>
        <row r="4112">
          <cell r="H4112" t="str">
            <v>NotSelf</v>
          </cell>
        </row>
        <row r="4113">
          <cell r="H4113" t="str">
            <v>NotSelf</v>
          </cell>
        </row>
        <row r="4114">
          <cell r="H4114" t="str">
            <v>NotSelf</v>
          </cell>
        </row>
        <row r="4115">
          <cell r="H4115" t="str">
            <v>NotSelf</v>
          </cell>
        </row>
        <row r="4116">
          <cell r="H4116" t="str">
            <v>NotSelf</v>
          </cell>
        </row>
        <row r="4117">
          <cell r="H4117" t="str">
            <v>NotSelf</v>
          </cell>
        </row>
        <row r="4118">
          <cell r="H4118" t="str">
            <v>NotSelf</v>
          </cell>
        </row>
        <row r="4119">
          <cell r="H4119" t="str">
            <v>NotSelf</v>
          </cell>
        </row>
        <row r="4120">
          <cell r="H4120" t="str">
            <v>NotSelf</v>
          </cell>
        </row>
        <row r="4121">
          <cell r="H4121" t="str">
            <v>NotSelf</v>
          </cell>
        </row>
        <row r="4122">
          <cell r="H4122" t="str">
            <v>NotSelf</v>
          </cell>
        </row>
        <row r="4123">
          <cell r="H4123" t="str">
            <v>NotSelf</v>
          </cell>
        </row>
        <row r="4124">
          <cell r="H4124" t="str">
            <v>NotSelf</v>
          </cell>
        </row>
        <row r="4125">
          <cell r="H4125" t="str">
            <v>NotSelf</v>
          </cell>
        </row>
        <row r="4126">
          <cell r="H4126" t="str">
            <v>NotSelf</v>
          </cell>
        </row>
        <row r="4127">
          <cell r="H4127" t="str">
            <v>NotSelf</v>
          </cell>
        </row>
        <row r="4128">
          <cell r="H4128" t="str">
            <v>NotSelf</v>
          </cell>
        </row>
        <row r="4129">
          <cell r="H4129" t="str">
            <v>NotSelf</v>
          </cell>
        </row>
        <row r="4130">
          <cell r="H4130" t="str">
            <v>NotSelf</v>
          </cell>
        </row>
        <row r="4131">
          <cell r="H4131" t="str">
            <v>NotSelf</v>
          </cell>
        </row>
        <row r="4132">
          <cell r="H4132" t="str">
            <v>NotSelf</v>
          </cell>
        </row>
        <row r="4133">
          <cell r="H4133" t="str">
            <v>NotSelf</v>
          </cell>
        </row>
        <row r="4134">
          <cell r="H4134" t="str">
            <v>NotSelf</v>
          </cell>
        </row>
        <row r="4135">
          <cell r="H4135" t="str">
            <v>NotSelf</v>
          </cell>
        </row>
        <row r="4136">
          <cell r="H4136" t="str">
            <v>NotSelf</v>
          </cell>
        </row>
        <row r="4137">
          <cell r="H4137" t="str">
            <v>NotSelf</v>
          </cell>
        </row>
        <row r="4138">
          <cell r="H4138" t="str">
            <v>NotSelf</v>
          </cell>
        </row>
        <row r="4139">
          <cell r="H4139" t="str">
            <v>NotSelf</v>
          </cell>
        </row>
        <row r="4140">
          <cell r="H4140" t="str">
            <v>NotSelf</v>
          </cell>
        </row>
        <row r="4141">
          <cell r="H4141" t="str">
            <v>NotSelf</v>
          </cell>
        </row>
        <row r="4142">
          <cell r="H4142" t="str">
            <v>NotSelf</v>
          </cell>
        </row>
        <row r="4143">
          <cell r="H4143" t="str">
            <v>NotSelf</v>
          </cell>
        </row>
        <row r="4144">
          <cell r="H4144" t="str">
            <v>NotSelf</v>
          </cell>
        </row>
        <row r="4145">
          <cell r="H4145" t="str">
            <v>NotSelf</v>
          </cell>
        </row>
        <row r="4146">
          <cell r="H4146" t="str">
            <v>NotSelf</v>
          </cell>
        </row>
        <row r="4147">
          <cell r="H4147" t="str">
            <v>NotSelf</v>
          </cell>
        </row>
        <row r="4148">
          <cell r="H4148" t="str">
            <v>NotSelf</v>
          </cell>
        </row>
        <row r="4149">
          <cell r="H4149" t="str">
            <v>NotSelf</v>
          </cell>
        </row>
        <row r="4150">
          <cell r="H4150" t="str">
            <v>NotSelf</v>
          </cell>
        </row>
        <row r="4151">
          <cell r="H4151" t="str">
            <v>NotSelf</v>
          </cell>
        </row>
        <row r="4152">
          <cell r="H4152" t="str">
            <v>NotSelf</v>
          </cell>
        </row>
        <row r="4153">
          <cell r="H4153" t="str">
            <v>NotSelf</v>
          </cell>
        </row>
        <row r="4154">
          <cell r="H4154" t="str">
            <v>NotSelf</v>
          </cell>
        </row>
        <row r="4155">
          <cell r="H4155" t="str">
            <v>NotSelf</v>
          </cell>
        </row>
        <row r="4156">
          <cell r="H4156" t="str">
            <v>NotSelf</v>
          </cell>
        </row>
        <row r="4157">
          <cell r="H4157" t="str">
            <v>NotSelf</v>
          </cell>
        </row>
        <row r="4158">
          <cell r="H4158" t="str">
            <v>NotSelf</v>
          </cell>
        </row>
        <row r="4159">
          <cell r="H4159" t="str">
            <v>NotSelf</v>
          </cell>
        </row>
        <row r="4160">
          <cell r="H4160" t="str">
            <v>NotSelf</v>
          </cell>
        </row>
        <row r="4161">
          <cell r="H4161" t="str">
            <v>NotSelf</v>
          </cell>
        </row>
        <row r="4162">
          <cell r="H4162" t="str">
            <v>NotSelf</v>
          </cell>
        </row>
        <row r="4163">
          <cell r="H4163" t="str">
            <v>NotSelf</v>
          </cell>
        </row>
        <row r="4164">
          <cell r="H4164" t="str">
            <v>NotSelf</v>
          </cell>
        </row>
        <row r="4165">
          <cell r="H4165" t="str">
            <v>NotSelf</v>
          </cell>
        </row>
        <row r="4166">
          <cell r="H4166" t="str">
            <v>NotSelf</v>
          </cell>
        </row>
        <row r="4167">
          <cell r="H4167" t="str">
            <v>NotSelf</v>
          </cell>
        </row>
        <row r="4168">
          <cell r="H4168" t="str">
            <v>NotSelf</v>
          </cell>
        </row>
        <row r="4169">
          <cell r="H4169" t="str">
            <v>NotSelf</v>
          </cell>
        </row>
        <row r="4170">
          <cell r="H4170" t="str">
            <v>NotSelf</v>
          </cell>
        </row>
        <row r="4171">
          <cell r="H4171" t="str">
            <v>NotSelf</v>
          </cell>
        </row>
        <row r="4172">
          <cell r="H4172" t="str">
            <v>NotSelf</v>
          </cell>
        </row>
        <row r="4173">
          <cell r="H4173" t="str">
            <v>NotSelf</v>
          </cell>
        </row>
        <row r="4174">
          <cell r="H4174" t="str">
            <v>NotSelf</v>
          </cell>
        </row>
        <row r="4175">
          <cell r="H4175" t="str">
            <v>NotSelf</v>
          </cell>
        </row>
        <row r="4176">
          <cell r="H4176" t="str">
            <v>NotSelf</v>
          </cell>
        </row>
        <row r="4177">
          <cell r="H4177" t="str">
            <v>NotSelf</v>
          </cell>
        </row>
        <row r="4178">
          <cell r="H4178" t="str">
            <v>NotSelf</v>
          </cell>
        </row>
        <row r="4179">
          <cell r="H4179" t="str">
            <v>NotSelf</v>
          </cell>
        </row>
        <row r="4180">
          <cell r="H4180" t="str">
            <v>NotSelf</v>
          </cell>
        </row>
        <row r="4181">
          <cell r="H4181" t="str">
            <v>NotSelf</v>
          </cell>
        </row>
        <row r="4182">
          <cell r="H4182" t="str">
            <v>NotSelf</v>
          </cell>
        </row>
        <row r="4183">
          <cell r="H4183" t="str">
            <v>NotSelf</v>
          </cell>
        </row>
        <row r="4184">
          <cell r="H4184" t="str">
            <v>NotSelf</v>
          </cell>
        </row>
        <row r="4185">
          <cell r="H4185" t="str">
            <v>NotSelf</v>
          </cell>
        </row>
        <row r="4186">
          <cell r="H4186" t="str">
            <v>NotSelf</v>
          </cell>
        </row>
        <row r="4187">
          <cell r="H4187" t="str">
            <v>NotSelf</v>
          </cell>
        </row>
        <row r="4188">
          <cell r="H4188" t="str">
            <v>NotSelf</v>
          </cell>
        </row>
        <row r="4189">
          <cell r="H4189" t="str">
            <v>NotSelf</v>
          </cell>
        </row>
        <row r="4190">
          <cell r="H4190" t="str">
            <v>NotSelf</v>
          </cell>
        </row>
        <row r="4191">
          <cell r="H4191" t="str">
            <v>NotSelf</v>
          </cell>
        </row>
        <row r="4192">
          <cell r="H4192" t="str">
            <v>NotSelf</v>
          </cell>
        </row>
        <row r="4193">
          <cell r="H4193" t="str">
            <v>NotSelf</v>
          </cell>
        </row>
        <row r="4194">
          <cell r="H4194" t="str">
            <v>NotSelf</v>
          </cell>
        </row>
        <row r="4195">
          <cell r="H4195" t="str">
            <v>NotSelf</v>
          </cell>
        </row>
        <row r="4196">
          <cell r="H4196" t="str">
            <v>NotSelf</v>
          </cell>
        </row>
        <row r="4197">
          <cell r="H4197" t="str">
            <v>NotSelf</v>
          </cell>
        </row>
        <row r="4198">
          <cell r="H4198" t="str">
            <v>NotSelf</v>
          </cell>
        </row>
        <row r="4199">
          <cell r="H4199" t="str">
            <v>NotSelf</v>
          </cell>
        </row>
        <row r="4200">
          <cell r="H4200" t="str">
            <v>NotSelf</v>
          </cell>
        </row>
        <row r="4201">
          <cell r="H4201" t="str">
            <v>NotSelf</v>
          </cell>
        </row>
        <row r="4202">
          <cell r="H4202" t="str">
            <v>NotSelf</v>
          </cell>
        </row>
        <row r="4203">
          <cell r="H4203" t="str">
            <v>NotSelf</v>
          </cell>
        </row>
        <row r="4204">
          <cell r="H4204" t="str">
            <v>NotSelf</v>
          </cell>
        </row>
        <row r="4205">
          <cell r="H4205" t="str">
            <v>NotSelf</v>
          </cell>
        </row>
        <row r="4206">
          <cell r="H4206" t="str">
            <v>NotSelf</v>
          </cell>
        </row>
        <row r="4207">
          <cell r="H4207" t="str">
            <v>NotSelf</v>
          </cell>
        </row>
        <row r="4208">
          <cell r="H4208" t="str">
            <v>NotSelf</v>
          </cell>
        </row>
        <row r="4209">
          <cell r="H4209" t="str">
            <v>NotSelf</v>
          </cell>
        </row>
        <row r="4210">
          <cell r="H4210" t="str">
            <v>NotSelf</v>
          </cell>
        </row>
        <row r="4211">
          <cell r="H4211" t="str">
            <v>NotSelf</v>
          </cell>
        </row>
        <row r="4212">
          <cell r="H4212" t="str">
            <v>NotSelf</v>
          </cell>
        </row>
        <row r="4213">
          <cell r="H4213" t="str">
            <v>NotSelf</v>
          </cell>
        </row>
        <row r="4214">
          <cell r="H4214" t="str">
            <v>NotSelf</v>
          </cell>
        </row>
        <row r="4215">
          <cell r="H4215" t="str">
            <v>NotSelf</v>
          </cell>
        </row>
        <row r="4216">
          <cell r="H4216" t="str">
            <v>NotSelf</v>
          </cell>
        </row>
        <row r="4217">
          <cell r="H4217" t="str">
            <v>NotSelf</v>
          </cell>
        </row>
        <row r="4218">
          <cell r="H4218" t="str">
            <v>NotSelf</v>
          </cell>
        </row>
        <row r="4219">
          <cell r="H4219" t="str">
            <v>NotSelf</v>
          </cell>
        </row>
        <row r="4220">
          <cell r="H4220" t="str">
            <v>NotSelf</v>
          </cell>
        </row>
        <row r="4221">
          <cell r="H4221" t="str">
            <v>NotSelf</v>
          </cell>
        </row>
        <row r="4222">
          <cell r="H4222" t="str">
            <v>NotSelf</v>
          </cell>
        </row>
        <row r="4223">
          <cell r="H4223" t="str">
            <v>NotSelf</v>
          </cell>
        </row>
        <row r="4224">
          <cell r="H4224" t="str">
            <v>NotSelf</v>
          </cell>
        </row>
        <row r="4225">
          <cell r="H4225" t="str">
            <v>NotSelf</v>
          </cell>
        </row>
        <row r="4226">
          <cell r="H4226" t="str">
            <v>NotSelf</v>
          </cell>
        </row>
        <row r="4227">
          <cell r="H4227" t="str">
            <v>NotSelf</v>
          </cell>
        </row>
        <row r="4228">
          <cell r="H4228" t="str">
            <v>NotSelf</v>
          </cell>
        </row>
        <row r="4229">
          <cell r="H4229" t="str">
            <v>NotSelf</v>
          </cell>
        </row>
        <row r="4230">
          <cell r="H4230" t="str">
            <v>NotSelf</v>
          </cell>
        </row>
        <row r="4231">
          <cell r="H4231" t="str">
            <v>NotSelf</v>
          </cell>
        </row>
        <row r="4232">
          <cell r="H4232" t="str">
            <v>NotSelf</v>
          </cell>
        </row>
        <row r="4233">
          <cell r="H4233" t="str">
            <v>NotSelf</v>
          </cell>
        </row>
        <row r="4234">
          <cell r="H4234" t="str">
            <v>NotSelf</v>
          </cell>
        </row>
        <row r="4235">
          <cell r="H4235" t="str">
            <v>NotSelf</v>
          </cell>
        </row>
        <row r="4236">
          <cell r="H4236" t="str">
            <v>NotSelf</v>
          </cell>
        </row>
        <row r="4237">
          <cell r="H4237" t="str">
            <v>NotSelf</v>
          </cell>
        </row>
        <row r="4238">
          <cell r="H4238" t="str">
            <v>NotSelf</v>
          </cell>
        </row>
        <row r="4239">
          <cell r="H4239" t="str">
            <v>NotSelf</v>
          </cell>
        </row>
        <row r="4240">
          <cell r="H4240" t="str">
            <v>NotSelf</v>
          </cell>
        </row>
        <row r="4241">
          <cell r="H4241" t="str">
            <v>NotSelf</v>
          </cell>
        </row>
        <row r="4242">
          <cell r="H4242" t="str">
            <v>NotSelf</v>
          </cell>
        </row>
        <row r="4243">
          <cell r="H4243" t="str">
            <v>NotSelf</v>
          </cell>
        </row>
        <row r="4244">
          <cell r="H4244" t="str">
            <v>NotSelf</v>
          </cell>
        </row>
        <row r="4245">
          <cell r="H4245" t="str">
            <v>NotSelf</v>
          </cell>
        </row>
        <row r="4246">
          <cell r="H4246" t="str">
            <v>NotSelf</v>
          </cell>
        </row>
        <row r="4247">
          <cell r="H4247" t="str">
            <v>NotSelf</v>
          </cell>
        </row>
        <row r="4248">
          <cell r="H4248" t="str">
            <v>NotSelf</v>
          </cell>
        </row>
        <row r="4249">
          <cell r="H4249" t="str">
            <v>NotSelf</v>
          </cell>
        </row>
        <row r="4250">
          <cell r="H4250" t="str">
            <v>NotSelf</v>
          </cell>
        </row>
        <row r="4251">
          <cell r="H4251" t="str">
            <v>NotSelf</v>
          </cell>
        </row>
        <row r="4252">
          <cell r="H4252" t="str">
            <v>NotSelf</v>
          </cell>
        </row>
        <row r="4253">
          <cell r="H4253" t="str">
            <v>NotSelf</v>
          </cell>
        </row>
        <row r="4254">
          <cell r="H4254" t="str">
            <v>NotSelf</v>
          </cell>
        </row>
        <row r="4255">
          <cell r="H4255" t="str">
            <v>NotSelf</v>
          </cell>
        </row>
        <row r="4256">
          <cell r="H4256" t="str">
            <v>NotSelf</v>
          </cell>
        </row>
        <row r="4257">
          <cell r="H4257" t="str">
            <v>NotSelf</v>
          </cell>
        </row>
        <row r="4258">
          <cell r="H4258" t="str">
            <v>NotSelf</v>
          </cell>
        </row>
        <row r="4259">
          <cell r="H4259" t="str">
            <v>NotSelf</v>
          </cell>
        </row>
        <row r="4260">
          <cell r="H4260" t="str">
            <v>NotSelf</v>
          </cell>
        </row>
        <row r="4261">
          <cell r="H4261" t="str">
            <v>NotSelf</v>
          </cell>
        </row>
        <row r="4262">
          <cell r="H4262" t="str">
            <v>NotSelf</v>
          </cell>
        </row>
        <row r="4263">
          <cell r="H4263" t="str">
            <v>NotSelf</v>
          </cell>
        </row>
        <row r="4264">
          <cell r="H4264" t="str">
            <v>NotSelf</v>
          </cell>
        </row>
        <row r="4265">
          <cell r="H4265" t="str">
            <v>NotSelf</v>
          </cell>
        </row>
        <row r="4266">
          <cell r="H4266" t="str">
            <v>NotSelf</v>
          </cell>
        </row>
        <row r="4267">
          <cell r="H4267" t="str">
            <v>NotSelf</v>
          </cell>
        </row>
        <row r="4268">
          <cell r="H4268" t="str">
            <v>NotSelf</v>
          </cell>
        </row>
        <row r="4269">
          <cell r="H4269" t="str">
            <v>NotSelf</v>
          </cell>
        </row>
        <row r="4270">
          <cell r="H4270" t="str">
            <v>NotSelf</v>
          </cell>
        </row>
        <row r="4271">
          <cell r="H4271" t="str">
            <v>NotSelf</v>
          </cell>
        </row>
        <row r="4272">
          <cell r="H4272" t="str">
            <v>NotSelf</v>
          </cell>
        </row>
        <row r="4273">
          <cell r="H4273" t="str">
            <v>NotSelf</v>
          </cell>
        </row>
        <row r="4274">
          <cell r="H4274" t="str">
            <v>NotSelf</v>
          </cell>
        </row>
        <row r="4275">
          <cell r="H4275" t="str">
            <v>NotSelf</v>
          </cell>
        </row>
        <row r="4276">
          <cell r="H4276" t="str">
            <v>NotSelf</v>
          </cell>
        </row>
        <row r="4277">
          <cell r="H4277" t="str">
            <v>NotSelf</v>
          </cell>
        </row>
        <row r="4278">
          <cell r="H4278" t="str">
            <v>NotSelf</v>
          </cell>
        </row>
        <row r="4279">
          <cell r="H4279" t="str">
            <v>NotSelf</v>
          </cell>
        </row>
        <row r="4280">
          <cell r="H4280" t="str">
            <v>NotSelf</v>
          </cell>
        </row>
        <row r="4281">
          <cell r="H4281" t="str">
            <v>NotSelf</v>
          </cell>
        </row>
        <row r="4282">
          <cell r="H4282" t="str">
            <v>NotSelf</v>
          </cell>
        </row>
        <row r="4283">
          <cell r="H4283" t="str">
            <v>NotSelf</v>
          </cell>
        </row>
        <row r="4284">
          <cell r="H4284" t="str">
            <v>NotSelf</v>
          </cell>
        </row>
        <row r="4285">
          <cell r="H4285" t="str">
            <v>NotSelf</v>
          </cell>
        </row>
        <row r="4286">
          <cell r="H4286" t="str">
            <v>NotSelf</v>
          </cell>
        </row>
        <row r="4287">
          <cell r="H4287" t="str">
            <v>NotSelf</v>
          </cell>
        </row>
        <row r="4288">
          <cell r="H4288" t="str">
            <v>NotSelf</v>
          </cell>
        </row>
        <row r="4289">
          <cell r="H4289" t="str">
            <v>NotSelf</v>
          </cell>
        </row>
        <row r="4290">
          <cell r="H4290" t="str">
            <v>NotSelf</v>
          </cell>
        </row>
        <row r="4291">
          <cell r="H4291" t="str">
            <v>NotSelf</v>
          </cell>
        </row>
        <row r="4292">
          <cell r="H4292" t="str">
            <v>NotSelf</v>
          </cell>
        </row>
        <row r="4293">
          <cell r="H4293" t="str">
            <v>NotSelf</v>
          </cell>
        </row>
        <row r="4294">
          <cell r="H4294" t="str">
            <v>NotSelf</v>
          </cell>
        </row>
        <row r="4295">
          <cell r="H4295" t="str">
            <v>NotSelf</v>
          </cell>
        </row>
        <row r="4296">
          <cell r="H4296" t="str">
            <v>NotSelf</v>
          </cell>
        </row>
        <row r="4297">
          <cell r="H4297" t="str">
            <v>NotSelf</v>
          </cell>
        </row>
        <row r="4298">
          <cell r="H4298" t="str">
            <v>NotSelf</v>
          </cell>
        </row>
        <row r="4299">
          <cell r="H4299" t="str">
            <v>NotSelf</v>
          </cell>
        </row>
        <row r="4300">
          <cell r="H4300" t="str">
            <v>NotSelf</v>
          </cell>
        </row>
        <row r="4301">
          <cell r="H4301" t="str">
            <v>NotSelf</v>
          </cell>
        </row>
        <row r="4302">
          <cell r="H4302" t="str">
            <v>NotSelf</v>
          </cell>
        </row>
        <row r="4303">
          <cell r="H4303" t="str">
            <v>NotSelf</v>
          </cell>
        </row>
        <row r="4304">
          <cell r="H4304" t="str">
            <v>NotSelf</v>
          </cell>
        </row>
        <row r="4305">
          <cell r="H4305" t="str">
            <v>NotSelf</v>
          </cell>
        </row>
        <row r="4306">
          <cell r="H4306" t="str">
            <v>NotSelf</v>
          </cell>
        </row>
        <row r="4307">
          <cell r="H4307" t="str">
            <v>NotSelf</v>
          </cell>
        </row>
        <row r="4308">
          <cell r="H4308" t="str">
            <v>NotSelf</v>
          </cell>
        </row>
        <row r="4309">
          <cell r="H4309" t="str">
            <v>NotSelf</v>
          </cell>
        </row>
        <row r="4310">
          <cell r="H4310" t="str">
            <v>NotSelf</v>
          </cell>
        </row>
        <row r="4311">
          <cell r="H4311" t="str">
            <v>NotSelf</v>
          </cell>
        </row>
        <row r="4312">
          <cell r="H4312" t="str">
            <v>NotSelf</v>
          </cell>
        </row>
        <row r="4313">
          <cell r="H4313" t="str">
            <v>NotSelf</v>
          </cell>
        </row>
        <row r="4314">
          <cell r="H4314" t="str">
            <v>NotSelf</v>
          </cell>
        </row>
        <row r="4315">
          <cell r="H4315" t="str">
            <v>NotSelf</v>
          </cell>
        </row>
        <row r="4316">
          <cell r="H4316" t="str">
            <v>NotSelf</v>
          </cell>
        </row>
        <row r="4317">
          <cell r="H4317" t="str">
            <v>NotSelf</v>
          </cell>
        </row>
        <row r="4318">
          <cell r="H4318" t="str">
            <v>NotSelf</v>
          </cell>
        </row>
        <row r="4319">
          <cell r="H4319" t="str">
            <v>NotSelf</v>
          </cell>
        </row>
        <row r="4320">
          <cell r="H4320" t="str">
            <v>NotSelf</v>
          </cell>
        </row>
        <row r="4321">
          <cell r="H4321" t="str">
            <v>NotSelf</v>
          </cell>
        </row>
        <row r="4322">
          <cell r="H4322" t="str">
            <v>NotSelf</v>
          </cell>
        </row>
        <row r="4323">
          <cell r="H4323" t="str">
            <v>NotSelf</v>
          </cell>
        </row>
        <row r="4324">
          <cell r="H4324" t="str">
            <v>NotSelf</v>
          </cell>
        </row>
        <row r="4325">
          <cell r="H4325" t="str">
            <v>NotSelf</v>
          </cell>
        </row>
        <row r="4326">
          <cell r="H4326" t="str">
            <v>NotSelf</v>
          </cell>
        </row>
        <row r="4327">
          <cell r="H4327" t="str">
            <v>NotSelf</v>
          </cell>
        </row>
        <row r="4328">
          <cell r="H4328" t="str">
            <v>NotSelf</v>
          </cell>
        </row>
        <row r="4329">
          <cell r="H4329" t="str">
            <v>NotSelf</v>
          </cell>
        </row>
        <row r="4330">
          <cell r="H4330" t="str">
            <v>NotSelf</v>
          </cell>
        </row>
        <row r="4331">
          <cell r="H4331" t="str">
            <v>NotSelf</v>
          </cell>
        </row>
        <row r="4332">
          <cell r="H4332" t="str">
            <v>NotSelf</v>
          </cell>
        </row>
        <row r="4333">
          <cell r="H4333" t="str">
            <v>NotSelf</v>
          </cell>
        </row>
        <row r="4334">
          <cell r="H4334" t="str">
            <v>NotSelf</v>
          </cell>
        </row>
        <row r="4335">
          <cell r="H4335" t="str">
            <v>NotSelf</v>
          </cell>
        </row>
        <row r="4336">
          <cell r="H4336" t="str">
            <v>NotSelf</v>
          </cell>
        </row>
        <row r="4337">
          <cell r="H4337" t="str">
            <v>NotSelf</v>
          </cell>
        </row>
        <row r="4338">
          <cell r="H4338" t="str">
            <v>NotSelf</v>
          </cell>
        </row>
        <row r="4339">
          <cell r="H4339" t="str">
            <v>NotSelf</v>
          </cell>
        </row>
        <row r="4340">
          <cell r="H4340" t="str">
            <v>NotSelf</v>
          </cell>
        </row>
        <row r="4341">
          <cell r="H4341" t="str">
            <v>NotSelf</v>
          </cell>
        </row>
        <row r="4342">
          <cell r="H4342" t="str">
            <v>NotSelf</v>
          </cell>
        </row>
        <row r="4343">
          <cell r="H4343" t="str">
            <v>NotSelf</v>
          </cell>
        </row>
        <row r="4344">
          <cell r="H4344" t="str">
            <v>NotSelf</v>
          </cell>
        </row>
        <row r="4345">
          <cell r="H4345" t="str">
            <v>NotSelf</v>
          </cell>
        </row>
        <row r="4346">
          <cell r="H4346" t="str">
            <v>NotSelf</v>
          </cell>
        </row>
        <row r="4347">
          <cell r="H4347" t="str">
            <v>NotSelf</v>
          </cell>
        </row>
        <row r="4348">
          <cell r="H4348" t="str">
            <v>NotSelf</v>
          </cell>
        </row>
        <row r="4349">
          <cell r="H4349" t="str">
            <v>NotSelf</v>
          </cell>
        </row>
        <row r="4350">
          <cell r="H4350" t="str">
            <v>NotSelf</v>
          </cell>
        </row>
        <row r="4351">
          <cell r="H4351" t="str">
            <v>NotSelf</v>
          </cell>
        </row>
        <row r="4352">
          <cell r="H4352" t="str">
            <v>NotSelf</v>
          </cell>
        </row>
        <row r="4353">
          <cell r="H4353" t="str">
            <v>NotSelf</v>
          </cell>
        </row>
        <row r="4354">
          <cell r="H4354" t="str">
            <v>NotSelf</v>
          </cell>
        </row>
        <row r="4355">
          <cell r="H4355" t="str">
            <v>NotSelf</v>
          </cell>
        </row>
        <row r="4356">
          <cell r="H4356" t="str">
            <v>NotSelf</v>
          </cell>
        </row>
        <row r="4357">
          <cell r="H4357" t="str">
            <v>NotSelf</v>
          </cell>
        </row>
        <row r="4358">
          <cell r="H4358" t="str">
            <v>NotSelf</v>
          </cell>
        </row>
        <row r="4359">
          <cell r="H4359" t="str">
            <v>NotSelf</v>
          </cell>
        </row>
        <row r="4360">
          <cell r="H4360" t="str">
            <v>NotSelf</v>
          </cell>
        </row>
        <row r="4361">
          <cell r="H4361" t="str">
            <v>NotSelf</v>
          </cell>
        </row>
        <row r="4362">
          <cell r="H4362" t="str">
            <v>NotSelf</v>
          </cell>
        </row>
        <row r="4363">
          <cell r="H4363" t="str">
            <v>NotSelf</v>
          </cell>
        </row>
        <row r="4364">
          <cell r="H4364" t="str">
            <v>NotSelf</v>
          </cell>
        </row>
        <row r="4365">
          <cell r="H4365" t="str">
            <v>NotSelf</v>
          </cell>
        </row>
        <row r="4366">
          <cell r="H4366" t="str">
            <v>NotSelf</v>
          </cell>
        </row>
        <row r="4367">
          <cell r="H4367" t="str">
            <v>NotSelf</v>
          </cell>
        </row>
        <row r="4368">
          <cell r="H4368" t="str">
            <v>NotSelf</v>
          </cell>
        </row>
        <row r="4369">
          <cell r="H4369" t="str">
            <v>NotSelf</v>
          </cell>
        </row>
        <row r="4370">
          <cell r="H4370" t="str">
            <v>NotSelf</v>
          </cell>
        </row>
        <row r="4371">
          <cell r="H4371" t="str">
            <v>NotSelf</v>
          </cell>
        </row>
        <row r="4372">
          <cell r="H4372" t="str">
            <v>NotSelf</v>
          </cell>
        </row>
        <row r="4373">
          <cell r="H4373" t="str">
            <v>NotSelf</v>
          </cell>
        </row>
        <row r="4374">
          <cell r="H4374" t="str">
            <v>NotSelf</v>
          </cell>
        </row>
        <row r="4375">
          <cell r="H4375" t="str">
            <v>NotSelf</v>
          </cell>
        </row>
        <row r="4376">
          <cell r="H4376" t="str">
            <v>NotSelf</v>
          </cell>
        </row>
        <row r="4377">
          <cell r="H4377" t="str">
            <v>NotSelf</v>
          </cell>
        </row>
        <row r="4378">
          <cell r="H4378" t="str">
            <v>NotSelf</v>
          </cell>
        </row>
        <row r="4379">
          <cell r="H4379" t="str">
            <v>NotSelf</v>
          </cell>
        </row>
        <row r="4380">
          <cell r="H4380" t="str">
            <v>NotSelf</v>
          </cell>
        </row>
        <row r="4381">
          <cell r="H4381" t="str">
            <v>NotSelf</v>
          </cell>
        </row>
        <row r="4382">
          <cell r="H4382" t="str">
            <v>NotSelf</v>
          </cell>
        </row>
        <row r="4383">
          <cell r="H4383" t="str">
            <v>NotSelf</v>
          </cell>
        </row>
        <row r="4384">
          <cell r="H4384" t="str">
            <v>NotSelf</v>
          </cell>
        </row>
        <row r="4385">
          <cell r="H4385" t="str">
            <v>NotSelf</v>
          </cell>
        </row>
        <row r="4386">
          <cell r="H4386" t="str">
            <v>NotSelf</v>
          </cell>
        </row>
        <row r="4387">
          <cell r="H4387" t="str">
            <v>NotSelf</v>
          </cell>
        </row>
        <row r="4388">
          <cell r="H4388" t="str">
            <v>NotSelf</v>
          </cell>
        </row>
        <row r="4389">
          <cell r="H4389" t="str">
            <v>NotSelf</v>
          </cell>
        </row>
        <row r="4390">
          <cell r="H4390" t="str">
            <v>NotSelf</v>
          </cell>
        </row>
        <row r="4391">
          <cell r="H4391" t="str">
            <v>NotSelf</v>
          </cell>
        </row>
        <row r="4392">
          <cell r="H4392" t="str">
            <v>NotSelf</v>
          </cell>
        </row>
        <row r="4393">
          <cell r="H4393" t="str">
            <v>NotSelf</v>
          </cell>
        </row>
        <row r="4394">
          <cell r="H4394" t="str">
            <v>NotSelf</v>
          </cell>
        </row>
        <row r="4395">
          <cell r="H4395" t="str">
            <v>NotSelf</v>
          </cell>
        </row>
        <row r="4396">
          <cell r="H4396" t="str">
            <v>NotSelf</v>
          </cell>
        </row>
        <row r="4397">
          <cell r="H4397" t="str">
            <v>NotSelf</v>
          </cell>
        </row>
        <row r="4398">
          <cell r="H4398" t="str">
            <v>NotSelf</v>
          </cell>
        </row>
        <row r="4399">
          <cell r="H4399" t="str">
            <v>NotSelf</v>
          </cell>
        </row>
        <row r="4400">
          <cell r="H4400" t="str">
            <v>NotSelf</v>
          </cell>
        </row>
        <row r="4401">
          <cell r="H4401" t="str">
            <v>NotSelf</v>
          </cell>
        </row>
        <row r="4402">
          <cell r="H4402" t="str">
            <v>NotSelf</v>
          </cell>
        </row>
        <row r="4403">
          <cell r="H4403" t="str">
            <v>NotSelf</v>
          </cell>
        </row>
        <row r="4404">
          <cell r="H4404" t="str">
            <v>NotSelf</v>
          </cell>
        </row>
        <row r="4405">
          <cell r="H4405" t="str">
            <v>NotSelf</v>
          </cell>
        </row>
        <row r="4406">
          <cell r="H4406" t="str">
            <v>NotSelf</v>
          </cell>
        </row>
        <row r="4407">
          <cell r="H4407" t="str">
            <v>NotSelf</v>
          </cell>
        </row>
        <row r="4408">
          <cell r="H4408" t="str">
            <v>NotSelf</v>
          </cell>
        </row>
        <row r="4409">
          <cell r="H4409" t="str">
            <v>NotSelf</v>
          </cell>
        </row>
        <row r="4410">
          <cell r="H4410" t="str">
            <v>NotSelf</v>
          </cell>
        </row>
        <row r="4411">
          <cell r="H4411" t="str">
            <v>NotSelf</v>
          </cell>
        </row>
        <row r="4412">
          <cell r="H4412" t="str">
            <v>NotSelf</v>
          </cell>
        </row>
        <row r="4413">
          <cell r="H4413" t="str">
            <v>NotSelf</v>
          </cell>
        </row>
        <row r="4414">
          <cell r="H4414" t="str">
            <v>NotSelf</v>
          </cell>
        </row>
        <row r="4415">
          <cell r="H4415" t="str">
            <v>NotSelf</v>
          </cell>
        </row>
        <row r="4416">
          <cell r="H4416" t="str">
            <v>NotSelf</v>
          </cell>
        </row>
        <row r="4417">
          <cell r="H4417" t="str">
            <v>NotSelf</v>
          </cell>
        </row>
        <row r="4418">
          <cell r="H4418" t="str">
            <v>NotSelf</v>
          </cell>
        </row>
        <row r="4419">
          <cell r="H4419" t="str">
            <v>NotSelf</v>
          </cell>
        </row>
        <row r="4420">
          <cell r="H4420" t="str">
            <v>NotSelf</v>
          </cell>
        </row>
        <row r="4421">
          <cell r="H4421" t="str">
            <v>NotSelf</v>
          </cell>
        </row>
        <row r="4422">
          <cell r="H4422" t="str">
            <v>NotSelf</v>
          </cell>
        </row>
        <row r="4423">
          <cell r="H4423" t="str">
            <v>NotSelf</v>
          </cell>
        </row>
        <row r="4424">
          <cell r="H4424" t="str">
            <v>NotSelf</v>
          </cell>
        </row>
        <row r="4425">
          <cell r="H4425" t="str">
            <v>NotSelf</v>
          </cell>
        </row>
        <row r="4426">
          <cell r="H4426" t="str">
            <v>NotSelf</v>
          </cell>
        </row>
        <row r="4427">
          <cell r="H4427" t="str">
            <v>NotSelf</v>
          </cell>
        </row>
        <row r="4428">
          <cell r="H4428" t="str">
            <v>NotSelf</v>
          </cell>
        </row>
        <row r="4429">
          <cell r="H4429" t="str">
            <v>NotSelf</v>
          </cell>
        </row>
        <row r="4430">
          <cell r="H4430" t="str">
            <v>NotSelf</v>
          </cell>
        </row>
        <row r="4431">
          <cell r="H4431" t="str">
            <v>NotSelf</v>
          </cell>
        </row>
        <row r="4432">
          <cell r="H4432" t="str">
            <v>NotSelf</v>
          </cell>
        </row>
        <row r="4433">
          <cell r="H4433" t="str">
            <v>NotSelf</v>
          </cell>
        </row>
        <row r="4434">
          <cell r="H4434" t="str">
            <v>NotSelf</v>
          </cell>
        </row>
        <row r="4435">
          <cell r="H4435" t="str">
            <v>NotSelf</v>
          </cell>
        </row>
        <row r="4436">
          <cell r="H4436" t="str">
            <v>NotSelf</v>
          </cell>
        </row>
        <row r="4437">
          <cell r="H4437" t="str">
            <v>NotSelf</v>
          </cell>
        </row>
        <row r="4438">
          <cell r="H4438" t="str">
            <v>NotSelf</v>
          </cell>
        </row>
        <row r="4439">
          <cell r="H4439" t="str">
            <v>NotSelf</v>
          </cell>
        </row>
        <row r="4440">
          <cell r="H4440" t="str">
            <v>NotSelf</v>
          </cell>
        </row>
        <row r="4441">
          <cell r="H4441" t="str">
            <v>NotSelf</v>
          </cell>
        </row>
        <row r="4442">
          <cell r="H4442" t="str">
            <v>NotSelf</v>
          </cell>
        </row>
        <row r="4443">
          <cell r="H4443" t="str">
            <v>NotSelf</v>
          </cell>
        </row>
        <row r="4444">
          <cell r="H4444" t="str">
            <v>NotSelf</v>
          </cell>
        </row>
        <row r="4445">
          <cell r="H4445" t="str">
            <v>NotSelf</v>
          </cell>
        </row>
        <row r="4446">
          <cell r="H4446" t="str">
            <v>NotSelf</v>
          </cell>
        </row>
        <row r="4447">
          <cell r="H4447" t="str">
            <v>NotSelf</v>
          </cell>
        </row>
        <row r="4448">
          <cell r="H4448" t="str">
            <v>NotSelf</v>
          </cell>
        </row>
        <row r="4449">
          <cell r="H4449" t="str">
            <v>NotSelf</v>
          </cell>
        </row>
        <row r="4450">
          <cell r="H4450" t="str">
            <v>NotSelf</v>
          </cell>
        </row>
        <row r="4451">
          <cell r="H4451" t="str">
            <v>NotSelf</v>
          </cell>
        </row>
        <row r="4452">
          <cell r="H4452" t="str">
            <v>NotSelf</v>
          </cell>
        </row>
        <row r="4453">
          <cell r="H4453" t="str">
            <v>NotSelf</v>
          </cell>
        </row>
        <row r="4454">
          <cell r="H4454" t="str">
            <v>NotSelf</v>
          </cell>
        </row>
        <row r="4455">
          <cell r="H4455" t="str">
            <v>NotSelf</v>
          </cell>
        </row>
        <row r="4456">
          <cell r="H4456" t="str">
            <v>NotSelf</v>
          </cell>
        </row>
        <row r="4457">
          <cell r="H4457" t="str">
            <v>NotSelf</v>
          </cell>
        </row>
        <row r="4458">
          <cell r="H4458" t="str">
            <v>NotSelf</v>
          </cell>
        </row>
        <row r="4459">
          <cell r="H4459" t="str">
            <v>NotSelf</v>
          </cell>
        </row>
        <row r="4460">
          <cell r="H4460" t="str">
            <v>NotSelf</v>
          </cell>
        </row>
        <row r="4461">
          <cell r="H4461" t="str">
            <v>NotSelf</v>
          </cell>
        </row>
        <row r="4462">
          <cell r="H4462" t="str">
            <v>NotSelf</v>
          </cell>
        </row>
        <row r="4463">
          <cell r="H4463" t="str">
            <v>NotSelf</v>
          </cell>
        </row>
        <row r="4464">
          <cell r="H4464" t="str">
            <v>NotSelf</v>
          </cell>
        </row>
        <row r="4465">
          <cell r="H4465" t="str">
            <v>NotSelf</v>
          </cell>
        </row>
        <row r="4466">
          <cell r="H4466" t="str">
            <v>NotSelf</v>
          </cell>
        </row>
        <row r="4467">
          <cell r="H4467" t="str">
            <v>NotSelf</v>
          </cell>
        </row>
        <row r="4468">
          <cell r="H4468" t="str">
            <v>NotSelf</v>
          </cell>
        </row>
        <row r="4469">
          <cell r="H4469" t="str">
            <v>NotSelf</v>
          </cell>
        </row>
        <row r="4470">
          <cell r="H4470" t="str">
            <v>NotSelf</v>
          </cell>
        </row>
        <row r="4471">
          <cell r="H4471" t="str">
            <v>NotSelf</v>
          </cell>
        </row>
        <row r="4472">
          <cell r="H4472" t="str">
            <v>NotSelf</v>
          </cell>
        </row>
        <row r="4473">
          <cell r="H4473" t="str">
            <v>NotSelf</v>
          </cell>
        </row>
        <row r="4474">
          <cell r="H4474" t="str">
            <v>NotSelf</v>
          </cell>
        </row>
        <row r="4475">
          <cell r="H4475" t="str">
            <v>NotSelf</v>
          </cell>
        </row>
        <row r="4476">
          <cell r="H4476" t="str">
            <v>NotSelf</v>
          </cell>
        </row>
        <row r="4477">
          <cell r="H4477" t="str">
            <v>NotSelf</v>
          </cell>
        </row>
        <row r="4478">
          <cell r="H4478" t="str">
            <v>NotSelf</v>
          </cell>
        </row>
        <row r="4479">
          <cell r="H4479" t="str">
            <v>NotSelf</v>
          </cell>
        </row>
        <row r="4480">
          <cell r="H4480" t="str">
            <v>NotSelf</v>
          </cell>
        </row>
        <row r="4481">
          <cell r="H4481" t="str">
            <v>NotSelf</v>
          </cell>
        </row>
        <row r="4482">
          <cell r="H4482" t="str">
            <v>NotSelf</v>
          </cell>
        </row>
        <row r="4483">
          <cell r="H4483" t="str">
            <v>NotSelf</v>
          </cell>
        </row>
        <row r="4484">
          <cell r="H4484" t="str">
            <v>NotSelf</v>
          </cell>
        </row>
        <row r="4485">
          <cell r="H4485" t="str">
            <v>NotSelf</v>
          </cell>
        </row>
        <row r="4486">
          <cell r="H4486" t="str">
            <v>NotSelf</v>
          </cell>
        </row>
        <row r="4487">
          <cell r="H4487" t="str">
            <v>NotSelf</v>
          </cell>
        </row>
        <row r="4488">
          <cell r="H4488" t="str">
            <v>NotSelf</v>
          </cell>
        </row>
        <row r="4489">
          <cell r="H4489" t="str">
            <v>NotSelf</v>
          </cell>
        </row>
        <row r="4490">
          <cell r="H4490" t="str">
            <v>NotSelf</v>
          </cell>
        </row>
        <row r="4491">
          <cell r="H4491" t="str">
            <v>NotSelf</v>
          </cell>
        </row>
        <row r="4492">
          <cell r="H4492" t="str">
            <v>NotSelf</v>
          </cell>
        </row>
        <row r="4493">
          <cell r="H4493" t="str">
            <v>NotSelf</v>
          </cell>
        </row>
        <row r="4494">
          <cell r="H4494" t="str">
            <v>NotSelf</v>
          </cell>
        </row>
        <row r="4495">
          <cell r="H4495" t="str">
            <v>NotSelf</v>
          </cell>
        </row>
        <row r="4496">
          <cell r="H4496" t="str">
            <v>NotSelf</v>
          </cell>
        </row>
        <row r="4497">
          <cell r="H4497" t="str">
            <v>NotSelf</v>
          </cell>
        </row>
        <row r="4498">
          <cell r="H4498" t="str">
            <v>NotSelf</v>
          </cell>
        </row>
        <row r="4499">
          <cell r="H4499" t="str">
            <v>NotSelf</v>
          </cell>
        </row>
        <row r="4500">
          <cell r="H4500" t="str">
            <v>NotSelf</v>
          </cell>
        </row>
        <row r="4501">
          <cell r="H4501" t="str">
            <v>NotSelf</v>
          </cell>
        </row>
        <row r="4502">
          <cell r="H4502" t="str">
            <v>NotSelf</v>
          </cell>
        </row>
        <row r="4503">
          <cell r="H4503" t="str">
            <v>NotSelf</v>
          </cell>
        </row>
        <row r="4504">
          <cell r="H4504" t="str">
            <v>NotSelf</v>
          </cell>
        </row>
        <row r="4505">
          <cell r="H4505" t="str">
            <v>NotSelf</v>
          </cell>
        </row>
        <row r="4506">
          <cell r="H4506" t="str">
            <v>NotSelf</v>
          </cell>
        </row>
        <row r="4507">
          <cell r="H4507" t="str">
            <v>NotSelf</v>
          </cell>
        </row>
        <row r="4508">
          <cell r="H4508" t="str">
            <v>NotSelf</v>
          </cell>
        </row>
        <row r="4509">
          <cell r="H4509" t="str">
            <v>NotSelf</v>
          </cell>
        </row>
        <row r="4510">
          <cell r="H4510" t="str">
            <v>NotSelf</v>
          </cell>
        </row>
        <row r="4511">
          <cell r="H4511" t="str">
            <v>NotSelf</v>
          </cell>
        </row>
        <row r="4512">
          <cell r="H4512" t="str">
            <v>NotSelf</v>
          </cell>
        </row>
        <row r="4513">
          <cell r="H4513" t="str">
            <v>NotSelf</v>
          </cell>
        </row>
        <row r="4514">
          <cell r="H4514" t="str">
            <v>NotSelf</v>
          </cell>
        </row>
        <row r="4515">
          <cell r="H4515" t="str">
            <v>NotSelf</v>
          </cell>
        </row>
        <row r="4516">
          <cell r="H4516" t="str">
            <v>NotSelf</v>
          </cell>
        </row>
        <row r="4517">
          <cell r="H4517" t="str">
            <v>NotSelf</v>
          </cell>
        </row>
        <row r="4518">
          <cell r="H4518" t="str">
            <v>NotSelf</v>
          </cell>
        </row>
        <row r="4519">
          <cell r="H4519" t="str">
            <v>NotSelf</v>
          </cell>
        </row>
        <row r="4520">
          <cell r="H4520" t="str">
            <v>NotSelf</v>
          </cell>
        </row>
        <row r="4521">
          <cell r="H4521" t="str">
            <v>NotSelf</v>
          </cell>
        </row>
        <row r="4522">
          <cell r="H4522" t="str">
            <v>NotSelf</v>
          </cell>
        </row>
        <row r="4523">
          <cell r="H4523" t="str">
            <v>NotSelf</v>
          </cell>
        </row>
        <row r="4524">
          <cell r="H4524" t="str">
            <v>NotSelf</v>
          </cell>
        </row>
        <row r="4525">
          <cell r="H4525" t="str">
            <v>NotSelf</v>
          </cell>
        </row>
        <row r="4526">
          <cell r="H4526" t="str">
            <v>NotSelf</v>
          </cell>
        </row>
        <row r="4527">
          <cell r="H4527" t="str">
            <v>NotSelf</v>
          </cell>
        </row>
        <row r="4528">
          <cell r="H4528" t="str">
            <v>NotSelf</v>
          </cell>
        </row>
        <row r="4529">
          <cell r="H4529" t="str">
            <v>NotSelf</v>
          </cell>
        </row>
        <row r="4530">
          <cell r="H4530" t="str">
            <v>NotSelf</v>
          </cell>
        </row>
        <row r="4531">
          <cell r="H4531" t="str">
            <v>NotSelf</v>
          </cell>
        </row>
        <row r="4532">
          <cell r="H4532" t="str">
            <v>NotSelf</v>
          </cell>
        </row>
        <row r="4533">
          <cell r="H4533" t="str">
            <v>NotSelf</v>
          </cell>
        </row>
        <row r="4534">
          <cell r="H4534" t="str">
            <v>NotSelf</v>
          </cell>
        </row>
        <row r="4535">
          <cell r="H4535" t="str">
            <v>NotSelf</v>
          </cell>
        </row>
        <row r="4536">
          <cell r="H4536" t="str">
            <v>NotSelf</v>
          </cell>
        </row>
        <row r="4537">
          <cell r="H4537" t="str">
            <v>NotSelf</v>
          </cell>
        </row>
        <row r="4538">
          <cell r="H4538" t="str">
            <v>NotSelf</v>
          </cell>
        </row>
        <row r="4539">
          <cell r="H4539" t="str">
            <v>NotSelf</v>
          </cell>
        </row>
        <row r="4540">
          <cell r="H4540" t="str">
            <v>NotSelf</v>
          </cell>
        </row>
        <row r="4541">
          <cell r="H4541" t="str">
            <v>NotSelf</v>
          </cell>
        </row>
        <row r="4542">
          <cell r="H4542" t="str">
            <v>NotSelf</v>
          </cell>
        </row>
        <row r="4543">
          <cell r="H4543" t="str">
            <v>NotSelf</v>
          </cell>
        </row>
        <row r="4544">
          <cell r="H4544" t="str">
            <v>NotSelf</v>
          </cell>
        </row>
        <row r="4545">
          <cell r="H4545" t="str">
            <v>NotSelf</v>
          </cell>
        </row>
        <row r="4546">
          <cell r="H4546" t="str">
            <v>NotSelf</v>
          </cell>
        </row>
        <row r="4547">
          <cell r="H4547" t="str">
            <v>NotSelf</v>
          </cell>
        </row>
        <row r="4548">
          <cell r="H4548" t="str">
            <v>NotSelf</v>
          </cell>
        </row>
        <row r="4549">
          <cell r="H4549" t="str">
            <v>NotSelf</v>
          </cell>
        </row>
        <row r="4550">
          <cell r="H4550" t="str">
            <v>NotSelf</v>
          </cell>
        </row>
        <row r="4551">
          <cell r="H4551" t="str">
            <v>NotSelf</v>
          </cell>
        </row>
        <row r="4552">
          <cell r="H4552" t="str">
            <v>NotSelf</v>
          </cell>
        </row>
        <row r="4553">
          <cell r="H4553" t="str">
            <v>NotSelf</v>
          </cell>
        </row>
        <row r="4554">
          <cell r="H4554" t="str">
            <v>NotSelf</v>
          </cell>
        </row>
        <row r="4555">
          <cell r="H4555" t="str">
            <v>NotSelf</v>
          </cell>
        </row>
        <row r="4556">
          <cell r="H4556" t="str">
            <v>NotSelf</v>
          </cell>
        </row>
        <row r="4557">
          <cell r="H4557" t="str">
            <v>NotSelf</v>
          </cell>
        </row>
        <row r="4558">
          <cell r="H4558" t="str">
            <v>NotSelf</v>
          </cell>
        </row>
        <row r="4559">
          <cell r="H4559" t="str">
            <v>NotSelf</v>
          </cell>
        </row>
        <row r="4560">
          <cell r="H4560" t="str">
            <v>NotSelf</v>
          </cell>
        </row>
        <row r="4561">
          <cell r="H4561" t="str">
            <v>NotSelf</v>
          </cell>
        </row>
        <row r="4562">
          <cell r="H4562" t="str">
            <v>NotSelf</v>
          </cell>
        </row>
        <row r="4563">
          <cell r="H4563" t="str">
            <v>NotSelf</v>
          </cell>
        </row>
        <row r="4564">
          <cell r="H4564" t="str">
            <v>NotSelf</v>
          </cell>
        </row>
        <row r="4565">
          <cell r="H4565" t="str">
            <v>NotSelf</v>
          </cell>
        </row>
        <row r="4566">
          <cell r="H4566" t="str">
            <v>NotSelf</v>
          </cell>
        </row>
        <row r="4567">
          <cell r="H4567" t="str">
            <v>NotSelf</v>
          </cell>
        </row>
        <row r="4568">
          <cell r="H4568" t="str">
            <v>NotSelf</v>
          </cell>
        </row>
        <row r="4569">
          <cell r="H4569" t="str">
            <v>NotSelf</v>
          </cell>
        </row>
        <row r="4570">
          <cell r="H4570" t="str">
            <v>NotSelf</v>
          </cell>
        </row>
        <row r="4571">
          <cell r="H4571" t="str">
            <v>NotSelf</v>
          </cell>
        </row>
        <row r="4572">
          <cell r="H4572" t="str">
            <v>NotSelf</v>
          </cell>
        </row>
        <row r="4573">
          <cell r="H4573" t="str">
            <v>NotSelf</v>
          </cell>
        </row>
        <row r="4574">
          <cell r="H4574" t="str">
            <v>NotSelf</v>
          </cell>
        </row>
        <row r="4575">
          <cell r="H4575" t="str">
            <v>NotSelf</v>
          </cell>
        </row>
        <row r="4576">
          <cell r="H4576" t="str">
            <v>NotSelf</v>
          </cell>
        </row>
        <row r="4577">
          <cell r="H4577" t="str">
            <v>NotSelf</v>
          </cell>
        </row>
        <row r="4578">
          <cell r="H4578" t="str">
            <v>NotSelf</v>
          </cell>
        </row>
        <row r="4579">
          <cell r="H4579" t="str">
            <v>NotSelf</v>
          </cell>
        </row>
        <row r="4580">
          <cell r="H4580" t="str">
            <v>NotSelf</v>
          </cell>
        </row>
        <row r="4581">
          <cell r="H4581" t="str">
            <v>NotSelf</v>
          </cell>
        </row>
        <row r="4582">
          <cell r="H4582" t="str">
            <v>NotSelf</v>
          </cell>
        </row>
        <row r="4583">
          <cell r="H4583" t="str">
            <v>NotSelf</v>
          </cell>
        </row>
        <row r="4584">
          <cell r="H4584" t="str">
            <v>NotSelf</v>
          </cell>
        </row>
        <row r="4585">
          <cell r="H4585" t="str">
            <v>NotSelf</v>
          </cell>
        </row>
        <row r="4586">
          <cell r="H4586" t="str">
            <v>NotSelf</v>
          </cell>
        </row>
        <row r="4587">
          <cell r="H4587" t="str">
            <v>NotSelf</v>
          </cell>
        </row>
        <row r="4588">
          <cell r="H4588" t="str">
            <v>NotSelf</v>
          </cell>
        </row>
        <row r="4589">
          <cell r="H4589" t="str">
            <v>NotSelf</v>
          </cell>
        </row>
        <row r="4590">
          <cell r="H4590" t="str">
            <v>NotSelf</v>
          </cell>
        </row>
        <row r="4591">
          <cell r="H4591" t="str">
            <v>NotSelf</v>
          </cell>
        </row>
        <row r="4592">
          <cell r="H4592" t="str">
            <v>NotSelf</v>
          </cell>
        </row>
        <row r="4593">
          <cell r="H4593" t="str">
            <v>NotSelf</v>
          </cell>
        </row>
        <row r="4594">
          <cell r="H4594" t="str">
            <v>NotSelf</v>
          </cell>
        </row>
        <row r="4595">
          <cell r="H4595" t="str">
            <v>NotSelf</v>
          </cell>
        </row>
        <row r="4596">
          <cell r="H4596" t="str">
            <v>NotSelf</v>
          </cell>
        </row>
        <row r="4597">
          <cell r="H4597" t="str">
            <v>NotSelf</v>
          </cell>
        </row>
        <row r="4598">
          <cell r="H4598" t="str">
            <v>NotSelf</v>
          </cell>
        </row>
        <row r="4599">
          <cell r="H4599" t="str">
            <v>NotSelf</v>
          </cell>
        </row>
        <row r="4600">
          <cell r="H4600" t="str">
            <v>NotSelf</v>
          </cell>
        </row>
        <row r="4601">
          <cell r="H4601" t="str">
            <v>NotSelf</v>
          </cell>
        </row>
        <row r="4602">
          <cell r="H4602" t="str">
            <v>NotSelf</v>
          </cell>
        </row>
        <row r="4603">
          <cell r="H4603" t="str">
            <v>NotSelf</v>
          </cell>
        </row>
        <row r="4604">
          <cell r="H4604" t="str">
            <v>NotSelf</v>
          </cell>
        </row>
        <row r="4605">
          <cell r="H4605" t="str">
            <v>NotSelf</v>
          </cell>
        </row>
        <row r="4606">
          <cell r="H4606" t="str">
            <v>NotSelf</v>
          </cell>
        </row>
        <row r="4607">
          <cell r="H4607" t="str">
            <v>NotSelf</v>
          </cell>
        </row>
        <row r="4608">
          <cell r="H4608" t="str">
            <v>NotSelf</v>
          </cell>
        </row>
        <row r="4609">
          <cell r="H4609" t="str">
            <v>NotSelf</v>
          </cell>
        </row>
        <row r="4610">
          <cell r="H4610" t="str">
            <v>NotSelf</v>
          </cell>
        </row>
        <row r="4611">
          <cell r="H4611" t="str">
            <v>NotSelf</v>
          </cell>
        </row>
        <row r="4612">
          <cell r="H4612" t="str">
            <v>NotSelf</v>
          </cell>
        </row>
        <row r="4613">
          <cell r="H4613" t="str">
            <v>NotSelf</v>
          </cell>
        </row>
        <row r="4614">
          <cell r="H4614" t="str">
            <v>NotSelf</v>
          </cell>
        </row>
        <row r="4615">
          <cell r="H4615" t="str">
            <v>NotSelf</v>
          </cell>
        </row>
        <row r="4616">
          <cell r="H4616" t="str">
            <v>NotSelf</v>
          </cell>
        </row>
        <row r="4617">
          <cell r="H4617" t="str">
            <v>NotSelf</v>
          </cell>
        </row>
        <row r="4618">
          <cell r="H4618" t="str">
            <v>NotSelf</v>
          </cell>
        </row>
        <row r="4619">
          <cell r="H4619" t="str">
            <v>NotSelf</v>
          </cell>
        </row>
        <row r="4620">
          <cell r="H4620" t="str">
            <v>NotSelf</v>
          </cell>
        </row>
        <row r="4621">
          <cell r="H4621" t="str">
            <v>NotSelf</v>
          </cell>
        </row>
        <row r="4622">
          <cell r="H4622" t="str">
            <v>NotSelf</v>
          </cell>
        </row>
        <row r="4623">
          <cell r="H4623" t="str">
            <v>NotSelf</v>
          </cell>
        </row>
        <row r="4624">
          <cell r="H4624" t="str">
            <v>NotSelf</v>
          </cell>
        </row>
        <row r="4625">
          <cell r="H4625" t="str">
            <v>NotSelf</v>
          </cell>
        </row>
        <row r="4626">
          <cell r="H4626" t="str">
            <v>NotSelf</v>
          </cell>
        </row>
        <row r="4627">
          <cell r="H4627" t="str">
            <v>NotSelf</v>
          </cell>
        </row>
        <row r="4628">
          <cell r="H4628" t="str">
            <v>NotSelf</v>
          </cell>
        </row>
        <row r="4629">
          <cell r="H4629" t="str">
            <v>NotSelf</v>
          </cell>
        </row>
        <row r="4630">
          <cell r="H4630" t="str">
            <v>NotSelf</v>
          </cell>
        </row>
        <row r="4631">
          <cell r="H4631" t="str">
            <v>NotSelf</v>
          </cell>
        </row>
        <row r="4632">
          <cell r="H4632" t="str">
            <v>NotSelf</v>
          </cell>
        </row>
        <row r="4633">
          <cell r="H4633" t="str">
            <v>NotSelf</v>
          </cell>
        </row>
        <row r="4634">
          <cell r="H4634" t="str">
            <v>NotSelf</v>
          </cell>
        </row>
        <row r="4635">
          <cell r="H4635" t="str">
            <v>NotSelf</v>
          </cell>
        </row>
        <row r="4636">
          <cell r="H4636" t="str">
            <v>NotSelf</v>
          </cell>
        </row>
        <row r="4637">
          <cell r="H4637" t="str">
            <v>NotSelf</v>
          </cell>
        </row>
        <row r="4638">
          <cell r="H4638" t="str">
            <v>NotSelf</v>
          </cell>
        </row>
        <row r="4639">
          <cell r="H4639" t="str">
            <v>NotSelf</v>
          </cell>
        </row>
        <row r="4640">
          <cell r="H4640" t="str">
            <v>NotSelf</v>
          </cell>
        </row>
        <row r="4641">
          <cell r="H4641" t="str">
            <v>NotSelf</v>
          </cell>
        </row>
        <row r="4642">
          <cell r="H4642" t="str">
            <v>NotSelf</v>
          </cell>
        </row>
        <row r="4643">
          <cell r="H4643" t="str">
            <v>NotSelf</v>
          </cell>
        </row>
        <row r="4644">
          <cell r="H4644" t="str">
            <v>NotSelf</v>
          </cell>
        </row>
        <row r="4645">
          <cell r="H4645" t="str">
            <v>NotSelf</v>
          </cell>
        </row>
        <row r="4646">
          <cell r="H4646" t="str">
            <v>NotSelf</v>
          </cell>
        </row>
        <row r="4647">
          <cell r="H4647" t="str">
            <v>NotSelf</v>
          </cell>
        </row>
        <row r="4648">
          <cell r="H4648" t="str">
            <v>NotSelf</v>
          </cell>
        </row>
        <row r="4649">
          <cell r="H4649" t="str">
            <v>NotSelf</v>
          </cell>
        </row>
        <row r="4650">
          <cell r="H4650" t="str">
            <v>NotSelf</v>
          </cell>
        </row>
        <row r="4651">
          <cell r="H4651" t="str">
            <v>NotSelf</v>
          </cell>
        </row>
        <row r="4652">
          <cell r="H4652" t="str">
            <v>NotSelf</v>
          </cell>
        </row>
        <row r="4653">
          <cell r="H4653" t="str">
            <v>NotSelf</v>
          </cell>
        </row>
        <row r="4654">
          <cell r="H4654" t="str">
            <v>NotSelf</v>
          </cell>
        </row>
        <row r="4655">
          <cell r="H4655" t="str">
            <v>NotSelf</v>
          </cell>
        </row>
        <row r="4656">
          <cell r="H4656" t="str">
            <v>NotSelf</v>
          </cell>
        </row>
        <row r="4657">
          <cell r="H4657" t="str">
            <v>NotSelf</v>
          </cell>
        </row>
        <row r="4658">
          <cell r="H4658" t="str">
            <v>NotSelf</v>
          </cell>
        </row>
        <row r="4659">
          <cell r="H4659" t="str">
            <v>NotSelf</v>
          </cell>
        </row>
        <row r="4660">
          <cell r="H4660" t="str">
            <v>NotSelf</v>
          </cell>
        </row>
        <row r="4661">
          <cell r="H4661" t="str">
            <v>NotSelf</v>
          </cell>
        </row>
        <row r="4662">
          <cell r="H4662" t="str">
            <v>NotSelf</v>
          </cell>
        </row>
        <row r="4663">
          <cell r="H4663" t="str">
            <v>NotSelf</v>
          </cell>
        </row>
        <row r="4664">
          <cell r="H4664" t="str">
            <v>NotSelf</v>
          </cell>
        </row>
        <row r="4665">
          <cell r="H4665" t="str">
            <v>NotSelf</v>
          </cell>
        </row>
        <row r="4666">
          <cell r="H4666" t="str">
            <v>NotSelf</v>
          </cell>
        </row>
        <row r="4667">
          <cell r="H4667" t="str">
            <v>NotSelf</v>
          </cell>
        </row>
        <row r="4668">
          <cell r="H4668" t="str">
            <v>NotSelf</v>
          </cell>
        </row>
        <row r="4669">
          <cell r="H4669" t="str">
            <v>NotSelf</v>
          </cell>
        </row>
        <row r="4670">
          <cell r="H4670" t="str">
            <v>NotSelf</v>
          </cell>
        </row>
        <row r="4671">
          <cell r="H4671" t="str">
            <v>NotSelf</v>
          </cell>
        </row>
        <row r="4672">
          <cell r="H4672" t="str">
            <v>NotSelf</v>
          </cell>
        </row>
        <row r="4673">
          <cell r="H4673" t="str">
            <v>NotSelf</v>
          </cell>
        </row>
        <row r="4674">
          <cell r="H4674" t="str">
            <v>NotSelf</v>
          </cell>
        </row>
        <row r="4675">
          <cell r="H4675" t="str">
            <v>NotSelf</v>
          </cell>
        </row>
        <row r="4676">
          <cell r="H4676" t="str">
            <v>NotSelf</v>
          </cell>
        </row>
        <row r="4677">
          <cell r="H4677" t="str">
            <v>NotSelf</v>
          </cell>
        </row>
        <row r="4678">
          <cell r="H4678" t="str">
            <v>NotSelf</v>
          </cell>
        </row>
        <row r="4679">
          <cell r="H4679" t="str">
            <v>NotSelf</v>
          </cell>
        </row>
        <row r="4680">
          <cell r="H4680" t="str">
            <v>NotSelf</v>
          </cell>
        </row>
        <row r="4681">
          <cell r="H4681" t="str">
            <v>NotSelf</v>
          </cell>
        </row>
        <row r="4682">
          <cell r="H4682" t="str">
            <v>NotSelf</v>
          </cell>
        </row>
        <row r="4683">
          <cell r="H4683" t="str">
            <v>NotSelf</v>
          </cell>
        </row>
        <row r="4684">
          <cell r="H4684" t="str">
            <v>NotSelf</v>
          </cell>
        </row>
        <row r="4685">
          <cell r="H4685" t="str">
            <v>NotSelf</v>
          </cell>
        </row>
        <row r="4686">
          <cell r="H4686" t="str">
            <v>NotSelf</v>
          </cell>
        </row>
        <row r="4687">
          <cell r="H4687" t="str">
            <v>NotSelf</v>
          </cell>
        </row>
        <row r="4688">
          <cell r="H4688" t="str">
            <v>NotSelf</v>
          </cell>
        </row>
        <row r="4689">
          <cell r="H4689" t="str">
            <v>NotSelf</v>
          </cell>
        </row>
        <row r="4690">
          <cell r="H4690" t="str">
            <v>NotSelf</v>
          </cell>
        </row>
        <row r="4691">
          <cell r="H4691" t="str">
            <v>NotSelf</v>
          </cell>
        </row>
        <row r="4692">
          <cell r="H4692" t="str">
            <v>NotSelf</v>
          </cell>
        </row>
        <row r="4693">
          <cell r="H4693" t="str">
            <v>NotSelf</v>
          </cell>
        </row>
        <row r="4694">
          <cell r="H4694" t="str">
            <v>NotSelf</v>
          </cell>
        </row>
        <row r="4695">
          <cell r="H4695" t="str">
            <v>NotSelf</v>
          </cell>
        </row>
        <row r="4696">
          <cell r="H4696" t="str">
            <v>NotSelf</v>
          </cell>
        </row>
        <row r="4697">
          <cell r="H4697" t="str">
            <v>NotSelf</v>
          </cell>
        </row>
        <row r="4698">
          <cell r="H4698" t="str">
            <v>NotSelf</v>
          </cell>
        </row>
        <row r="4699">
          <cell r="H4699" t="str">
            <v>NotSelf</v>
          </cell>
        </row>
        <row r="4700">
          <cell r="H4700" t="str">
            <v>NotSelf</v>
          </cell>
        </row>
        <row r="4701">
          <cell r="H4701" t="str">
            <v>NotSelf</v>
          </cell>
        </row>
        <row r="4702">
          <cell r="H4702" t="str">
            <v>NotSelf</v>
          </cell>
        </row>
        <row r="4703">
          <cell r="H4703" t="str">
            <v>NotSelf</v>
          </cell>
        </row>
        <row r="4704">
          <cell r="H4704" t="str">
            <v>NotSelf</v>
          </cell>
        </row>
        <row r="4705">
          <cell r="H4705" t="str">
            <v>NotSelf</v>
          </cell>
        </row>
        <row r="4706">
          <cell r="H4706" t="str">
            <v>NotSelf</v>
          </cell>
        </row>
        <row r="4707">
          <cell r="H4707" t="str">
            <v>NotSelf</v>
          </cell>
        </row>
        <row r="4708">
          <cell r="H4708" t="str">
            <v>NotSelf</v>
          </cell>
        </row>
        <row r="4709">
          <cell r="H4709" t="str">
            <v>NotSelf</v>
          </cell>
        </row>
        <row r="4710">
          <cell r="H4710" t="str">
            <v>NotSelf</v>
          </cell>
        </row>
        <row r="4711">
          <cell r="H4711" t="str">
            <v>NotSelf</v>
          </cell>
        </row>
        <row r="4712">
          <cell r="H4712" t="str">
            <v>NotSelf</v>
          </cell>
        </row>
        <row r="4713">
          <cell r="H4713" t="str">
            <v>NotSelf</v>
          </cell>
        </row>
        <row r="4714">
          <cell r="H4714" t="str">
            <v>NotSelf</v>
          </cell>
        </row>
        <row r="4715">
          <cell r="H4715" t="str">
            <v>NotSelf</v>
          </cell>
        </row>
        <row r="4716">
          <cell r="H4716" t="str">
            <v>NotSelf</v>
          </cell>
        </row>
        <row r="4717">
          <cell r="H4717" t="str">
            <v>NotSelf</v>
          </cell>
        </row>
        <row r="4718">
          <cell r="H4718" t="str">
            <v>NotSelf</v>
          </cell>
        </row>
        <row r="4719">
          <cell r="H4719" t="str">
            <v>NotSelf</v>
          </cell>
        </row>
        <row r="4720">
          <cell r="H4720" t="str">
            <v>NotSelf</v>
          </cell>
        </row>
        <row r="4721">
          <cell r="H4721" t="str">
            <v>NotSelf</v>
          </cell>
        </row>
        <row r="4722">
          <cell r="H4722" t="str">
            <v>NotSelf</v>
          </cell>
        </row>
        <row r="4723">
          <cell r="H4723" t="str">
            <v>NotSelf</v>
          </cell>
        </row>
        <row r="4724">
          <cell r="H4724" t="str">
            <v>NotSelf</v>
          </cell>
        </row>
        <row r="4725">
          <cell r="H4725" t="str">
            <v>NotSelf</v>
          </cell>
        </row>
        <row r="4726">
          <cell r="H4726" t="str">
            <v>NotSelf</v>
          </cell>
        </row>
        <row r="4727">
          <cell r="H4727" t="str">
            <v>NotSelf</v>
          </cell>
        </row>
        <row r="4728">
          <cell r="H4728" t="str">
            <v>NotSelf</v>
          </cell>
        </row>
        <row r="4729">
          <cell r="H4729" t="str">
            <v>NotSelf</v>
          </cell>
        </row>
        <row r="4730">
          <cell r="H4730" t="str">
            <v>NotSelf</v>
          </cell>
        </row>
        <row r="4731">
          <cell r="H4731" t="str">
            <v>NotSelf</v>
          </cell>
        </row>
        <row r="4732">
          <cell r="H4732" t="str">
            <v>NotSelf</v>
          </cell>
        </row>
        <row r="4733">
          <cell r="H4733" t="str">
            <v>NotSelf</v>
          </cell>
        </row>
        <row r="4734">
          <cell r="H4734" t="str">
            <v>NotSelf</v>
          </cell>
        </row>
        <row r="4735">
          <cell r="H4735" t="str">
            <v>NotSelf</v>
          </cell>
        </row>
        <row r="4736">
          <cell r="H4736" t="str">
            <v>NotSelf</v>
          </cell>
        </row>
        <row r="4737">
          <cell r="H4737" t="str">
            <v>NotSelf</v>
          </cell>
        </row>
        <row r="4738">
          <cell r="H4738" t="str">
            <v>NotSelf</v>
          </cell>
        </row>
        <row r="4739">
          <cell r="H4739" t="str">
            <v>NotSelf</v>
          </cell>
        </row>
        <row r="4740">
          <cell r="H4740" t="str">
            <v>NotSelf</v>
          </cell>
        </row>
        <row r="4741">
          <cell r="H4741" t="str">
            <v>NotSelf</v>
          </cell>
        </row>
        <row r="4742">
          <cell r="H4742" t="str">
            <v>NotSelf</v>
          </cell>
        </row>
        <row r="4743">
          <cell r="H4743" t="str">
            <v>NotSelf</v>
          </cell>
        </row>
        <row r="4744">
          <cell r="H4744" t="str">
            <v>NotSelf</v>
          </cell>
        </row>
        <row r="4745">
          <cell r="H4745" t="str">
            <v>NotSelf</v>
          </cell>
        </row>
        <row r="4746">
          <cell r="H4746" t="str">
            <v>NotSelf</v>
          </cell>
        </row>
        <row r="4747">
          <cell r="H4747" t="str">
            <v>NotSelf</v>
          </cell>
        </row>
        <row r="4748">
          <cell r="H4748" t="str">
            <v>NotSelf</v>
          </cell>
        </row>
        <row r="4749">
          <cell r="H4749" t="str">
            <v>NotSelf</v>
          </cell>
        </row>
        <row r="4750">
          <cell r="H4750" t="str">
            <v>NotSelf</v>
          </cell>
        </row>
        <row r="4751">
          <cell r="H4751" t="str">
            <v>NotSelf</v>
          </cell>
        </row>
        <row r="4752">
          <cell r="H4752" t="str">
            <v>NotSelf</v>
          </cell>
        </row>
        <row r="4753">
          <cell r="H4753" t="str">
            <v>NotSelf</v>
          </cell>
        </row>
        <row r="4754">
          <cell r="H4754" t="str">
            <v>NotSelf</v>
          </cell>
        </row>
        <row r="4755">
          <cell r="H4755" t="str">
            <v>NotSelf</v>
          </cell>
        </row>
        <row r="4756">
          <cell r="H4756" t="str">
            <v>NotSelf</v>
          </cell>
        </row>
        <row r="4757">
          <cell r="H4757" t="str">
            <v>NotSelf</v>
          </cell>
        </row>
        <row r="4758">
          <cell r="H4758" t="str">
            <v>NotSelf</v>
          </cell>
        </row>
        <row r="4759">
          <cell r="H4759" t="str">
            <v>NotSelf</v>
          </cell>
        </row>
        <row r="4760">
          <cell r="H4760" t="str">
            <v>NotSelf</v>
          </cell>
        </row>
        <row r="4761">
          <cell r="H4761" t="str">
            <v>NotSelf</v>
          </cell>
        </row>
        <row r="4762">
          <cell r="H4762" t="str">
            <v>NotSelf</v>
          </cell>
        </row>
        <row r="4763">
          <cell r="H4763" t="str">
            <v>NotSelf</v>
          </cell>
        </row>
        <row r="4764">
          <cell r="H4764" t="str">
            <v>NotSelf</v>
          </cell>
        </row>
        <row r="4765">
          <cell r="H4765" t="str">
            <v>NotSelf</v>
          </cell>
        </row>
        <row r="4766">
          <cell r="H4766" t="str">
            <v>NotSelf</v>
          </cell>
        </row>
        <row r="4767">
          <cell r="H4767" t="str">
            <v>NotSelf</v>
          </cell>
        </row>
        <row r="4768">
          <cell r="H4768" t="str">
            <v>NotSelf</v>
          </cell>
        </row>
        <row r="4769">
          <cell r="H4769" t="str">
            <v>NotSelf</v>
          </cell>
        </row>
        <row r="4770">
          <cell r="H4770" t="str">
            <v>NotSelf</v>
          </cell>
        </row>
        <row r="4771">
          <cell r="H4771" t="str">
            <v>NotSelf</v>
          </cell>
        </row>
        <row r="4772">
          <cell r="H4772" t="str">
            <v>NotSelf</v>
          </cell>
        </row>
        <row r="4773">
          <cell r="H4773" t="str">
            <v>NotSelf</v>
          </cell>
        </row>
        <row r="4774">
          <cell r="H4774" t="str">
            <v>NotSelf</v>
          </cell>
        </row>
        <row r="4775">
          <cell r="H4775" t="str">
            <v>NotSelf</v>
          </cell>
        </row>
        <row r="4776">
          <cell r="H4776" t="str">
            <v>NotSelf</v>
          </cell>
        </row>
        <row r="4777">
          <cell r="H4777" t="str">
            <v>NotSelf</v>
          </cell>
        </row>
        <row r="4778">
          <cell r="H4778" t="str">
            <v>NotSelf</v>
          </cell>
        </row>
        <row r="4779">
          <cell r="H4779" t="str">
            <v>NotSelf</v>
          </cell>
        </row>
        <row r="4780">
          <cell r="H4780" t="str">
            <v>NotSelf</v>
          </cell>
        </row>
        <row r="4781">
          <cell r="H4781" t="str">
            <v>NotSelf</v>
          </cell>
        </row>
        <row r="4782">
          <cell r="H4782" t="str">
            <v>NotSelf</v>
          </cell>
        </row>
        <row r="4783">
          <cell r="H4783" t="str">
            <v>NotSelf</v>
          </cell>
        </row>
        <row r="4784">
          <cell r="H4784" t="str">
            <v>NotSelf</v>
          </cell>
        </row>
        <row r="4785">
          <cell r="H4785" t="str">
            <v>NotSelf</v>
          </cell>
        </row>
        <row r="4786">
          <cell r="H4786" t="str">
            <v>NotSelf</v>
          </cell>
        </row>
        <row r="4787">
          <cell r="H4787" t="str">
            <v>NotSelf</v>
          </cell>
        </row>
        <row r="4788">
          <cell r="H4788" t="str">
            <v>NotSelf</v>
          </cell>
        </row>
        <row r="4789">
          <cell r="H4789" t="str">
            <v>NotSelf</v>
          </cell>
        </row>
        <row r="4790">
          <cell r="H4790" t="str">
            <v>NotSelf</v>
          </cell>
        </row>
        <row r="4791">
          <cell r="H4791" t="str">
            <v>NotSelf</v>
          </cell>
        </row>
        <row r="4792">
          <cell r="H4792" t="str">
            <v>NotSelf</v>
          </cell>
        </row>
        <row r="4793">
          <cell r="H4793" t="str">
            <v>NotSelf</v>
          </cell>
        </row>
        <row r="4794">
          <cell r="H4794" t="str">
            <v>NotSelf</v>
          </cell>
        </row>
        <row r="4795">
          <cell r="H4795" t="str">
            <v>NotSelf</v>
          </cell>
        </row>
        <row r="4796">
          <cell r="H4796" t="str">
            <v>NotSelf</v>
          </cell>
        </row>
        <row r="4797">
          <cell r="H4797" t="str">
            <v>NotSelf</v>
          </cell>
        </row>
        <row r="4798">
          <cell r="H4798" t="str">
            <v>NotSelf</v>
          </cell>
        </row>
        <row r="4799">
          <cell r="H4799" t="str">
            <v>NotSelf</v>
          </cell>
        </row>
        <row r="4800">
          <cell r="H4800" t="str">
            <v>NotSelf</v>
          </cell>
        </row>
        <row r="4801">
          <cell r="H4801" t="str">
            <v>NotSelf</v>
          </cell>
        </row>
        <row r="4802">
          <cell r="H4802" t="str">
            <v>NotSelf</v>
          </cell>
        </row>
        <row r="4803">
          <cell r="H4803" t="str">
            <v>NotSelf</v>
          </cell>
        </row>
        <row r="4804">
          <cell r="H4804" t="str">
            <v>NotSelf</v>
          </cell>
        </row>
        <row r="4805">
          <cell r="H4805" t="str">
            <v>NotSelf</v>
          </cell>
        </row>
        <row r="4806">
          <cell r="H4806" t="str">
            <v>NotSelf</v>
          </cell>
        </row>
        <row r="4807">
          <cell r="H4807" t="str">
            <v>NotSelf</v>
          </cell>
        </row>
        <row r="4808">
          <cell r="H4808" t="str">
            <v>NotSelf</v>
          </cell>
        </row>
        <row r="4809">
          <cell r="H4809" t="str">
            <v>NotSelf</v>
          </cell>
        </row>
        <row r="4810">
          <cell r="H4810" t="str">
            <v>NotSelf</v>
          </cell>
        </row>
        <row r="4811">
          <cell r="H4811" t="str">
            <v>NotSelf</v>
          </cell>
        </row>
        <row r="4812">
          <cell r="H4812" t="str">
            <v>NotSelf</v>
          </cell>
        </row>
        <row r="4813">
          <cell r="H4813" t="str">
            <v>NotSelf</v>
          </cell>
        </row>
        <row r="4814">
          <cell r="H4814" t="str">
            <v>NotSelf</v>
          </cell>
        </row>
        <row r="4815">
          <cell r="H4815" t="str">
            <v>NotSelf</v>
          </cell>
        </row>
        <row r="4816">
          <cell r="H4816" t="str">
            <v>NotSelf</v>
          </cell>
        </row>
        <row r="4817">
          <cell r="H4817" t="str">
            <v>NotSelf</v>
          </cell>
        </row>
        <row r="4818">
          <cell r="H4818" t="str">
            <v>NotSelf</v>
          </cell>
        </row>
        <row r="4819">
          <cell r="H4819" t="str">
            <v>NotSelf</v>
          </cell>
        </row>
        <row r="4820">
          <cell r="H4820" t="str">
            <v>NotSelf</v>
          </cell>
        </row>
        <row r="4821">
          <cell r="H4821" t="str">
            <v>NotSelf</v>
          </cell>
        </row>
        <row r="4822">
          <cell r="H4822" t="str">
            <v>NotSelf</v>
          </cell>
        </row>
        <row r="4823">
          <cell r="H4823" t="str">
            <v>NotSelf</v>
          </cell>
        </row>
        <row r="4824">
          <cell r="H4824" t="str">
            <v>NotSelf</v>
          </cell>
        </row>
        <row r="4825">
          <cell r="H4825" t="str">
            <v>NotSelf</v>
          </cell>
        </row>
        <row r="4826">
          <cell r="H4826" t="str">
            <v>NotSelf</v>
          </cell>
        </row>
        <row r="4827">
          <cell r="H4827" t="str">
            <v>NotSelf</v>
          </cell>
        </row>
        <row r="4828">
          <cell r="H4828" t="str">
            <v>NotSelf</v>
          </cell>
        </row>
        <row r="4829">
          <cell r="H4829" t="str">
            <v>NotSelf</v>
          </cell>
        </row>
        <row r="4830">
          <cell r="H4830" t="str">
            <v>NotSelf</v>
          </cell>
        </row>
        <row r="4831">
          <cell r="H4831" t="str">
            <v>NotSelf</v>
          </cell>
        </row>
        <row r="4832">
          <cell r="H4832" t="str">
            <v>NotSelf</v>
          </cell>
        </row>
        <row r="4833">
          <cell r="H4833" t="str">
            <v>NotSelf</v>
          </cell>
        </row>
        <row r="4834">
          <cell r="H4834" t="str">
            <v>NotSelf</v>
          </cell>
        </row>
        <row r="4835">
          <cell r="H4835" t="str">
            <v>NotSelf</v>
          </cell>
        </row>
        <row r="4836">
          <cell r="H4836" t="str">
            <v>NotSelf</v>
          </cell>
        </row>
        <row r="4837">
          <cell r="H4837" t="str">
            <v>NotSelf</v>
          </cell>
        </row>
        <row r="4838">
          <cell r="H4838" t="str">
            <v>NotSelf</v>
          </cell>
        </row>
        <row r="4839">
          <cell r="H4839" t="str">
            <v>NotSelf</v>
          </cell>
        </row>
        <row r="4840">
          <cell r="H4840" t="str">
            <v>NotSelf</v>
          </cell>
        </row>
        <row r="4841">
          <cell r="H4841" t="str">
            <v>NotSelf</v>
          </cell>
        </row>
        <row r="4842">
          <cell r="H4842" t="str">
            <v>NotSelf</v>
          </cell>
        </row>
        <row r="4843">
          <cell r="H4843" t="str">
            <v>NotSelf</v>
          </cell>
        </row>
        <row r="4844">
          <cell r="H4844" t="str">
            <v>NotSelf</v>
          </cell>
        </row>
        <row r="4845">
          <cell r="H4845" t="str">
            <v>NotSelf</v>
          </cell>
        </row>
        <row r="4846">
          <cell r="H4846" t="str">
            <v>NotSelf</v>
          </cell>
        </row>
        <row r="4847">
          <cell r="H4847" t="str">
            <v>NotSelf</v>
          </cell>
        </row>
        <row r="4848">
          <cell r="H4848" t="str">
            <v>NotSelf</v>
          </cell>
        </row>
        <row r="4849">
          <cell r="H4849" t="str">
            <v>NotSelf</v>
          </cell>
        </row>
        <row r="4850">
          <cell r="H4850" t="str">
            <v>NotSelf</v>
          </cell>
        </row>
        <row r="4851">
          <cell r="H4851" t="str">
            <v>NotSelf</v>
          </cell>
        </row>
        <row r="4852">
          <cell r="H4852" t="str">
            <v>NotSelf</v>
          </cell>
        </row>
        <row r="4853">
          <cell r="H4853" t="str">
            <v>NotSelf</v>
          </cell>
        </row>
        <row r="4854">
          <cell r="H4854" t="str">
            <v>NotSelf</v>
          </cell>
        </row>
        <row r="4855">
          <cell r="H4855" t="str">
            <v>NotSelf</v>
          </cell>
        </row>
        <row r="4856">
          <cell r="H4856" t="str">
            <v>NotSelf</v>
          </cell>
        </row>
        <row r="4857">
          <cell r="H4857" t="str">
            <v>NotSelf</v>
          </cell>
        </row>
        <row r="4858">
          <cell r="H4858" t="str">
            <v>NotSelf</v>
          </cell>
        </row>
        <row r="4859">
          <cell r="H4859" t="str">
            <v>NotSelf</v>
          </cell>
        </row>
        <row r="4860">
          <cell r="H4860" t="str">
            <v>NotSelf</v>
          </cell>
        </row>
        <row r="4861">
          <cell r="H4861" t="str">
            <v>NotSelf</v>
          </cell>
        </row>
        <row r="4862">
          <cell r="H4862" t="str">
            <v>NotSelf</v>
          </cell>
        </row>
        <row r="4863">
          <cell r="H4863" t="str">
            <v>NotSelf</v>
          </cell>
        </row>
        <row r="4864">
          <cell r="H4864" t="str">
            <v>NotSelf</v>
          </cell>
        </row>
        <row r="4865">
          <cell r="H4865" t="str">
            <v>NotSelf</v>
          </cell>
        </row>
        <row r="4866">
          <cell r="H4866" t="str">
            <v>NotSelf</v>
          </cell>
        </row>
        <row r="4867">
          <cell r="H4867" t="str">
            <v>NotSelf</v>
          </cell>
        </row>
        <row r="4868">
          <cell r="H4868" t="str">
            <v>NotSelf</v>
          </cell>
        </row>
        <row r="4869">
          <cell r="H4869" t="str">
            <v>NotSelf</v>
          </cell>
        </row>
        <row r="4870">
          <cell r="H4870" t="str">
            <v>NotSelf</v>
          </cell>
        </row>
        <row r="4871">
          <cell r="H4871" t="str">
            <v>NotSelf</v>
          </cell>
        </row>
        <row r="4872">
          <cell r="H4872" t="str">
            <v>NotSelf</v>
          </cell>
        </row>
        <row r="4873">
          <cell r="H4873" t="str">
            <v>NotSelf</v>
          </cell>
        </row>
        <row r="4874">
          <cell r="H4874" t="str">
            <v>NotSelf</v>
          </cell>
        </row>
        <row r="4875">
          <cell r="H4875" t="str">
            <v>NotSelf</v>
          </cell>
        </row>
        <row r="4876">
          <cell r="H4876" t="str">
            <v>NotSelf</v>
          </cell>
        </row>
        <row r="4877">
          <cell r="H4877" t="str">
            <v>NotSelf</v>
          </cell>
        </row>
        <row r="4878">
          <cell r="H4878" t="str">
            <v>NotSelf</v>
          </cell>
        </row>
        <row r="4879">
          <cell r="H4879" t="str">
            <v>NotSelf</v>
          </cell>
        </row>
        <row r="4880">
          <cell r="H4880" t="str">
            <v>NotSelf</v>
          </cell>
        </row>
        <row r="4881">
          <cell r="H4881" t="str">
            <v>NotSelf</v>
          </cell>
        </row>
        <row r="4882">
          <cell r="H4882" t="str">
            <v>NotSelf</v>
          </cell>
        </row>
        <row r="4883">
          <cell r="H4883" t="str">
            <v>NotSelf</v>
          </cell>
        </row>
        <row r="4884">
          <cell r="H4884" t="str">
            <v>NotSelf</v>
          </cell>
        </row>
        <row r="4885">
          <cell r="H4885" t="str">
            <v>NotSelf</v>
          </cell>
        </row>
        <row r="4886">
          <cell r="H4886" t="str">
            <v>NotSelf</v>
          </cell>
        </row>
        <row r="4887">
          <cell r="H4887" t="str">
            <v>NotSelf</v>
          </cell>
        </row>
        <row r="4888">
          <cell r="H4888" t="str">
            <v>NotSelf</v>
          </cell>
        </row>
        <row r="4889">
          <cell r="H4889" t="str">
            <v>NotSelf</v>
          </cell>
        </row>
        <row r="4890">
          <cell r="H4890" t="str">
            <v>NotSelf</v>
          </cell>
        </row>
        <row r="4891">
          <cell r="H4891" t="str">
            <v>NotSelf</v>
          </cell>
        </row>
        <row r="4892">
          <cell r="H4892" t="str">
            <v>NotSelf</v>
          </cell>
        </row>
        <row r="4893">
          <cell r="H4893" t="str">
            <v>NotSelf</v>
          </cell>
        </row>
        <row r="4894">
          <cell r="H4894" t="str">
            <v>NotSelf</v>
          </cell>
        </row>
        <row r="4895">
          <cell r="H4895" t="str">
            <v>NotSelf</v>
          </cell>
        </row>
        <row r="4896">
          <cell r="H4896" t="str">
            <v>NotSelf</v>
          </cell>
        </row>
        <row r="4897">
          <cell r="H4897" t="str">
            <v>NotSelf</v>
          </cell>
        </row>
        <row r="4898">
          <cell r="H4898" t="str">
            <v>NotSelf</v>
          </cell>
        </row>
        <row r="4899">
          <cell r="H4899" t="str">
            <v>NotSelf</v>
          </cell>
        </row>
        <row r="4900">
          <cell r="H4900" t="str">
            <v>NotSelf</v>
          </cell>
        </row>
        <row r="4901">
          <cell r="H4901" t="str">
            <v>NotSelf</v>
          </cell>
        </row>
        <row r="4902">
          <cell r="H4902" t="str">
            <v>NotSelf</v>
          </cell>
        </row>
        <row r="4903">
          <cell r="H4903" t="str">
            <v>NotSelf</v>
          </cell>
        </row>
        <row r="4904">
          <cell r="H4904" t="str">
            <v>NotSelf</v>
          </cell>
        </row>
        <row r="4905">
          <cell r="H4905" t="str">
            <v>NotSelf</v>
          </cell>
        </row>
        <row r="4906">
          <cell r="H4906" t="str">
            <v>NotSelf</v>
          </cell>
        </row>
        <row r="4907">
          <cell r="H4907" t="str">
            <v>NotSelf</v>
          </cell>
        </row>
        <row r="4908">
          <cell r="H4908" t="str">
            <v>NotSelf</v>
          </cell>
        </row>
        <row r="4909">
          <cell r="H4909" t="str">
            <v>NotSelf</v>
          </cell>
        </row>
        <row r="4910">
          <cell r="H4910" t="str">
            <v>NotSelf</v>
          </cell>
        </row>
        <row r="4911">
          <cell r="H4911" t="str">
            <v>NotSelf</v>
          </cell>
        </row>
        <row r="4912">
          <cell r="H4912" t="str">
            <v>NotSelf</v>
          </cell>
        </row>
        <row r="4913">
          <cell r="H4913" t="str">
            <v>NotSelf</v>
          </cell>
        </row>
        <row r="4914">
          <cell r="H4914" t="str">
            <v>NotSelf</v>
          </cell>
        </row>
        <row r="4915">
          <cell r="H4915" t="str">
            <v>NotSelf</v>
          </cell>
        </row>
        <row r="4916">
          <cell r="H4916" t="str">
            <v>NotSelf</v>
          </cell>
        </row>
        <row r="4917">
          <cell r="H4917" t="str">
            <v>NotSelf</v>
          </cell>
        </row>
        <row r="4918">
          <cell r="H4918" t="str">
            <v>NotSelf</v>
          </cell>
        </row>
        <row r="4919">
          <cell r="H4919" t="str">
            <v>NotSelf</v>
          </cell>
        </row>
        <row r="4920">
          <cell r="H4920" t="str">
            <v>NotSelf</v>
          </cell>
        </row>
        <row r="4921">
          <cell r="H4921" t="str">
            <v>NotSelf</v>
          </cell>
        </row>
        <row r="4922">
          <cell r="H4922" t="str">
            <v>NotSelf</v>
          </cell>
        </row>
        <row r="4923">
          <cell r="H4923" t="str">
            <v>NotSelf</v>
          </cell>
        </row>
        <row r="4924">
          <cell r="H4924" t="str">
            <v>NotSelf</v>
          </cell>
        </row>
        <row r="4925">
          <cell r="H4925" t="str">
            <v>NotSelf</v>
          </cell>
        </row>
        <row r="4926">
          <cell r="H4926" t="str">
            <v>NotSelf</v>
          </cell>
        </row>
        <row r="4927">
          <cell r="H4927" t="str">
            <v>NotSelf</v>
          </cell>
        </row>
        <row r="4928">
          <cell r="H4928" t="str">
            <v>NotSelf</v>
          </cell>
        </row>
        <row r="4929">
          <cell r="H4929" t="str">
            <v>NotSelf</v>
          </cell>
        </row>
        <row r="4930">
          <cell r="H4930" t="str">
            <v>NotSelf</v>
          </cell>
        </row>
        <row r="4931">
          <cell r="H4931" t="str">
            <v>NotSelf</v>
          </cell>
        </row>
        <row r="4932">
          <cell r="H4932" t="str">
            <v>NotSelf</v>
          </cell>
        </row>
        <row r="4933">
          <cell r="H4933" t="str">
            <v>NotSelf</v>
          </cell>
        </row>
        <row r="4934">
          <cell r="H4934" t="str">
            <v>NotSelf</v>
          </cell>
        </row>
        <row r="4935">
          <cell r="H4935" t="str">
            <v>NotSelf</v>
          </cell>
        </row>
        <row r="4936">
          <cell r="H4936" t="str">
            <v>NotSelf</v>
          </cell>
        </row>
        <row r="4937">
          <cell r="H4937" t="str">
            <v>NotSelf</v>
          </cell>
        </row>
        <row r="4938">
          <cell r="H4938" t="str">
            <v>NotSelf</v>
          </cell>
        </row>
        <row r="4939">
          <cell r="H4939" t="str">
            <v>NotSelf</v>
          </cell>
        </row>
        <row r="4940">
          <cell r="H4940" t="str">
            <v>NotSelf</v>
          </cell>
        </row>
        <row r="4941">
          <cell r="H4941" t="str">
            <v>NotSelf</v>
          </cell>
        </row>
        <row r="4942">
          <cell r="H4942" t="str">
            <v>NotSelf</v>
          </cell>
        </row>
        <row r="4943">
          <cell r="H4943" t="str">
            <v>NotSelf</v>
          </cell>
        </row>
        <row r="4944">
          <cell r="H4944" t="str">
            <v>NotSelf</v>
          </cell>
        </row>
        <row r="4945">
          <cell r="H4945" t="str">
            <v>NotSelf</v>
          </cell>
        </row>
        <row r="4946">
          <cell r="H4946" t="str">
            <v>NotSelf</v>
          </cell>
        </row>
        <row r="4947">
          <cell r="H4947" t="str">
            <v>NotSelf</v>
          </cell>
        </row>
        <row r="4948">
          <cell r="H4948" t="str">
            <v>NotSelf</v>
          </cell>
        </row>
        <row r="4949">
          <cell r="H4949" t="str">
            <v>NotSelf</v>
          </cell>
        </row>
        <row r="4950">
          <cell r="H4950" t="str">
            <v>NotSelf</v>
          </cell>
        </row>
        <row r="4951">
          <cell r="H4951" t="str">
            <v>NotSelf</v>
          </cell>
        </row>
        <row r="4952">
          <cell r="H4952" t="str">
            <v>NotSelf</v>
          </cell>
        </row>
        <row r="4953">
          <cell r="H4953" t="str">
            <v>NotSelf</v>
          </cell>
        </row>
        <row r="4954">
          <cell r="H4954" t="str">
            <v>NotSelf</v>
          </cell>
        </row>
        <row r="4955">
          <cell r="H4955" t="str">
            <v>NotSelf</v>
          </cell>
        </row>
        <row r="4956">
          <cell r="H4956" t="str">
            <v>NotSelf</v>
          </cell>
        </row>
        <row r="4957">
          <cell r="H4957" t="str">
            <v>NotSelf</v>
          </cell>
        </row>
        <row r="4958">
          <cell r="H4958" t="str">
            <v>NotSelf</v>
          </cell>
        </row>
        <row r="4959">
          <cell r="H4959" t="str">
            <v>NotSelf</v>
          </cell>
        </row>
        <row r="4960">
          <cell r="H4960" t="str">
            <v>NotSelf</v>
          </cell>
        </row>
        <row r="4961">
          <cell r="H4961" t="str">
            <v>NotSelf</v>
          </cell>
        </row>
        <row r="4962">
          <cell r="H4962" t="str">
            <v>NotSelf</v>
          </cell>
        </row>
        <row r="4963">
          <cell r="H4963" t="str">
            <v>NotSelf</v>
          </cell>
        </row>
        <row r="4964">
          <cell r="H4964" t="str">
            <v>NotSelf</v>
          </cell>
        </row>
        <row r="4965">
          <cell r="H4965" t="str">
            <v>NotSelf</v>
          </cell>
        </row>
        <row r="4966">
          <cell r="H4966" t="str">
            <v>NotSelf</v>
          </cell>
        </row>
        <row r="4967">
          <cell r="H4967" t="str">
            <v>NotSelf</v>
          </cell>
        </row>
        <row r="4968">
          <cell r="H4968" t="str">
            <v>NotSelf</v>
          </cell>
        </row>
        <row r="4969">
          <cell r="H4969" t="str">
            <v>NotSelf</v>
          </cell>
        </row>
        <row r="4970">
          <cell r="H4970" t="str">
            <v>NotSelf</v>
          </cell>
        </row>
        <row r="4971">
          <cell r="H4971" t="str">
            <v>NotSelf</v>
          </cell>
        </row>
        <row r="4972">
          <cell r="H4972" t="str">
            <v>NotSelf</v>
          </cell>
        </row>
        <row r="4973">
          <cell r="H4973" t="str">
            <v>NotSelf</v>
          </cell>
        </row>
        <row r="4974">
          <cell r="H4974" t="str">
            <v>NotSelf</v>
          </cell>
        </row>
        <row r="4975">
          <cell r="H4975" t="str">
            <v>NotSelf</v>
          </cell>
        </row>
        <row r="4976">
          <cell r="H4976" t="str">
            <v>NotSelf</v>
          </cell>
        </row>
        <row r="4977">
          <cell r="H4977" t="str">
            <v>NotSelf</v>
          </cell>
        </row>
        <row r="4978">
          <cell r="H4978" t="str">
            <v>NotSelf</v>
          </cell>
        </row>
        <row r="4979">
          <cell r="H4979" t="str">
            <v>NotSelf</v>
          </cell>
        </row>
        <row r="4980">
          <cell r="H4980" t="str">
            <v>NotSelf</v>
          </cell>
        </row>
        <row r="4981">
          <cell r="H4981" t="str">
            <v>NotSelf</v>
          </cell>
        </row>
        <row r="4982">
          <cell r="H4982" t="str">
            <v>NotSelf</v>
          </cell>
        </row>
        <row r="4983">
          <cell r="H4983" t="str">
            <v>NotSelf</v>
          </cell>
        </row>
        <row r="4984">
          <cell r="H4984" t="str">
            <v>NotSelf</v>
          </cell>
        </row>
        <row r="4985">
          <cell r="H4985" t="str">
            <v>NotSelf</v>
          </cell>
        </row>
        <row r="4986">
          <cell r="H4986" t="str">
            <v>NotSelf</v>
          </cell>
        </row>
        <row r="4987">
          <cell r="H4987" t="str">
            <v>NotSelf</v>
          </cell>
        </row>
        <row r="4988">
          <cell r="H4988" t="str">
            <v>NotSelf</v>
          </cell>
        </row>
        <row r="4989">
          <cell r="H4989" t="str">
            <v>NotSelf</v>
          </cell>
        </row>
        <row r="4990">
          <cell r="H4990" t="str">
            <v>NotSelf</v>
          </cell>
        </row>
        <row r="4991">
          <cell r="H4991" t="str">
            <v>NotSelf</v>
          </cell>
        </row>
        <row r="4992">
          <cell r="H4992" t="str">
            <v>NotSelf</v>
          </cell>
        </row>
        <row r="4993">
          <cell r="H4993" t="str">
            <v>NotSelf</v>
          </cell>
        </row>
        <row r="4994">
          <cell r="H4994" t="str">
            <v>NotSelf</v>
          </cell>
        </row>
        <row r="4995">
          <cell r="H4995" t="str">
            <v>NotSelf</v>
          </cell>
        </row>
        <row r="4996">
          <cell r="H4996" t="str">
            <v>NotSelf</v>
          </cell>
        </row>
        <row r="4997">
          <cell r="H4997" t="str">
            <v>NotSelf</v>
          </cell>
        </row>
        <row r="4998">
          <cell r="H4998" t="str">
            <v>NotSelf</v>
          </cell>
        </row>
        <row r="4999">
          <cell r="H4999" t="str">
            <v>NotSelf</v>
          </cell>
        </row>
        <row r="5000">
          <cell r="H5000" t="str">
            <v>NotSelf</v>
          </cell>
        </row>
        <row r="5001">
          <cell r="H5001" t="str">
            <v>NotSelf</v>
          </cell>
        </row>
        <row r="5002">
          <cell r="H5002" t="str">
            <v>NotSelf</v>
          </cell>
        </row>
        <row r="5003">
          <cell r="H5003" t="str">
            <v>NotSelf</v>
          </cell>
        </row>
        <row r="5004">
          <cell r="H5004" t="str">
            <v>NotSelf</v>
          </cell>
        </row>
        <row r="5005">
          <cell r="H5005" t="str">
            <v>NotSelf</v>
          </cell>
        </row>
        <row r="5006">
          <cell r="H5006" t="str">
            <v>NotSelf</v>
          </cell>
        </row>
        <row r="5007">
          <cell r="H5007" t="str">
            <v>NotSelf</v>
          </cell>
        </row>
        <row r="5008">
          <cell r="H5008" t="str">
            <v>NotSelf</v>
          </cell>
        </row>
        <row r="5009">
          <cell r="H5009" t="str">
            <v>NotSelf</v>
          </cell>
        </row>
        <row r="5010">
          <cell r="H5010" t="str">
            <v>NotSelf</v>
          </cell>
        </row>
        <row r="5011">
          <cell r="H5011" t="str">
            <v>NotSelf</v>
          </cell>
        </row>
        <row r="5012">
          <cell r="H5012" t="str">
            <v>NotSelf</v>
          </cell>
        </row>
        <row r="5013">
          <cell r="H5013" t="str">
            <v>NotSelf</v>
          </cell>
        </row>
        <row r="5014">
          <cell r="H5014" t="str">
            <v>NotSelf</v>
          </cell>
        </row>
        <row r="5015">
          <cell r="H5015" t="str">
            <v>NotSelf</v>
          </cell>
        </row>
        <row r="5016">
          <cell r="H5016" t="str">
            <v>NotSelf</v>
          </cell>
        </row>
        <row r="5017">
          <cell r="H5017" t="str">
            <v>NotSelf</v>
          </cell>
        </row>
        <row r="5018">
          <cell r="H5018" t="str">
            <v>NotSelf</v>
          </cell>
        </row>
        <row r="5019">
          <cell r="H5019" t="str">
            <v>NotSelf</v>
          </cell>
        </row>
        <row r="5020">
          <cell r="H5020" t="str">
            <v>NotSelf</v>
          </cell>
        </row>
        <row r="5021">
          <cell r="H5021" t="str">
            <v>NotSelf</v>
          </cell>
        </row>
        <row r="5022">
          <cell r="H5022" t="str">
            <v>NotSelf</v>
          </cell>
        </row>
        <row r="5023">
          <cell r="H5023" t="str">
            <v>NotSelf</v>
          </cell>
        </row>
        <row r="5024">
          <cell r="H5024" t="str">
            <v>NotSelf</v>
          </cell>
        </row>
        <row r="5025">
          <cell r="H5025" t="str">
            <v>NotSelf</v>
          </cell>
        </row>
        <row r="5026">
          <cell r="H5026" t="str">
            <v>NotSelf</v>
          </cell>
        </row>
        <row r="5027">
          <cell r="H5027" t="str">
            <v>NotSelf</v>
          </cell>
        </row>
        <row r="5028">
          <cell r="H5028" t="str">
            <v>NotSelf</v>
          </cell>
        </row>
        <row r="5029">
          <cell r="H5029" t="str">
            <v>NotSelf</v>
          </cell>
        </row>
        <row r="5030">
          <cell r="H5030" t="str">
            <v>NotSelf</v>
          </cell>
        </row>
        <row r="5031">
          <cell r="H5031" t="str">
            <v>NotSelf</v>
          </cell>
        </row>
        <row r="5032">
          <cell r="H5032" t="str">
            <v>NotSelf</v>
          </cell>
        </row>
        <row r="5033">
          <cell r="H5033" t="str">
            <v>NotSelf</v>
          </cell>
        </row>
        <row r="5034">
          <cell r="H5034" t="str">
            <v>NotSelf</v>
          </cell>
        </row>
        <row r="5035">
          <cell r="H5035" t="str">
            <v>NotSelf</v>
          </cell>
        </row>
        <row r="5036">
          <cell r="H5036" t="str">
            <v>NotSelf</v>
          </cell>
        </row>
        <row r="5037">
          <cell r="H5037" t="str">
            <v>NotSelf</v>
          </cell>
        </row>
        <row r="5038">
          <cell r="H5038" t="str">
            <v>NotSelf</v>
          </cell>
        </row>
        <row r="5039">
          <cell r="H5039" t="str">
            <v>NotSelf</v>
          </cell>
        </row>
        <row r="5040">
          <cell r="H5040" t="str">
            <v>NotSelf</v>
          </cell>
        </row>
        <row r="5041">
          <cell r="H5041" t="str">
            <v>NotSelf</v>
          </cell>
        </row>
        <row r="5042">
          <cell r="H5042" t="str">
            <v>NotSelf</v>
          </cell>
        </row>
        <row r="5043">
          <cell r="H5043" t="str">
            <v>NotSelf</v>
          </cell>
        </row>
        <row r="5044">
          <cell r="H5044" t="str">
            <v>NotSelf</v>
          </cell>
        </row>
        <row r="5045">
          <cell r="H5045" t="str">
            <v>NotSelf</v>
          </cell>
        </row>
        <row r="5046">
          <cell r="H5046" t="str">
            <v>NotSelf</v>
          </cell>
        </row>
        <row r="5047">
          <cell r="H5047" t="str">
            <v>NotSelf</v>
          </cell>
        </row>
        <row r="5048">
          <cell r="H5048" t="str">
            <v>NotSelf</v>
          </cell>
        </row>
        <row r="5049">
          <cell r="H5049" t="str">
            <v>NotSelf</v>
          </cell>
        </row>
        <row r="5050">
          <cell r="H5050" t="str">
            <v>NotSelf</v>
          </cell>
        </row>
        <row r="5051">
          <cell r="H5051" t="str">
            <v>NotSelf</v>
          </cell>
        </row>
        <row r="5052">
          <cell r="H5052" t="str">
            <v>NotSelf</v>
          </cell>
        </row>
        <row r="5053">
          <cell r="H5053" t="str">
            <v>NotSelf</v>
          </cell>
        </row>
        <row r="5054">
          <cell r="H5054" t="str">
            <v>NotSelf</v>
          </cell>
        </row>
        <row r="5055">
          <cell r="H5055" t="str">
            <v>NotSelf</v>
          </cell>
        </row>
        <row r="5056">
          <cell r="H5056" t="str">
            <v>NotSelf</v>
          </cell>
        </row>
        <row r="5057">
          <cell r="H5057" t="str">
            <v>NotSelf</v>
          </cell>
        </row>
        <row r="5058">
          <cell r="H5058" t="str">
            <v>NotSelf</v>
          </cell>
        </row>
        <row r="5059">
          <cell r="H5059" t="str">
            <v>NotSelf</v>
          </cell>
        </row>
        <row r="5060">
          <cell r="H5060" t="str">
            <v>NotSelf</v>
          </cell>
        </row>
        <row r="5061">
          <cell r="H5061" t="str">
            <v>NotSelf</v>
          </cell>
        </row>
        <row r="5062">
          <cell r="H5062" t="str">
            <v>NotSelf</v>
          </cell>
        </row>
        <row r="5063">
          <cell r="H5063" t="str">
            <v>NotSelf</v>
          </cell>
        </row>
        <row r="5064">
          <cell r="H5064" t="str">
            <v>NotSelf</v>
          </cell>
        </row>
        <row r="5065">
          <cell r="H5065" t="str">
            <v>NotSelf</v>
          </cell>
        </row>
        <row r="5066">
          <cell r="H5066" t="str">
            <v>NotSelf</v>
          </cell>
        </row>
        <row r="5067">
          <cell r="H5067" t="str">
            <v>NotSelf</v>
          </cell>
        </row>
        <row r="5068">
          <cell r="H5068" t="str">
            <v>NotSelf</v>
          </cell>
        </row>
        <row r="5069">
          <cell r="H5069" t="str">
            <v>NotSelf</v>
          </cell>
        </row>
        <row r="5070">
          <cell r="H5070" t="str">
            <v>NotSelf</v>
          </cell>
        </row>
        <row r="5071">
          <cell r="H5071" t="str">
            <v>NotSelf</v>
          </cell>
        </row>
        <row r="5072">
          <cell r="H5072" t="str">
            <v>NotSelf</v>
          </cell>
        </row>
        <row r="5073">
          <cell r="H5073" t="str">
            <v>NotSelf</v>
          </cell>
        </row>
        <row r="5074">
          <cell r="H5074" t="str">
            <v>NotSelf</v>
          </cell>
        </row>
        <row r="5075">
          <cell r="H5075" t="str">
            <v>NotSelf</v>
          </cell>
        </row>
        <row r="5076">
          <cell r="H5076" t="str">
            <v>NotSelf</v>
          </cell>
        </row>
        <row r="5077">
          <cell r="H5077" t="str">
            <v>NotSelf</v>
          </cell>
        </row>
        <row r="5078">
          <cell r="H5078" t="str">
            <v>NotSelf</v>
          </cell>
        </row>
        <row r="5079">
          <cell r="H5079" t="str">
            <v>NotSelf</v>
          </cell>
        </row>
        <row r="5080">
          <cell r="H5080" t="str">
            <v>NotSelf</v>
          </cell>
        </row>
        <row r="5081">
          <cell r="H5081" t="str">
            <v>NotSelf</v>
          </cell>
        </row>
        <row r="5082">
          <cell r="H5082" t="str">
            <v>NotSelf</v>
          </cell>
        </row>
        <row r="5083">
          <cell r="H5083" t="str">
            <v>NotSelf</v>
          </cell>
        </row>
        <row r="5084">
          <cell r="H5084" t="str">
            <v>NotSelf</v>
          </cell>
        </row>
        <row r="5085">
          <cell r="H5085" t="str">
            <v>NotSelf</v>
          </cell>
        </row>
        <row r="5086">
          <cell r="H5086" t="str">
            <v>NotSelf</v>
          </cell>
        </row>
        <row r="5087">
          <cell r="H5087" t="str">
            <v>NotSelf</v>
          </cell>
        </row>
        <row r="5088">
          <cell r="H5088" t="str">
            <v>NotSelf</v>
          </cell>
        </row>
        <row r="5089">
          <cell r="H5089" t="str">
            <v>NotSelf</v>
          </cell>
        </row>
        <row r="5090">
          <cell r="H5090" t="str">
            <v>NotSelf</v>
          </cell>
        </row>
        <row r="5091">
          <cell r="H5091" t="str">
            <v>NotSelf</v>
          </cell>
        </row>
        <row r="5092">
          <cell r="H5092" t="str">
            <v>NotSelf</v>
          </cell>
        </row>
        <row r="5093">
          <cell r="H5093" t="str">
            <v>NotSelf</v>
          </cell>
        </row>
        <row r="5094">
          <cell r="H5094" t="str">
            <v>NotSelf</v>
          </cell>
        </row>
        <row r="5095">
          <cell r="H5095" t="str">
            <v>NotSelf</v>
          </cell>
        </row>
        <row r="5096">
          <cell r="H5096" t="str">
            <v>NotSelf</v>
          </cell>
        </row>
        <row r="5097">
          <cell r="H5097" t="str">
            <v>NotSelf</v>
          </cell>
        </row>
        <row r="5098">
          <cell r="H5098" t="str">
            <v>NotSelf</v>
          </cell>
        </row>
        <row r="5099">
          <cell r="H5099" t="str">
            <v>NotSelf</v>
          </cell>
        </row>
        <row r="5100">
          <cell r="H5100" t="str">
            <v>NotSelf</v>
          </cell>
        </row>
        <row r="5101">
          <cell r="H5101" t="str">
            <v>NotSelf</v>
          </cell>
        </row>
        <row r="5102">
          <cell r="H5102" t="str">
            <v>NotSelf</v>
          </cell>
        </row>
        <row r="5103">
          <cell r="H5103" t="str">
            <v>NotSelf</v>
          </cell>
        </row>
        <row r="5104">
          <cell r="H5104" t="str">
            <v>NotSelf</v>
          </cell>
        </row>
        <row r="5105">
          <cell r="H5105" t="str">
            <v>NotSelf</v>
          </cell>
        </row>
        <row r="5106">
          <cell r="H5106" t="str">
            <v>NotSelf</v>
          </cell>
        </row>
        <row r="5107">
          <cell r="H5107" t="str">
            <v>NotSelf</v>
          </cell>
        </row>
        <row r="5108">
          <cell r="H5108" t="str">
            <v>NotSelf</v>
          </cell>
        </row>
        <row r="5109">
          <cell r="H5109" t="str">
            <v>NotSelf</v>
          </cell>
        </row>
        <row r="5110">
          <cell r="H5110" t="str">
            <v>NotSelf</v>
          </cell>
        </row>
        <row r="5111">
          <cell r="H5111" t="str">
            <v>NotSelf</v>
          </cell>
        </row>
        <row r="5112">
          <cell r="H5112" t="str">
            <v>NotSelf</v>
          </cell>
        </row>
        <row r="5113">
          <cell r="H5113" t="str">
            <v>NotSelf</v>
          </cell>
        </row>
        <row r="5114">
          <cell r="H5114" t="str">
            <v>NotSelf</v>
          </cell>
        </row>
        <row r="5115">
          <cell r="H5115" t="str">
            <v>NotSelf</v>
          </cell>
        </row>
        <row r="5116">
          <cell r="H5116" t="str">
            <v>NotSelf</v>
          </cell>
        </row>
        <row r="5117">
          <cell r="H5117" t="str">
            <v>NotSelf</v>
          </cell>
        </row>
        <row r="5118">
          <cell r="H5118" t="str">
            <v>NotSelf</v>
          </cell>
        </row>
        <row r="5119">
          <cell r="H5119" t="str">
            <v>NotSelf</v>
          </cell>
        </row>
        <row r="5120">
          <cell r="H5120" t="str">
            <v>NotSelf</v>
          </cell>
        </row>
        <row r="5121">
          <cell r="H5121" t="str">
            <v>NotSelf</v>
          </cell>
        </row>
        <row r="5122">
          <cell r="H5122" t="str">
            <v>NotSelf</v>
          </cell>
        </row>
        <row r="5123">
          <cell r="H5123" t="str">
            <v>NotSelf</v>
          </cell>
        </row>
        <row r="5124">
          <cell r="H5124" t="str">
            <v>NotSelf</v>
          </cell>
        </row>
        <row r="5125">
          <cell r="H5125" t="str">
            <v>NotSelf</v>
          </cell>
        </row>
        <row r="5126">
          <cell r="H5126" t="str">
            <v>NotSelf</v>
          </cell>
        </row>
        <row r="5127">
          <cell r="H5127" t="str">
            <v>NotSelf</v>
          </cell>
        </row>
        <row r="5128">
          <cell r="H5128" t="str">
            <v>NotSelf</v>
          </cell>
        </row>
        <row r="5129">
          <cell r="H5129" t="str">
            <v>NotSelf</v>
          </cell>
        </row>
        <row r="5130">
          <cell r="H5130" t="str">
            <v>NotSelf</v>
          </cell>
        </row>
        <row r="5131">
          <cell r="H5131" t="str">
            <v>NotSelf</v>
          </cell>
        </row>
        <row r="5132">
          <cell r="H5132" t="str">
            <v>NotSelf</v>
          </cell>
        </row>
        <row r="5133">
          <cell r="H5133" t="str">
            <v>NotSelf</v>
          </cell>
        </row>
        <row r="5134">
          <cell r="H5134" t="str">
            <v>NotSelf</v>
          </cell>
        </row>
        <row r="5135">
          <cell r="H5135" t="str">
            <v>NotSelf</v>
          </cell>
        </row>
        <row r="5136">
          <cell r="H5136" t="str">
            <v>NotSelf</v>
          </cell>
        </row>
        <row r="5137">
          <cell r="H5137" t="str">
            <v>NotSelf</v>
          </cell>
        </row>
        <row r="5138">
          <cell r="H5138" t="str">
            <v>NotSelf</v>
          </cell>
        </row>
        <row r="5139">
          <cell r="H5139" t="str">
            <v>NotSelf</v>
          </cell>
        </row>
        <row r="5140">
          <cell r="H5140" t="str">
            <v>NotSelf</v>
          </cell>
        </row>
        <row r="5141">
          <cell r="H5141" t="str">
            <v>NotSelf</v>
          </cell>
        </row>
        <row r="5142">
          <cell r="H5142" t="str">
            <v>NotSelf</v>
          </cell>
        </row>
        <row r="5143">
          <cell r="H5143" t="str">
            <v>NotSelf</v>
          </cell>
        </row>
        <row r="5144">
          <cell r="H5144" t="str">
            <v>NotSelf</v>
          </cell>
        </row>
        <row r="5145">
          <cell r="H5145" t="str">
            <v>NotSelf</v>
          </cell>
        </row>
        <row r="5146">
          <cell r="H5146" t="str">
            <v>NotSelf</v>
          </cell>
        </row>
        <row r="5147">
          <cell r="H5147" t="str">
            <v>NotSelf</v>
          </cell>
        </row>
        <row r="5148">
          <cell r="H5148" t="str">
            <v>NotSelf</v>
          </cell>
        </row>
        <row r="5149">
          <cell r="H5149" t="str">
            <v>NotSelf</v>
          </cell>
        </row>
        <row r="5150">
          <cell r="H5150" t="str">
            <v>NotSelf</v>
          </cell>
        </row>
        <row r="5151">
          <cell r="H5151" t="str">
            <v>NotSelf</v>
          </cell>
        </row>
        <row r="5152">
          <cell r="H5152" t="str">
            <v>NotSelf</v>
          </cell>
        </row>
        <row r="5153">
          <cell r="H5153" t="str">
            <v>NotSelf</v>
          </cell>
        </row>
        <row r="5154">
          <cell r="H5154" t="str">
            <v>NotSelf</v>
          </cell>
        </row>
        <row r="5155">
          <cell r="H5155" t="str">
            <v>NotSelf</v>
          </cell>
        </row>
        <row r="5156">
          <cell r="H5156" t="str">
            <v>NotSelf</v>
          </cell>
        </row>
        <row r="5157">
          <cell r="H5157" t="str">
            <v>NotSelf</v>
          </cell>
        </row>
        <row r="5158">
          <cell r="H5158" t="str">
            <v>NotSelf</v>
          </cell>
        </row>
        <row r="5159">
          <cell r="H5159" t="str">
            <v>NotSelf</v>
          </cell>
        </row>
        <row r="5160">
          <cell r="H5160" t="str">
            <v>NotSelf</v>
          </cell>
        </row>
        <row r="5161">
          <cell r="H5161" t="str">
            <v>NotSelf</v>
          </cell>
        </row>
        <row r="5162">
          <cell r="H5162" t="str">
            <v>NotSelf</v>
          </cell>
        </row>
        <row r="5163">
          <cell r="H5163" t="str">
            <v>NotSelf</v>
          </cell>
        </row>
        <row r="5164">
          <cell r="H5164" t="str">
            <v>NotSelf</v>
          </cell>
        </row>
        <row r="5165">
          <cell r="H5165" t="str">
            <v>NotSelf</v>
          </cell>
        </row>
        <row r="5166">
          <cell r="H5166" t="str">
            <v>NotSelf</v>
          </cell>
        </row>
        <row r="5167">
          <cell r="H5167" t="str">
            <v>NotSelf</v>
          </cell>
        </row>
        <row r="5168">
          <cell r="H5168" t="str">
            <v>NotSelf</v>
          </cell>
        </row>
        <row r="5169">
          <cell r="H5169" t="str">
            <v>NotSelf</v>
          </cell>
        </row>
        <row r="5170">
          <cell r="H5170" t="str">
            <v>NotSelf</v>
          </cell>
        </row>
        <row r="5171">
          <cell r="H5171" t="str">
            <v>NotSelf</v>
          </cell>
        </row>
        <row r="5172">
          <cell r="H5172" t="str">
            <v>NotSelf</v>
          </cell>
        </row>
        <row r="5173">
          <cell r="H5173" t="str">
            <v>NotSelf</v>
          </cell>
        </row>
        <row r="5174">
          <cell r="H5174" t="str">
            <v>NotSelf</v>
          </cell>
        </row>
        <row r="5175">
          <cell r="H5175" t="str">
            <v>NotSelf</v>
          </cell>
        </row>
        <row r="5176">
          <cell r="H5176" t="str">
            <v>NotSelf</v>
          </cell>
        </row>
        <row r="5177">
          <cell r="H5177" t="str">
            <v>NotSelf</v>
          </cell>
        </row>
        <row r="5178">
          <cell r="H5178" t="str">
            <v>NotSelf</v>
          </cell>
        </row>
        <row r="5179">
          <cell r="H5179" t="str">
            <v>NotSelf</v>
          </cell>
        </row>
        <row r="5180">
          <cell r="H5180" t="str">
            <v>NotSelf</v>
          </cell>
        </row>
        <row r="5181">
          <cell r="H5181" t="str">
            <v>NotSelf</v>
          </cell>
        </row>
        <row r="5182">
          <cell r="H5182" t="str">
            <v>NotSelf</v>
          </cell>
        </row>
        <row r="5183">
          <cell r="H5183" t="str">
            <v>NotSelf</v>
          </cell>
        </row>
        <row r="5184">
          <cell r="H5184" t="str">
            <v>NotSelf</v>
          </cell>
        </row>
        <row r="5185">
          <cell r="H5185" t="str">
            <v>NotSelf</v>
          </cell>
        </row>
        <row r="5186">
          <cell r="H5186" t="str">
            <v>NotSelf</v>
          </cell>
        </row>
        <row r="5187">
          <cell r="H5187" t="str">
            <v>NotSelf</v>
          </cell>
        </row>
        <row r="5188">
          <cell r="H5188" t="str">
            <v>NotSelf</v>
          </cell>
        </row>
        <row r="5189">
          <cell r="H5189" t="str">
            <v>NotSelf</v>
          </cell>
        </row>
        <row r="5190">
          <cell r="H5190" t="str">
            <v>NotSelf</v>
          </cell>
        </row>
        <row r="5191">
          <cell r="H5191" t="str">
            <v>NotSelf</v>
          </cell>
        </row>
        <row r="5192">
          <cell r="H5192" t="str">
            <v>NotSelf</v>
          </cell>
        </row>
        <row r="5193">
          <cell r="H5193" t="str">
            <v>NotSelf</v>
          </cell>
        </row>
        <row r="5194">
          <cell r="H5194" t="str">
            <v>NotSelf</v>
          </cell>
        </row>
        <row r="5195">
          <cell r="H5195" t="str">
            <v>NotSelf</v>
          </cell>
        </row>
        <row r="5196">
          <cell r="H5196" t="str">
            <v>NotSelf</v>
          </cell>
        </row>
        <row r="5197">
          <cell r="H5197" t="str">
            <v>NotSelf</v>
          </cell>
        </row>
        <row r="5198">
          <cell r="H5198" t="str">
            <v>NotSelf</v>
          </cell>
        </row>
        <row r="5199">
          <cell r="H5199" t="str">
            <v>NotSelf</v>
          </cell>
        </row>
        <row r="5200">
          <cell r="H5200" t="str">
            <v>NotSelf</v>
          </cell>
        </row>
        <row r="5201">
          <cell r="H5201" t="str">
            <v>NotSelf</v>
          </cell>
        </row>
        <row r="5202">
          <cell r="H5202" t="str">
            <v>NotSelf</v>
          </cell>
        </row>
        <row r="5203">
          <cell r="H5203" t="str">
            <v>NotSelf</v>
          </cell>
        </row>
        <row r="5204">
          <cell r="H5204" t="str">
            <v>NotSelf</v>
          </cell>
        </row>
        <row r="5205">
          <cell r="H5205" t="str">
            <v>NotSelf</v>
          </cell>
        </row>
        <row r="5206">
          <cell r="H5206" t="str">
            <v>NotSelf</v>
          </cell>
        </row>
        <row r="5207">
          <cell r="H5207" t="str">
            <v>NotSelf</v>
          </cell>
        </row>
        <row r="5208">
          <cell r="H5208" t="str">
            <v>NotSelf</v>
          </cell>
        </row>
        <row r="5209">
          <cell r="H5209" t="str">
            <v>NotSelf</v>
          </cell>
        </row>
        <row r="5210">
          <cell r="H5210" t="str">
            <v>NotSelf</v>
          </cell>
        </row>
        <row r="5211">
          <cell r="H5211" t="str">
            <v>NotSelf</v>
          </cell>
        </row>
        <row r="5212">
          <cell r="H5212" t="str">
            <v>NotSelf</v>
          </cell>
        </row>
        <row r="5213">
          <cell r="H5213" t="str">
            <v>NotSelf</v>
          </cell>
        </row>
        <row r="5214">
          <cell r="H5214" t="str">
            <v>NotSelf</v>
          </cell>
        </row>
        <row r="5215">
          <cell r="H5215" t="str">
            <v>NotSelf</v>
          </cell>
        </row>
        <row r="5216">
          <cell r="H5216" t="str">
            <v>NotSelf</v>
          </cell>
        </row>
        <row r="5217">
          <cell r="H5217" t="str">
            <v>NotSelf</v>
          </cell>
        </row>
        <row r="5218">
          <cell r="H5218" t="str">
            <v>NotSelf</v>
          </cell>
        </row>
        <row r="5219">
          <cell r="H5219" t="str">
            <v>NotSelf</v>
          </cell>
        </row>
        <row r="5220">
          <cell r="H5220" t="str">
            <v>NotSelf</v>
          </cell>
        </row>
        <row r="5221">
          <cell r="H5221" t="str">
            <v>NotSelf</v>
          </cell>
        </row>
        <row r="5222">
          <cell r="H5222" t="str">
            <v>NotSelf</v>
          </cell>
        </row>
        <row r="5223">
          <cell r="H5223" t="str">
            <v>NotSelf</v>
          </cell>
        </row>
        <row r="5224">
          <cell r="H5224" t="str">
            <v>NotSelf</v>
          </cell>
        </row>
        <row r="5225">
          <cell r="H5225" t="str">
            <v>NotSelf</v>
          </cell>
        </row>
        <row r="5226">
          <cell r="H5226" t="str">
            <v>NotSelf</v>
          </cell>
        </row>
        <row r="5227">
          <cell r="H5227" t="str">
            <v>NotSelf</v>
          </cell>
        </row>
        <row r="5228">
          <cell r="H5228" t="str">
            <v>NotSelf</v>
          </cell>
        </row>
        <row r="5229">
          <cell r="H5229" t="str">
            <v>NotSelf</v>
          </cell>
        </row>
        <row r="5230">
          <cell r="H5230" t="str">
            <v>NotSelf</v>
          </cell>
        </row>
        <row r="5231">
          <cell r="H5231" t="str">
            <v>NotSelf</v>
          </cell>
        </row>
        <row r="5232">
          <cell r="H5232" t="str">
            <v>NotSelf</v>
          </cell>
        </row>
        <row r="5233">
          <cell r="H5233" t="str">
            <v>NotSelf</v>
          </cell>
        </row>
        <row r="5234">
          <cell r="H5234" t="str">
            <v>NotSelf</v>
          </cell>
        </row>
        <row r="5235">
          <cell r="H5235" t="str">
            <v>NotSelf</v>
          </cell>
        </row>
        <row r="5236">
          <cell r="H5236" t="str">
            <v>NotSelf</v>
          </cell>
        </row>
        <row r="5237">
          <cell r="H5237" t="str">
            <v>NotSelf</v>
          </cell>
        </row>
        <row r="5238">
          <cell r="H5238" t="str">
            <v>NotSelf</v>
          </cell>
        </row>
        <row r="5239">
          <cell r="H5239" t="str">
            <v>NotSelf</v>
          </cell>
        </row>
        <row r="5240">
          <cell r="H5240" t="str">
            <v>NotSelf</v>
          </cell>
        </row>
        <row r="5241">
          <cell r="H5241" t="str">
            <v>NotSelf</v>
          </cell>
        </row>
        <row r="5242">
          <cell r="H5242" t="str">
            <v>NotSelf</v>
          </cell>
        </row>
        <row r="5243">
          <cell r="H5243" t="str">
            <v>NotSelf</v>
          </cell>
        </row>
        <row r="5244">
          <cell r="H5244" t="str">
            <v>NotSelf</v>
          </cell>
        </row>
        <row r="5245">
          <cell r="H5245" t="str">
            <v>NotSelf</v>
          </cell>
        </row>
        <row r="5246">
          <cell r="H5246" t="str">
            <v>NotSelf</v>
          </cell>
        </row>
        <row r="5247">
          <cell r="H5247" t="str">
            <v>NotSelf</v>
          </cell>
        </row>
        <row r="5248">
          <cell r="H5248" t="str">
            <v>NotSelf</v>
          </cell>
        </row>
        <row r="5249">
          <cell r="H5249" t="str">
            <v>NotSelf</v>
          </cell>
        </row>
        <row r="5250">
          <cell r="H5250" t="str">
            <v>NotSelf</v>
          </cell>
        </row>
        <row r="5251">
          <cell r="H5251" t="str">
            <v>NotSelf</v>
          </cell>
        </row>
        <row r="5252">
          <cell r="H5252" t="str">
            <v>NotSelf</v>
          </cell>
        </row>
        <row r="5253">
          <cell r="H5253" t="str">
            <v>NotSelf</v>
          </cell>
        </row>
        <row r="5254">
          <cell r="H5254" t="str">
            <v>NotSelf</v>
          </cell>
        </row>
        <row r="5255">
          <cell r="H5255" t="str">
            <v>NotSelf</v>
          </cell>
        </row>
        <row r="5256">
          <cell r="H5256" t="str">
            <v>NotSelf</v>
          </cell>
        </row>
        <row r="5257">
          <cell r="H5257" t="str">
            <v>NotSelf</v>
          </cell>
        </row>
        <row r="5258">
          <cell r="H5258" t="str">
            <v>NotSelf</v>
          </cell>
        </row>
        <row r="5259">
          <cell r="H5259" t="str">
            <v>NotSelf</v>
          </cell>
        </row>
        <row r="5260">
          <cell r="H5260" t="str">
            <v>NotSelf</v>
          </cell>
        </row>
        <row r="5261">
          <cell r="H5261" t="str">
            <v>NotSelf</v>
          </cell>
        </row>
        <row r="5262">
          <cell r="H5262" t="str">
            <v>NotSelf</v>
          </cell>
        </row>
        <row r="5263">
          <cell r="H5263" t="str">
            <v>NotSelf</v>
          </cell>
        </row>
        <row r="5264">
          <cell r="H5264" t="str">
            <v>NotSelf</v>
          </cell>
        </row>
        <row r="5265">
          <cell r="H5265" t="str">
            <v>NotSelf</v>
          </cell>
        </row>
        <row r="5266">
          <cell r="H5266" t="str">
            <v>NotSelf</v>
          </cell>
        </row>
        <row r="5267">
          <cell r="H5267" t="str">
            <v>NotSelf</v>
          </cell>
        </row>
        <row r="5268">
          <cell r="H5268" t="str">
            <v>NotSelf</v>
          </cell>
        </row>
        <row r="5269">
          <cell r="H5269" t="str">
            <v>NotSelf</v>
          </cell>
        </row>
        <row r="5270">
          <cell r="H5270" t="str">
            <v>NotSelf</v>
          </cell>
        </row>
        <row r="5271">
          <cell r="H5271" t="str">
            <v>NotSelf</v>
          </cell>
        </row>
        <row r="5272">
          <cell r="H5272" t="str">
            <v>NotSelf</v>
          </cell>
        </row>
        <row r="5273">
          <cell r="H5273" t="str">
            <v>NotSelf</v>
          </cell>
        </row>
        <row r="5274">
          <cell r="H5274" t="str">
            <v>NotSelf</v>
          </cell>
        </row>
        <row r="5275">
          <cell r="H5275" t="str">
            <v>NotSelf</v>
          </cell>
        </row>
        <row r="5276">
          <cell r="H5276" t="str">
            <v>NotSelf</v>
          </cell>
        </row>
        <row r="5277">
          <cell r="H5277" t="str">
            <v>NotSelf</v>
          </cell>
        </row>
        <row r="5278">
          <cell r="H5278" t="str">
            <v>NotSelf</v>
          </cell>
        </row>
        <row r="5279">
          <cell r="H5279" t="str">
            <v>NotSelf</v>
          </cell>
        </row>
        <row r="5280">
          <cell r="H5280" t="str">
            <v>NotSelf</v>
          </cell>
        </row>
        <row r="5281">
          <cell r="H5281" t="str">
            <v>NotSelf</v>
          </cell>
        </row>
        <row r="5282">
          <cell r="H5282" t="str">
            <v>NotSelf</v>
          </cell>
        </row>
        <row r="5283">
          <cell r="H5283" t="str">
            <v>NotSelf</v>
          </cell>
        </row>
        <row r="5284">
          <cell r="H5284" t="str">
            <v>NotSelf</v>
          </cell>
        </row>
        <row r="5285">
          <cell r="H5285" t="str">
            <v>NotSelf</v>
          </cell>
        </row>
        <row r="5286">
          <cell r="H5286" t="str">
            <v>NotSelf</v>
          </cell>
        </row>
        <row r="5287">
          <cell r="H5287" t="str">
            <v>NotSelf</v>
          </cell>
        </row>
        <row r="5288">
          <cell r="H5288" t="str">
            <v>NotSelf</v>
          </cell>
        </row>
        <row r="5289">
          <cell r="H5289" t="str">
            <v>NotSelf</v>
          </cell>
        </row>
        <row r="5290">
          <cell r="H5290" t="str">
            <v>NotSelf</v>
          </cell>
        </row>
        <row r="5291">
          <cell r="H5291" t="str">
            <v>NotSelf</v>
          </cell>
        </row>
        <row r="5292">
          <cell r="H5292" t="str">
            <v>NotSelf</v>
          </cell>
        </row>
        <row r="5293">
          <cell r="H5293" t="str">
            <v>NotSelf</v>
          </cell>
        </row>
        <row r="5294">
          <cell r="H5294" t="str">
            <v>NotSelf</v>
          </cell>
        </row>
        <row r="5295">
          <cell r="H5295" t="str">
            <v>NotSelf</v>
          </cell>
        </row>
        <row r="5296">
          <cell r="H5296" t="str">
            <v>NotSelf</v>
          </cell>
        </row>
        <row r="5297">
          <cell r="H5297" t="str">
            <v>NotSelf</v>
          </cell>
        </row>
        <row r="5298">
          <cell r="H5298" t="str">
            <v>NotSelf</v>
          </cell>
        </row>
        <row r="5299">
          <cell r="H5299" t="str">
            <v>NotSelf</v>
          </cell>
        </row>
        <row r="5300">
          <cell r="H5300" t="str">
            <v>NotSelf</v>
          </cell>
        </row>
        <row r="5301">
          <cell r="H5301" t="str">
            <v>NotSelf</v>
          </cell>
        </row>
        <row r="5302">
          <cell r="H5302" t="str">
            <v>NotSelf</v>
          </cell>
        </row>
        <row r="5303">
          <cell r="H5303" t="str">
            <v>NotSelf</v>
          </cell>
        </row>
        <row r="5304">
          <cell r="H5304" t="str">
            <v>NotSelf</v>
          </cell>
        </row>
        <row r="5305">
          <cell r="H5305" t="str">
            <v>NotSelf</v>
          </cell>
        </row>
        <row r="5306">
          <cell r="H5306" t="str">
            <v>NotSelf</v>
          </cell>
        </row>
        <row r="5307">
          <cell r="H5307" t="str">
            <v>NotSelf</v>
          </cell>
        </row>
        <row r="5308">
          <cell r="H5308" t="str">
            <v>NotSelf</v>
          </cell>
        </row>
        <row r="5309">
          <cell r="H5309" t="str">
            <v>NotSelf</v>
          </cell>
        </row>
        <row r="5310">
          <cell r="H5310" t="str">
            <v>NotSelf</v>
          </cell>
        </row>
        <row r="5311">
          <cell r="H5311" t="str">
            <v>NotSelf</v>
          </cell>
        </row>
        <row r="5312">
          <cell r="H5312" t="str">
            <v>NotSelf</v>
          </cell>
        </row>
        <row r="5313">
          <cell r="H5313" t="str">
            <v>NotSelf</v>
          </cell>
        </row>
        <row r="5314">
          <cell r="H5314" t="str">
            <v>NotSelf</v>
          </cell>
        </row>
        <row r="5315">
          <cell r="H5315" t="str">
            <v>NotSelf</v>
          </cell>
        </row>
        <row r="5316">
          <cell r="H5316" t="str">
            <v>NotSelf</v>
          </cell>
        </row>
        <row r="5317">
          <cell r="H5317" t="str">
            <v>NotSelf</v>
          </cell>
        </row>
        <row r="5318">
          <cell r="H5318" t="str">
            <v>NotSelf</v>
          </cell>
        </row>
        <row r="5319">
          <cell r="H5319" t="str">
            <v>NotSelf</v>
          </cell>
        </row>
        <row r="5320">
          <cell r="H5320" t="str">
            <v>NotSelf</v>
          </cell>
        </row>
        <row r="5321">
          <cell r="H5321" t="str">
            <v>NotSelf</v>
          </cell>
        </row>
        <row r="5322">
          <cell r="H5322" t="str">
            <v>NotSelf</v>
          </cell>
        </row>
        <row r="5323">
          <cell r="H5323" t="str">
            <v>NotSelf</v>
          </cell>
        </row>
        <row r="5324">
          <cell r="H5324" t="str">
            <v>NotSelf</v>
          </cell>
        </row>
        <row r="5325">
          <cell r="H5325" t="str">
            <v>NotSelf</v>
          </cell>
        </row>
        <row r="5326">
          <cell r="H5326" t="str">
            <v>NotSelf</v>
          </cell>
        </row>
        <row r="5327">
          <cell r="H5327" t="str">
            <v>NotSelf</v>
          </cell>
        </row>
        <row r="5328">
          <cell r="H5328" t="str">
            <v>NotSelf</v>
          </cell>
        </row>
        <row r="5329">
          <cell r="H5329" t="str">
            <v>NotSelf</v>
          </cell>
        </row>
        <row r="5330">
          <cell r="H5330" t="str">
            <v>NotSelf</v>
          </cell>
        </row>
        <row r="5331">
          <cell r="H5331" t="str">
            <v>NotSelf</v>
          </cell>
        </row>
        <row r="5332">
          <cell r="H5332" t="str">
            <v>NotSelf</v>
          </cell>
        </row>
        <row r="5333">
          <cell r="H5333" t="str">
            <v>NotSelf</v>
          </cell>
        </row>
        <row r="5334">
          <cell r="H5334" t="str">
            <v>NotSelf</v>
          </cell>
        </row>
        <row r="5335">
          <cell r="H5335" t="str">
            <v>NotSelf</v>
          </cell>
        </row>
        <row r="5336">
          <cell r="H5336" t="str">
            <v>NotSelf</v>
          </cell>
        </row>
        <row r="5337">
          <cell r="H5337" t="str">
            <v>NotSelf</v>
          </cell>
        </row>
        <row r="5338">
          <cell r="H5338" t="str">
            <v>NotSelf</v>
          </cell>
        </row>
        <row r="5339">
          <cell r="H5339" t="str">
            <v>NotSelf</v>
          </cell>
        </row>
        <row r="5340">
          <cell r="H5340" t="str">
            <v>NotSelf</v>
          </cell>
        </row>
        <row r="5341">
          <cell r="H5341" t="str">
            <v>NotSelf</v>
          </cell>
        </row>
        <row r="5342">
          <cell r="H5342" t="str">
            <v>NotSelf</v>
          </cell>
        </row>
        <row r="5343">
          <cell r="H5343" t="str">
            <v>NotSelf</v>
          </cell>
        </row>
        <row r="5344">
          <cell r="H5344" t="str">
            <v>NotSelf</v>
          </cell>
        </row>
        <row r="5345">
          <cell r="H5345" t="str">
            <v>NotSelf</v>
          </cell>
        </row>
        <row r="5346">
          <cell r="H5346" t="str">
            <v>NotSelf</v>
          </cell>
        </row>
        <row r="5347">
          <cell r="H5347" t="str">
            <v>NotSelf</v>
          </cell>
        </row>
        <row r="5348">
          <cell r="H5348" t="str">
            <v>NotSelf</v>
          </cell>
        </row>
        <row r="5349">
          <cell r="H5349" t="str">
            <v>NotSelf</v>
          </cell>
        </row>
        <row r="5350">
          <cell r="H5350" t="str">
            <v>NotSelf</v>
          </cell>
        </row>
        <row r="5351">
          <cell r="H5351" t="str">
            <v>NotSelf</v>
          </cell>
        </row>
        <row r="5352">
          <cell r="H5352" t="str">
            <v>NotSelf</v>
          </cell>
        </row>
        <row r="5353">
          <cell r="H5353" t="str">
            <v>NotSelf</v>
          </cell>
        </row>
        <row r="5354">
          <cell r="H5354" t="str">
            <v>NotSelf</v>
          </cell>
        </row>
        <row r="5355">
          <cell r="H5355" t="str">
            <v>NotSelf</v>
          </cell>
        </row>
        <row r="5356">
          <cell r="H5356" t="str">
            <v>NotSelf</v>
          </cell>
        </row>
        <row r="5357">
          <cell r="H5357" t="str">
            <v>NotSelf</v>
          </cell>
        </row>
        <row r="5358">
          <cell r="H5358" t="str">
            <v>NotSelf</v>
          </cell>
        </row>
        <row r="5359">
          <cell r="H5359" t="str">
            <v>NotSelf</v>
          </cell>
        </row>
        <row r="5360">
          <cell r="H5360" t="str">
            <v>NotSelf</v>
          </cell>
        </row>
        <row r="5361">
          <cell r="H5361" t="str">
            <v>NotSelf</v>
          </cell>
        </row>
        <row r="5362">
          <cell r="H5362" t="str">
            <v>NotSelf</v>
          </cell>
        </row>
        <row r="5363">
          <cell r="H5363" t="str">
            <v>NotSelf</v>
          </cell>
        </row>
        <row r="5364">
          <cell r="H5364" t="str">
            <v>NotSelf</v>
          </cell>
        </row>
        <row r="5365">
          <cell r="H5365" t="str">
            <v>NotSelf</v>
          </cell>
        </row>
        <row r="5366">
          <cell r="H5366" t="str">
            <v>NotSelf</v>
          </cell>
        </row>
        <row r="5367">
          <cell r="H5367" t="str">
            <v>NotSelf</v>
          </cell>
        </row>
        <row r="5368">
          <cell r="H5368" t="str">
            <v>NotSelf</v>
          </cell>
        </row>
        <row r="5369">
          <cell r="H5369" t="str">
            <v>NotSelf</v>
          </cell>
        </row>
        <row r="5370">
          <cell r="H5370" t="str">
            <v>NotSelf</v>
          </cell>
        </row>
        <row r="5371">
          <cell r="H5371" t="str">
            <v>NotSelf</v>
          </cell>
        </row>
        <row r="5372">
          <cell r="H5372" t="str">
            <v>NotSelf</v>
          </cell>
        </row>
        <row r="5373">
          <cell r="H5373" t="str">
            <v>NotSelf</v>
          </cell>
        </row>
        <row r="5374">
          <cell r="H5374" t="str">
            <v>NotSelf</v>
          </cell>
        </row>
        <row r="5375">
          <cell r="H5375" t="str">
            <v>NotSelf</v>
          </cell>
        </row>
        <row r="5376">
          <cell r="H5376" t="str">
            <v>NotSelf</v>
          </cell>
        </row>
        <row r="5377">
          <cell r="H5377" t="str">
            <v>NotSelf</v>
          </cell>
        </row>
        <row r="5378">
          <cell r="H5378" t="str">
            <v>NotSelf</v>
          </cell>
        </row>
        <row r="5379">
          <cell r="H5379" t="str">
            <v>NotSelf</v>
          </cell>
        </row>
        <row r="5380">
          <cell r="H5380" t="str">
            <v>NotSelf</v>
          </cell>
        </row>
        <row r="5381">
          <cell r="H5381" t="str">
            <v>NotSelf</v>
          </cell>
        </row>
        <row r="5382">
          <cell r="H5382" t="str">
            <v>NotSelf</v>
          </cell>
        </row>
        <row r="5383">
          <cell r="H5383" t="str">
            <v>NotSelf</v>
          </cell>
        </row>
        <row r="5384">
          <cell r="H5384" t="str">
            <v>NotSelf</v>
          </cell>
        </row>
        <row r="5385">
          <cell r="H5385" t="str">
            <v>NotSelf</v>
          </cell>
        </row>
        <row r="5386">
          <cell r="H5386" t="str">
            <v>NotSelf</v>
          </cell>
        </row>
        <row r="5387">
          <cell r="H5387" t="str">
            <v>NotSelf</v>
          </cell>
        </row>
        <row r="5388">
          <cell r="H5388" t="str">
            <v>NotSelf</v>
          </cell>
        </row>
        <row r="5389">
          <cell r="H5389" t="str">
            <v>NotSelf</v>
          </cell>
        </row>
        <row r="5390">
          <cell r="H5390" t="str">
            <v>NotSelf</v>
          </cell>
        </row>
        <row r="5391">
          <cell r="H5391" t="str">
            <v>NotSelf</v>
          </cell>
        </row>
        <row r="5392">
          <cell r="H5392" t="str">
            <v>NotSelf</v>
          </cell>
        </row>
        <row r="5393">
          <cell r="H5393" t="str">
            <v>NotSelf</v>
          </cell>
        </row>
        <row r="5394">
          <cell r="H5394" t="str">
            <v>NotSelf</v>
          </cell>
        </row>
        <row r="5395">
          <cell r="H5395" t="str">
            <v>NotSelf</v>
          </cell>
        </row>
        <row r="5396">
          <cell r="H5396" t="str">
            <v>NotSelf</v>
          </cell>
        </row>
        <row r="5397">
          <cell r="H5397" t="str">
            <v>NotSelf</v>
          </cell>
        </row>
        <row r="5398">
          <cell r="H5398" t="str">
            <v>NotSelf</v>
          </cell>
        </row>
        <row r="5399">
          <cell r="H5399" t="str">
            <v>NotSelf</v>
          </cell>
        </row>
        <row r="5400">
          <cell r="H5400" t="str">
            <v>NotSelf</v>
          </cell>
        </row>
        <row r="5401">
          <cell r="H5401" t="str">
            <v>NotSelf</v>
          </cell>
        </row>
        <row r="5402">
          <cell r="H5402" t="str">
            <v>NotSelf</v>
          </cell>
        </row>
        <row r="5403">
          <cell r="H5403" t="str">
            <v>NotSelf</v>
          </cell>
        </row>
        <row r="5404">
          <cell r="H5404" t="str">
            <v>NotSelf</v>
          </cell>
        </row>
        <row r="5405">
          <cell r="H5405" t="str">
            <v>NotSelf</v>
          </cell>
        </row>
        <row r="5406">
          <cell r="H5406" t="str">
            <v>NotSelf</v>
          </cell>
        </row>
        <row r="5407">
          <cell r="H5407" t="str">
            <v>NotSelf</v>
          </cell>
        </row>
        <row r="5408">
          <cell r="H5408" t="str">
            <v>NotSelf</v>
          </cell>
        </row>
        <row r="5409">
          <cell r="H5409" t="str">
            <v>NotSelf</v>
          </cell>
        </row>
        <row r="5410">
          <cell r="H5410" t="str">
            <v>NotSelf</v>
          </cell>
        </row>
        <row r="5411">
          <cell r="H5411" t="str">
            <v>NotSelf</v>
          </cell>
        </row>
        <row r="5412">
          <cell r="H5412" t="str">
            <v>NotSelf</v>
          </cell>
        </row>
        <row r="5413">
          <cell r="H5413" t="str">
            <v>NotSelf</v>
          </cell>
        </row>
        <row r="5414">
          <cell r="H5414" t="str">
            <v>NotSelf</v>
          </cell>
        </row>
        <row r="5415">
          <cell r="H5415" t="str">
            <v>NotSelf</v>
          </cell>
        </row>
        <row r="5416">
          <cell r="H5416" t="str">
            <v>NotSelf</v>
          </cell>
        </row>
        <row r="5417">
          <cell r="H5417" t="str">
            <v>NotSelf</v>
          </cell>
        </row>
        <row r="5418">
          <cell r="H5418" t="str">
            <v>NotSelf</v>
          </cell>
        </row>
        <row r="5419">
          <cell r="H5419" t="str">
            <v>NotSelf</v>
          </cell>
        </row>
        <row r="5420">
          <cell r="H5420" t="str">
            <v>NotSelf</v>
          </cell>
        </row>
        <row r="5421">
          <cell r="H5421" t="str">
            <v>NotSelf</v>
          </cell>
        </row>
        <row r="5422">
          <cell r="H5422" t="str">
            <v>NotSelf</v>
          </cell>
        </row>
        <row r="5423">
          <cell r="H5423" t="str">
            <v>NotSelf</v>
          </cell>
        </row>
        <row r="5424">
          <cell r="H5424" t="str">
            <v>NotSelf</v>
          </cell>
        </row>
        <row r="5425">
          <cell r="H5425" t="str">
            <v>NotSelf</v>
          </cell>
        </row>
        <row r="5426">
          <cell r="H5426" t="str">
            <v>NotSelf</v>
          </cell>
        </row>
        <row r="5427">
          <cell r="H5427" t="str">
            <v>NotSelf</v>
          </cell>
        </row>
        <row r="5428">
          <cell r="H5428" t="str">
            <v>NotSelf</v>
          </cell>
        </row>
        <row r="5429">
          <cell r="H5429" t="str">
            <v>NotSelf</v>
          </cell>
        </row>
        <row r="5430">
          <cell r="H5430" t="str">
            <v>NotSelf</v>
          </cell>
        </row>
        <row r="5431">
          <cell r="H5431" t="str">
            <v>NotSelf</v>
          </cell>
        </row>
        <row r="5432">
          <cell r="H5432" t="str">
            <v>NotSelf</v>
          </cell>
        </row>
        <row r="5433">
          <cell r="H5433" t="str">
            <v>NotSelf</v>
          </cell>
        </row>
        <row r="5434">
          <cell r="H5434" t="str">
            <v>NotSelf</v>
          </cell>
        </row>
        <row r="5435">
          <cell r="H5435" t="str">
            <v>NotSelf</v>
          </cell>
        </row>
        <row r="5436">
          <cell r="H5436" t="str">
            <v>NotSelf</v>
          </cell>
        </row>
        <row r="5437">
          <cell r="H5437" t="str">
            <v>NotSelf</v>
          </cell>
        </row>
        <row r="5438">
          <cell r="H5438" t="str">
            <v>NotSelf</v>
          </cell>
        </row>
        <row r="5439">
          <cell r="H5439" t="str">
            <v>NotSelf</v>
          </cell>
        </row>
        <row r="5440">
          <cell r="H5440" t="str">
            <v>NotSelf</v>
          </cell>
        </row>
        <row r="5441">
          <cell r="H5441" t="str">
            <v>NotSelf</v>
          </cell>
        </row>
        <row r="5442">
          <cell r="H5442" t="str">
            <v>NotSelf</v>
          </cell>
        </row>
        <row r="5443">
          <cell r="H5443" t="str">
            <v>NotSelf</v>
          </cell>
        </row>
        <row r="5444">
          <cell r="H5444" t="str">
            <v>NotSelf</v>
          </cell>
        </row>
        <row r="5445">
          <cell r="H5445" t="str">
            <v>NotSelf</v>
          </cell>
        </row>
        <row r="5446">
          <cell r="H5446" t="str">
            <v>NotSelf</v>
          </cell>
        </row>
        <row r="5447">
          <cell r="H5447" t="str">
            <v>NotSelf</v>
          </cell>
        </row>
        <row r="5448">
          <cell r="H5448" t="str">
            <v>NotSelf</v>
          </cell>
        </row>
        <row r="5449">
          <cell r="H5449" t="str">
            <v>NotSelf</v>
          </cell>
        </row>
        <row r="5450">
          <cell r="H5450" t="str">
            <v>NotSelf</v>
          </cell>
        </row>
        <row r="5451">
          <cell r="H5451" t="str">
            <v>NotSelf</v>
          </cell>
        </row>
        <row r="5452">
          <cell r="H5452" t="str">
            <v>NotSelf</v>
          </cell>
        </row>
        <row r="5453">
          <cell r="H5453" t="str">
            <v>NotSelf</v>
          </cell>
        </row>
        <row r="5454">
          <cell r="H5454" t="str">
            <v>NotSelf</v>
          </cell>
        </row>
        <row r="5455">
          <cell r="H5455" t="str">
            <v>NotSelf</v>
          </cell>
        </row>
        <row r="5456">
          <cell r="H5456" t="str">
            <v>NotSelf</v>
          </cell>
        </row>
        <row r="5457">
          <cell r="H5457" t="str">
            <v>NotSelf</v>
          </cell>
        </row>
        <row r="5458">
          <cell r="H5458" t="str">
            <v>NotSelf</v>
          </cell>
        </row>
        <row r="5459">
          <cell r="H5459" t="str">
            <v>NotSelf</v>
          </cell>
        </row>
        <row r="5460">
          <cell r="H5460" t="str">
            <v>NotSelf</v>
          </cell>
        </row>
        <row r="5461">
          <cell r="H5461" t="str">
            <v>NotSelf</v>
          </cell>
        </row>
        <row r="5462">
          <cell r="H5462" t="str">
            <v>NotSelf</v>
          </cell>
        </row>
        <row r="5463">
          <cell r="H5463" t="str">
            <v>NotSelf</v>
          </cell>
        </row>
        <row r="5464">
          <cell r="H5464" t="str">
            <v>NotSelf</v>
          </cell>
        </row>
        <row r="5465">
          <cell r="H5465" t="str">
            <v>NotSelf</v>
          </cell>
        </row>
        <row r="5466">
          <cell r="H5466" t="str">
            <v>NotSelf</v>
          </cell>
        </row>
        <row r="5467">
          <cell r="H5467" t="str">
            <v>NotSelf</v>
          </cell>
        </row>
        <row r="5468">
          <cell r="H5468" t="str">
            <v>NotSelf</v>
          </cell>
        </row>
        <row r="5469">
          <cell r="H5469" t="str">
            <v>NotSelf</v>
          </cell>
        </row>
        <row r="5470">
          <cell r="H5470" t="str">
            <v>NotSelf</v>
          </cell>
        </row>
        <row r="5471">
          <cell r="H5471" t="str">
            <v>NotSelf</v>
          </cell>
        </row>
        <row r="5472">
          <cell r="H5472" t="str">
            <v>NotSelf</v>
          </cell>
        </row>
        <row r="5473">
          <cell r="H5473" t="str">
            <v>NotSelf</v>
          </cell>
        </row>
        <row r="5474">
          <cell r="H5474" t="str">
            <v>NotSelf</v>
          </cell>
        </row>
        <row r="5475">
          <cell r="H5475" t="str">
            <v>NotSelf</v>
          </cell>
        </row>
        <row r="5476">
          <cell r="H5476" t="str">
            <v>NotSelf</v>
          </cell>
        </row>
        <row r="5477">
          <cell r="H5477" t="str">
            <v>NotSelf</v>
          </cell>
        </row>
        <row r="5478">
          <cell r="H5478" t="str">
            <v>NotSelf</v>
          </cell>
        </row>
        <row r="5479">
          <cell r="H5479" t="str">
            <v>NotSelf</v>
          </cell>
        </row>
        <row r="5480">
          <cell r="H5480" t="str">
            <v>NotSelf</v>
          </cell>
        </row>
        <row r="5481">
          <cell r="H5481" t="str">
            <v>NotSelf</v>
          </cell>
        </row>
        <row r="5482">
          <cell r="H5482" t="str">
            <v>NotSelf</v>
          </cell>
        </row>
        <row r="5483">
          <cell r="H5483" t="str">
            <v>NotSelf</v>
          </cell>
        </row>
        <row r="5484">
          <cell r="H5484" t="str">
            <v>NotSelf</v>
          </cell>
        </row>
        <row r="5485">
          <cell r="H5485" t="str">
            <v>NotSelf</v>
          </cell>
        </row>
        <row r="5486">
          <cell r="H5486" t="str">
            <v>NotSelf</v>
          </cell>
        </row>
        <row r="5487">
          <cell r="H5487" t="str">
            <v>NotSelf</v>
          </cell>
        </row>
        <row r="5488">
          <cell r="H5488" t="str">
            <v>NotSelf</v>
          </cell>
        </row>
        <row r="5489">
          <cell r="H5489" t="str">
            <v>NotSelf</v>
          </cell>
        </row>
        <row r="5490">
          <cell r="H5490" t="str">
            <v>NotSelf</v>
          </cell>
        </row>
        <row r="5491">
          <cell r="H5491" t="str">
            <v>NotSelf</v>
          </cell>
        </row>
        <row r="5492">
          <cell r="H5492" t="str">
            <v>NotSelf</v>
          </cell>
        </row>
        <row r="5493">
          <cell r="H5493" t="str">
            <v>NotSelf</v>
          </cell>
        </row>
        <row r="5494">
          <cell r="H5494" t="str">
            <v>NotSelf</v>
          </cell>
        </row>
        <row r="5495">
          <cell r="H5495" t="str">
            <v>NotSelf</v>
          </cell>
        </row>
        <row r="5496">
          <cell r="H5496" t="str">
            <v>NotSelf</v>
          </cell>
        </row>
        <row r="5497">
          <cell r="H5497" t="str">
            <v>NotSelf</v>
          </cell>
        </row>
        <row r="5498">
          <cell r="H5498" t="str">
            <v>NotSelf</v>
          </cell>
        </row>
        <row r="5499">
          <cell r="H5499" t="str">
            <v>NotSelf</v>
          </cell>
        </row>
        <row r="5500">
          <cell r="H5500" t="str">
            <v>NotSelf</v>
          </cell>
        </row>
        <row r="5501">
          <cell r="H5501" t="str">
            <v>NotSelf</v>
          </cell>
        </row>
        <row r="5502">
          <cell r="H5502" t="str">
            <v>NotSelf</v>
          </cell>
        </row>
        <row r="5503">
          <cell r="H5503" t="str">
            <v>NotSelf</v>
          </cell>
        </row>
        <row r="5504">
          <cell r="H5504" t="str">
            <v>NotSelf</v>
          </cell>
        </row>
        <row r="5505">
          <cell r="H5505" t="str">
            <v>NotSelf</v>
          </cell>
        </row>
        <row r="5506">
          <cell r="H5506" t="str">
            <v>NotSelf</v>
          </cell>
        </row>
        <row r="5507">
          <cell r="H5507" t="str">
            <v>NotSelf</v>
          </cell>
        </row>
        <row r="5508">
          <cell r="H5508" t="str">
            <v>NotSelf</v>
          </cell>
        </row>
        <row r="5509">
          <cell r="H5509" t="str">
            <v>NotSelf</v>
          </cell>
        </row>
        <row r="5510">
          <cell r="H5510" t="str">
            <v>NotSelf</v>
          </cell>
        </row>
        <row r="5511">
          <cell r="H5511" t="str">
            <v>NotSelf</v>
          </cell>
        </row>
        <row r="5512">
          <cell r="H5512" t="str">
            <v>NotSelf</v>
          </cell>
        </row>
        <row r="5513">
          <cell r="H5513" t="str">
            <v>NotSelf</v>
          </cell>
        </row>
        <row r="5514">
          <cell r="H5514" t="str">
            <v>NotSelf</v>
          </cell>
        </row>
        <row r="5515">
          <cell r="H5515" t="str">
            <v>Self</v>
          </cell>
        </row>
        <row r="5516">
          <cell r="H5516" t="str">
            <v>Self</v>
          </cell>
        </row>
        <row r="5517">
          <cell r="H5517" t="str">
            <v>Self</v>
          </cell>
        </row>
        <row r="5518">
          <cell r="H5518" t="str">
            <v>Self</v>
          </cell>
        </row>
        <row r="5519">
          <cell r="H5519" t="str">
            <v>Self</v>
          </cell>
        </row>
        <row r="5520">
          <cell r="H5520" t="str">
            <v>Self</v>
          </cell>
        </row>
        <row r="5521">
          <cell r="H5521" t="str">
            <v>Self</v>
          </cell>
        </row>
        <row r="5522">
          <cell r="H5522" t="str">
            <v>Self</v>
          </cell>
        </row>
        <row r="5523">
          <cell r="H5523" t="str">
            <v>Self</v>
          </cell>
        </row>
        <row r="5524">
          <cell r="H5524" t="str">
            <v>Self</v>
          </cell>
        </row>
        <row r="5525">
          <cell r="H5525" t="str">
            <v>Self</v>
          </cell>
        </row>
        <row r="5526">
          <cell r="H5526" t="str">
            <v>Self</v>
          </cell>
        </row>
        <row r="5527">
          <cell r="H5527" t="str">
            <v>Self</v>
          </cell>
        </row>
        <row r="5528">
          <cell r="H5528" t="str">
            <v>Self</v>
          </cell>
        </row>
        <row r="5529">
          <cell r="H5529" t="str">
            <v>Self</v>
          </cell>
        </row>
        <row r="5530">
          <cell r="H5530" t="str">
            <v>Self</v>
          </cell>
        </row>
        <row r="5531">
          <cell r="H5531" t="str">
            <v>Self</v>
          </cell>
        </row>
        <row r="5532">
          <cell r="H5532" t="str">
            <v>Self</v>
          </cell>
        </row>
        <row r="5533">
          <cell r="H5533" t="str">
            <v>Self</v>
          </cell>
        </row>
        <row r="5534">
          <cell r="H5534" t="str">
            <v>Self</v>
          </cell>
        </row>
        <row r="5535">
          <cell r="H5535" t="str">
            <v>Self</v>
          </cell>
        </row>
        <row r="5536">
          <cell r="H5536" t="str">
            <v>Self</v>
          </cell>
        </row>
        <row r="5537">
          <cell r="H5537" t="str">
            <v>Self</v>
          </cell>
        </row>
        <row r="5538">
          <cell r="H5538" t="str">
            <v>Self</v>
          </cell>
        </row>
        <row r="5539">
          <cell r="H5539" t="str">
            <v>Self</v>
          </cell>
        </row>
        <row r="5540">
          <cell r="H5540" t="str">
            <v>Self</v>
          </cell>
        </row>
        <row r="5541">
          <cell r="H5541" t="str">
            <v>Self</v>
          </cell>
        </row>
        <row r="5542">
          <cell r="H5542" t="str">
            <v>Self</v>
          </cell>
        </row>
        <row r="5543">
          <cell r="H5543" t="str">
            <v>Self</v>
          </cell>
        </row>
        <row r="5544">
          <cell r="H5544" t="str">
            <v>Self</v>
          </cell>
        </row>
        <row r="5545">
          <cell r="H5545" t="str">
            <v>Self</v>
          </cell>
        </row>
        <row r="5546">
          <cell r="H5546" t="str">
            <v>Self</v>
          </cell>
        </row>
        <row r="5547">
          <cell r="H5547" t="str">
            <v>Self</v>
          </cell>
        </row>
        <row r="5548">
          <cell r="H5548" t="str">
            <v>Self</v>
          </cell>
        </row>
        <row r="5549">
          <cell r="H5549" t="str">
            <v>Self</v>
          </cell>
        </row>
        <row r="5550">
          <cell r="H5550" t="str">
            <v>Self</v>
          </cell>
        </row>
        <row r="5551">
          <cell r="H5551" t="str">
            <v>Self</v>
          </cell>
        </row>
        <row r="5552">
          <cell r="H5552" t="str">
            <v>Self</v>
          </cell>
        </row>
        <row r="5553">
          <cell r="H5553" t="str">
            <v>Self</v>
          </cell>
        </row>
        <row r="5554">
          <cell r="H5554" t="str">
            <v>Self</v>
          </cell>
        </row>
        <row r="5555">
          <cell r="H5555" t="str">
            <v>Self</v>
          </cell>
        </row>
        <row r="5556">
          <cell r="H5556" t="str">
            <v>Self</v>
          </cell>
        </row>
        <row r="5557">
          <cell r="H5557" t="str">
            <v>Self</v>
          </cell>
        </row>
        <row r="5558">
          <cell r="H5558" t="str">
            <v>Self</v>
          </cell>
        </row>
        <row r="5559">
          <cell r="H5559" t="str">
            <v>Self</v>
          </cell>
        </row>
        <row r="5560">
          <cell r="H5560" t="str">
            <v>Self</v>
          </cell>
        </row>
        <row r="5561">
          <cell r="H5561" t="str">
            <v>Self</v>
          </cell>
        </row>
        <row r="5562">
          <cell r="H5562" t="str">
            <v>Self</v>
          </cell>
        </row>
        <row r="5563">
          <cell r="H5563" t="str">
            <v>Self</v>
          </cell>
        </row>
        <row r="5564">
          <cell r="H5564" t="str">
            <v>Self</v>
          </cell>
        </row>
        <row r="5565">
          <cell r="H5565" t="str">
            <v>Self</v>
          </cell>
        </row>
        <row r="5566">
          <cell r="H5566" t="str">
            <v>Self</v>
          </cell>
        </row>
        <row r="5567">
          <cell r="H5567" t="str">
            <v>Self</v>
          </cell>
        </row>
        <row r="5568">
          <cell r="H5568" t="str">
            <v>Self</v>
          </cell>
        </row>
        <row r="5569">
          <cell r="H5569" t="str">
            <v>Self</v>
          </cell>
        </row>
        <row r="5570">
          <cell r="H5570" t="str">
            <v>Self</v>
          </cell>
        </row>
        <row r="5571">
          <cell r="H5571" t="str">
            <v>Self</v>
          </cell>
        </row>
        <row r="5572">
          <cell r="H5572" t="str">
            <v>Self</v>
          </cell>
        </row>
        <row r="5573">
          <cell r="H5573" t="str">
            <v>Self</v>
          </cell>
        </row>
        <row r="5574">
          <cell r="H5574" t="str">
            <v>Self</v>
          </cell>
        </row>
        <row r="5575">
          <cell r="H5575" t="str">
            <v>Self</v>
          </cell>
        </row>
        <row r="5576">
          <cell r="H5576" t="str">
            <v>Self</v>
          </cell>
        </row>
        <row r="5577">
          <cell r="H5577" t="str">
            <v>Self</v>
          </cell>
        </row>
        <row r="5578">
          <cell r="H5578" t="str">
            <v>Self</v>
          </cell>
        </row>
        <row r="5579">
          <cell r="H5579" t="str">
            <v>Self</v>
          </cell>
        </row>
        <row r="5580">
          <cell r="H5580" t="str">
            <v>Self</v>
          </cell>
        </row>
        <row r="5581">
          <cell r="H5581" t="str">
            <v>Self</v>
          </cell>
        </row>
        <row r="5582">
          <cell r="H5582" t="str">
            <v>Self</v>
          </cell>
        </row>
        <row r="5583">
          <cell r="H5583" t="str">
            <v>Self</v>
          </cell>
        </row>
        <row r="5584">
          <cell r="H5584" t="str">
            <v>NotSelf</v>
          </cell>
        </row>
        <row r="5585">
          <cell r="H5585" t="str">
            <v>NotSelf</v>
          </cell>
        </row>
        <row r="5586">
          <cell r="H5586" t="str">
            <v>NotSelf</v>
          </cell>
        </row>
        <row r="5587">
          <cell r="H5587" t="str">
            <v>NotSelf</v>
          </cell>
        </row>
        <row r="5588">
          <cell r="H5588" t="str">
            <v>NotSelf</v>
          </cell>
        </row>
        <row r="5589">
          <cell r="H5589" t="str">
            <v>NotSelf</v>
          </cell>
        </row>
        <row r="5590">
          <cell r="H5590" t="str">
            <v>NotSelf</v>
          </cell>
        </row>
        <row r="5591">
          <cell r="H5591" t="str">
            <v>NotSelf</v>
          </cell>
        </row>
        <row r="5592">
          <cell r="H5592" t="str">
            <v>NotSelf</v>
          </cell>
        </row>
        <row r="5593">
          <cell r="H5593" t="str">
            <v>NotSelf</v>
          </cell>
        </row>
        <row r="5594">
          <cell r="H5594" t="str">
            <v>NotSelf</v>
          </cell>
        </row>
        <row r="5595">
          <cell r="H5595" t="str">
            <v>NotSelf</v>
          </cell>
        </row>
        <row r="5596">
          <cell r="H5596" t="str">
            <v>NotSelf</v>
          </cell>
        </row>
        <row r="5597">
          <cell r="H5597" t="str">
            <v>NotSelf</v>
          </cell>
        </row>
        <row r="5598">
          <cell r="H5598" t="str">
            <v>NotSelf</v>
          </cell>
        </row>
        <row r="5599">
          <cell r="H5599" t="str">
            <v>NotSelf</v>
          </cell>
        </row>
        <row r="5600">
          <cell r="H5600" t="str">
            <v>NotSelf</v>
          </cell>
        </row>
        <row r="5601">
          <cell r="H5601" t="str">
            <v>NotSelf</v>
          </cell>
        </row>
        <row r="5602">
          <cell r="H5602" t="str">
            <v>NotSelf</v>
          </cell>
        </row>
        <row r="5603">
          <cell r="H5603" t="str">
            <v>NotSelf</v>
          </cell>
        </row>
        <row r="5604">
          <cell r="H5604" t="str">
            <v>NotSelf</v>
          </cell>
        </row>
        <row r="5605">
          <cell r="H5605" t="str">
            <v>NotSelf</v>
          </cell>
        </row>
        <row r="5606">
          <cell r="H5606" t="str">
            <v>NotSelf</v>
          </cell>
        </row>
        <row r="5607">
          <cell r="H5607" t="str">
            <v>NotSelf</v>
          </cell>
        </row>
        <row r="5608">
          <cell r="H5608" t="str">
            <v>NotSelf</v>
          </cell>
        </row>
        <row r="5609">
          <cell r="H5609" t="str">
            <v>NotSelf</v>
          </cell>
        </row>
        <row r="5610">
          <cell r="H5610" t="str">
            <v>NotSelf</v>
          </cell>
        </row>
        <row r="5611">
          <cell r="H5611" t="str">
            <v>NotSelf</v>
          </cell>
        </row>
        <row r="5612">
          <cell r="H5612" t="str">
            <v>NotSelf</v>
          </cell>
        </row>
        <row r="5613">
          <cell r="H5613" t="str">
            <v>NotSelf</v>
          </cell>
        </row>
        <row r="5614">
          <cell r="H5614" t="str">
            <v>NotSelf</v>
          </cell>
        </row>
        <row r="5615">
          <cell r="H5615" t="str">
            <v>NotSelf</v>
          </cell>
        </row>
        <row r="5616">
          <cell r="H5616" t="str">
            <v>NotSelf</v>
          </cell>
        </row>
        <row r="5617">
          <cell r="H5617" t="str">
            <v>NotSelf</v>
          </cell>
        </row>
        <row r="5618">
          <cell r="H5618" t="str">
            <v>NotSelf</v>
          </cell>
        </row>
        <row r="5619">
          <cell r="H5619" t="str">
            <v>NotSelf</v>
          </cell>
        </row>
        <row r="5620">
          <cell r="H5620" t="str">
            <v>NotSelf</v>
          </cell>
        </row>
        <row r="5621">
          <cell r="H5621" t="str">
            <v>NotSelf</v>
          </cell>
        </row>
        <row r="5622">
          <cell r="H5622" t="str">
            <v>NotSelf</v>
          </cell>
        </row>
        <row r="5623">
          <cell r="H5623" t="str">
            <v>NotSelf</v>
          </cell>
        </row>
        <row r="5624">
          <cell r="H5624" t="str">
            <v>NotSelf</v>
          </cell>
        </row>
        <row r="5625">
          <cell r="H5625" t="str">
            <v>NotSelf</v>
          </cell>
        </row>
        <row r="5626">
          <cell r="H5626" t="str">
            <v>NotSelf</v>
          </cell>
        </row>
        <row r="5627">
          <cell r="H5627" t="str">
            <v>NotSelf</v>
          </cell>
        </row>
        <row r="5628">
          <cell r="H5628" t="str">
            <v>NotSelf</v>
          </cell>
        </row>
        <row r="5629">
          <cell r="H5629" t="str">
            <v>NotSelf</v>
          </cell>
        </row>
        <row r="5630">
          <cell r="H5630" t="str">
            <v>NotSelf</v>
          </cell>
        </row>
        <row r="5631">
          <cell r="H5631" t="str">
            <v>NotSelf</v>
          </cell>
        </row>
        <row r="5632">
          <cell r="H5632" t="str">
            <v>NotSelf</v>
          </cell>
        </row>
        <row r="5633">
          <cell r="H5633" t="str">
            <v>NotSelf</v>
          </cell>
        </row>
        <row r="5634">
          <cell r="H5634" t="str">
            <v>NotSelf</v>
          </cell>
        </row>
        <row r="5635">
          <cell r="H5635" t="str">
            <v>NotSelf</v>
          </cell>
        </row>
        <row r="5636">
          <cell r="H5636" t="str">
            <v>NotSelf</v>
          </cell>
        </row>
        <row r="5637">
          <cell r="H5637" t="str">
            <v>NotSelf</v>
          </cell>
        </row>
        <row r="5638">
          <cell r="H5638" t="str">
            <v>NotSelf</v>
          </cell>
        </row>
        <row r="5639">
          <cell r="H5639" t="str">
            <v>NotSelf</v>
          </cell>
        </row>
        <row r="5640">
          <cell r="H5640" t="str">
            <v>NotSelf</v>
          </cell>
        </row>
        <row r="5641">
          <cell r="H5641" t="str">
            <v>NotSelf</v>
          </cell>
        </row>
        <row r="5642">
          <cell r="H5642" t="str">
            <v>NotSelf</v>
          </cell>
        </row>
        <row r="5643">
          <cell r="H5643" t="str">
            <v>NotSelf</v>
          </cell>
        </row>
        <row r="5644">
          <cell r="H5644" t="str">
            <v>NotSelf</v>
          </cell>
        </row>
        <row r="5645">
          <cell r="H5645" t="str">
            <v>NotSelf</v>
          </cell>
        </row>
        <row r="5646">
          <cell r="H5646" t="str">
            <v>NotSelf</v>
          </cell>
        </row>
        <row r="5647">
          <cell r="H5647" t="str">
            <v>NotSelf</v>
          </cell>
        </row>
        <row r="5648">
          <cell r="H5648" t="str">
            <v>NotSelf</v>
          </cell>
        </row>
        <row r="5649">
          <cell r="H5649" t="str">
            <v>NotSelf</v>
          </cell>
        </row>
        <row r="5650">
          <cell r="H5650" t="str">
            <v>NotSelf</v>
          </cell>
        </row>
        <row r="5651">
          <cell r="H5651" t="str">
            <v>NotSelf</v>
          </cell>
        </row>
        <row r="5652">
          <cell r="H5652" t="str">
            <v>NotSelf</v>
          </cell>
        </row>
        <row r="5653">
          <cell r="H5653" t="str">
            <v>NotSelf</v>
          </cell>
        </row>
        <row r="5654">
          <cell r="H5654" t="str">
            <v>NotSelf</v>
          </cell>
        </row>
        <row r="5655">
          <cell r="H5655" t="str">
            <v>NotSelf</v>
          </cell>
        </row>
        <row r="5656">
          <cell r="H5656" t="str">
            <v>NotSelf</v>
          </cell>
        </row>
        <row r="5657">
          <cell r="H5657" t="str">
            <v>NotSelf</v>
          </cell>
        </row>
        <row r="5658">
          <cell r="H5658" t="str">
            <v>NotSelf</v>
          </cell>
        </row>
        <row r="5659">
          <cell r="H5659" t="str">
            <v>NotSelf</v>
          </cell>
        </row>
        <row r="5660">
          <cell r="H5660" t="str">
            <v>NotSelf</v>
          </cell>
        </row>
        <row r="5661">
          <cell r="H5661" t="str">
            <v>NotSelf</v>
          </cell>
        </row>
        <row r="5662">
          <cell r="H5662" t="str">
            <v>NotSelf</v>
          </cell>
        </row>
        <row r="5663">
          <cell r="H5663" t="str">
            <v>NotSelf</v>
          </cell>
        </row>
        <row r="5664">
          <cell r="H5664" t="str">
            <v>NotSelf</v>
          </cell>
        </row>
        <row r="5665">
          <cell r="H5665" t="str">
            <v>NotSelf</v>
          </cell>
        </row>
        <row r="5666">
          <cell r="H5666" t="str">
            <v>NotSelf</v>
          </cell>
        </row>
        <row r="5667">
          <cell r="H5667" t="str">
            <v>NotSelf</v>
          </cell>
        </row>
        <row r="5668">
          <cell r="H5668" t="str">
            <v>NotSelf</v>
          </cell>
        </row>
        <row r="5669">
          <cell r="H5669" t="str">
            <v>NotSelf</v>
          </cell>
        </row>
        <row r="5670">
          <cell r="H5670" t="str">
            <v>NotSelf</v>
          </cell>
        </row>
        <row r="5671">
          <cell r="H5671" t="str">
            <v>NotSelf</v>
          </cell>
        </row>
        <row r="5672">
          <cell r="H5672" t="str">
            <v>NotSelf</v>
          </cell>
        </row>
        <row r="5673">
          <cell r="H5673" t="str">
            <v>NotSelf</v>
          </cell>
        </row>
        <row r="5674">
          <cell r="H5674" t="str">
            <v>NotSelf</v>
          </cell>
        </row>
        <row r="5675">
          <cell r="H5675" t="str">
            <v>NotSelf</v>
          </cell>
        </row>
        <row r="5676">
          <cell r="H5676" t="str">
            <v>NotSelf</v>
          </cell>
        </row>
        <row r="5677">
          <cell r="H5677" t="str">
            <v>NotSelf</v>
          </cell>
        </row>
        <row r="5678">
          <cell r="H5678" t="str">
            <v>NotSelf</v>
          </cell>
        </row>
        <row r="5679">
          <cell r="H5679" t="str">
            <v>NotSelf</v>
          </cell>
        </row>
        <row r="5680">
          <cell r="H5680" t="str">
            <v>NotSelf</v>
          </cell>
        </row>
        <row r="5681">
          <cell r="H5681" t="str">
            <v>NotSelf</v>
          </cell>
        </row>
        <row r="5682">
          <cell r="H5682" t="str">
            <v>NotSelf</v>
          </cell>
        </row>
        <row r="5683">
          <cell r="H5683" t="str">
            <v>NotSelf</v>
          </cell>
        </row>
        <row r="5684">
          <cell r="H5684" t="str">
            <v>NotSelf</v>
          </cell>
        </row>
        <row r="5685">
          <cell r="H5685" t="str">
            <v>NotSelf</v>
          </cell>
        </row>
        <row r="5686">
          <cell r="H5686" t="str">
            <v>NotSelf</v>
          </cell>
        </row>
        <row r="5687">
          <cell r="H5687" t="str">
            <v>NotSelf</v>
          </cell>
        </row>
        <row r="5688">
          <cell r="H5688" t="str">
            <v>NotSelf</v>
          </cell>
        </row>
        <row r="5689">
          <cell r="H5689" t="str">
            <v>NotSelf</v>
          </cell>
        </row>
        <row r="5690">
          <cell r="H5690" t="str">
            <v>NotSelf</v>
          </cell>
        </row>
        <row r="5691">
          <cell r="H5691" t="str">
            <v>NotSelf</v>
          </cell>
        </row>
        <row r="5692">
          <cell r="H5692" t="str">
            <v>NotSelf</v>
          </cell>
        </row>
        <row r="5693">
          <cell r="H5693" t="str">
            <v>NotSelf</v>
          </cell>
        </row>
        <row r="5694">
          <cell r="H5694" t="str">
            <v>NotSelf</v>
          </cell>
        </row>
        <row r="5695">
          <cell r="H5695" t="str">
            <v>NotSelf</v>
          </cell>
        </row>
        <row r="5696">
          <cell r="H5696" t="str">
            <v>NotSelf</v>
          </cell>
        </row>
        <row r="5697">
          <cell r="H5697" t="str">
            <v>NotSelf</v>
          </cell>
        </row>
        <row r="5698">
          <cell r="H5698" t="str">
            <v>NotSelf</v>
          </cell>
        </row>
        <row r="5699">
          <cell r="H5699" t="str">
            <v>NotSelf</v>
          </cell>
        </row>
        <row r="5700">
          <cell r="H5700" t="str">
            <v>NotSelf</v>
          </cell>
        </row>
        <row r="5701">
          <cell r="H5701" t="str">
            <v>NotSelf</v>
          </cell>
        </row>
        <row r="5702">
          <cell r="H5702" t="str">
            <v>NotSelf</v>
          </cell>
        </row>
        <row r="5703">
          <cell r="H5703" t="str">
            <v>NotSelf</v>
          </cell>
        </row>
        <row r="5704">
          <cell r="H5704" t="str">
            <v>NotSelf</v>
          </cell>
        </row>
        <row r="5705">
          <cell r="H5705" t="str">
            <v>NotSelf</v>
          </cell>
        </row>
        <row r="5706">
          <cell r="H5706" t="str">
            <v>NotSelf</v>
          </cell>
        </row>
        <row r="5707">
          <cell r="H5707" t="str">
            <v>NotSelf</v>
          </cell>
        </row>
        <row r="5708">
          <cell r="H5708" t="str">
            <v>NotSelf</v>
          </cell>
        </row>
        <row r="5709">
          <cell r="H5709" t="str">
            <v>NotSelf</v>
          </cell>
        </row>
        <row r="5710">
          <cell r="H5710" t="str">
            <v>NotSelf</v>
          </cell>
        </row>
        <row r="5711">
          <cell r="H5711" t="str">
            <v>NotSelf</v>
          </cell>
        </row>
        <row r="5712">
          <cell r="H5712" t="str">
            <v>NotSelf</v>
          </cell>
        </row>
        <row r="5713">
          <cell r="H5713" t="str">
            <v>NotSelf</v>
          </cell>
        </row>
        <row r="5714">
          <cell r="H5714" t="str">
            <v>NotSelf</v>
          </cell>
        </row>
        <row r="5715">
          <cell r="H5715" t="str">
            <v>NotSelf</v>
          </cell>
        </row>
        <row r="5716">
          <cell r="H5716" t="str">
            <v>NotSelf</v>
          </cell>
        </row>
        <row r="5717">
          <cell r="H5717" t="str">
            <v>NotSelf</v>
          </cell>
        </row>
        <row r="5718">
          <cell r="H5718" t="str">
            <v>NotSelf</v>
          </cell>
        </row>
        <row r="5719">
          <cell r="H5719" t="str">
            <v>NotSelf</v>
          </cell>
        </row>
        <row r="5720">
          <cell r="H5720" t="str">
            <v>NotSelf</v>
          </cell>
        </row>
        <row r="5721">
          <cell r="H5721" t="str">
            <v>NotSelf</v>
          </cell>
        </row>
        <row r="5722">
          <cell r="H5722" t="str">
            <v>NotSelf</v>
          </cell>
        </row>
        <row r="5723">
          <cell r="H5723" t="str">
            <v>NotSelf</v>
          </cell>
        </row>
        <row r="5724">
          <cell r="H5724" t="str">
            <v>NotSelf</v>
          </cell>
        </row>
        <row r="5725">
          <cell r="H5725" t="str">
            <v>NotSelf</v>
          </cell>
        </row>
        <row r="5726">
          <cell r="H5726" t="str">
            <v>NotSelf</v>
          </cell>
        </row>
        <row r="5727">
          <cell r="H5727" t="str">
            <v>NotSelf</v>
          </cell>
        </row>
        <row r="5728">
          <cell r="H5728" t="str">
            <v>NotSelf</v>
          </cell>
        </row>
        <row r="5729">
          <cell r="H5729" t="str">
            <v>NotSelf</v>
          </cell>
        </row>
        <row r="5730">
          <cell r="H5730" t="str">
            <v>NotSelf</v>
          </cell>
        </row>
        <row r="5731">
          <cell r="H5731" t="str">
            <v>NotSelf</v>
          </cell>
        </row>
        <row r="5732">
          <cell r="H5732" t="str">
            <v>NotSelf</v>
          </cell>
        </row>
        <row r="5733">
          <cell r="H5733" t="str">
            <v>NotSelf</v>
          </cell>
        </row>
        <row r="5734">
          <cell r="H5734" t="str">
            <v>NotSelf</v>
          </cell>
        </row>
        <row r="5735">
          <cell r="H5735" t="str">
            <v>NotSelf</v>
          </cell>
        </row>
        <row r="5736">
          <cell r="H5736" t="str">
            <v>NotSelf</v>
          </cell>
        </row>
        <row r="5737">
          <cell r="H5737" t="str">
            <v>NotSelf</v>
          </cell>
        </row>
        <row r="5738">
          <cell r="H5738" t="str">
            <v>NotSelf</v>
          </cell>
        </row>
        <row r="5739">
          <cell r="H5739" t="str">
            <v>NotSelf</v>
          </cell>
        </row>
        <row r="5740">
          <cell r="H5740" t="str">
            <v>NotSelf</v>
          </cell>
        </row>
        <row r="5741">
          <cell r="H5741" t="str">
            <v>NotSelf</v>
          </cell>
        </row>
        <row r="5742">
          <cell r="H5742" t="str">
            <v>NotSelf</v>
          </cell>
        </row>
        <row r="5743">
          <cell r="H5743" t="str">
            <v>NotSelf</v>
          </cell>
        </row>
        <row r="5744">
          <cell r="H5744" t="str">
            <v>NotSelf</v>
          </cell>
        </row>
        <row r="5745">
          <cell r="H5745" t="str">
            <v>NotSelf</v>
          </cell>
        </row>
        <row r="5746">
          <cell r="H5746" t="str">
            <v>NotSelf</v>
          </cell>
        </row>
        <row r="5747">
          <cell r="H5747" t="str">
            <v>NotSelf</v>
          </cell>
        </row>
        <row r="5748">
          <cell r="H5748" t="str">
            <v>NotSelf</v>
          </cell>
        </row>
        <row r="5749">
          <cell r="H5749" t="str">
            <v>NotSelf</v>
          </cell>
        </row>
        <row r="5750">
          <cell r="H5750" t="str">
            <v>NotSelf</v>
          </cell>
        </row>
        <row r="5751">
          <cell r="H5751" t="str">
            <v>NotSelf</v>
          </cell>
        </row>
        <row r="5752">
          <cell r="H5752" t="str">
            <v>NotSelf</v>
          </cell>
        </row>
        <row r="5753">
          <cell r="H5753" t="str">
            <v>NotSelf</v>
          </cell>
        </row>
        <row r="5754">
          <cell r="H5754" t="str">
            <v>NotSelf</v>
          </cell>
        </row>
        <row r="5755">
          <cell r="H5755" t="str">
            <v>NotSelf</v>
          </cell>
        </row>
        <row r="5756">
          <cell r="H5756" t="str">
            <v>NotSelf</v>
          </cell>
        </row>
        <row r="5757">
          <cell r="H5757" t="str">
            <v>NotSelf</v>
          </cell>
        </row>
        <row r="5758">
          <cell r="H5758" t="str">
            <v>NotSelf</v>
          </cell>
        </row>
        <row r="5759">
          <cell r="H5759" t="str">
            <v>NotSelf</v>
          </cell>
        </row>
        <row r="5760">
          <cell r="H5760" t="str">
            <v>NotSelf</v>
          </cell>
        </row>
        <row r="5761">
          <cell r="H5761" t="str">
            <v>NotSelf</v>
          </cell>
        </row>
        <row r="5762">
          <cell r="H5762" t="str">
            <v>NotSelf</v>
          </cell>
        </row>
        <row r="5763">
          <cell r="H5763" t="str">
            <v>NotSelf</v>
          </cell>
        </row>
        <row r="5764">
          <cell r="H5764" t="str">
            <v>NotSelf</v>
          </cell>
        </row>
        <row r="5765">
          <cell r="H5765" t="str">
            <v>NotSelf</v>
          </cell>
        </row>
        <row r="5766">
          <cell r="H5766" t="str">
            <v>NotSelf</v>
          </cell>
        </row>
        <row r="5767">
          <cell r="H5767" t="str">
            <v>NotSelf</v>
          </cell>
        </row>
        <row r="5768">
          <cell r="H5768" t="str">
            <v>NotSelf</v>
          </cell>
        </row>
        <row r="5769">
          <cell r="H5769" t="str">
            <v>NotSelf</v>
          </cell>
        </row>
        <row r="5770">
          <cell r="H5770" t="str">
            <v>NotSelf</v>
          </cell>
        </row>
        <row r="5771">
          <cell r="H5771" t="str">
            <v>NotSelf</v>
          </cell>
        </row>
        <row r="5772">
          <cell r="H5772" t="str">
            <v>NotSelf</v>
          </cell>
        </row>
        <row r="5773">
          <cell r="H5773" t="str">
            <v>NotSelf</v>
          </cell>
        </row>
        <row r="5774">
          <cell r="H5774" t="str">
            <v>NotSelf</v>
          </cell>
        </row>
        <row r="5775">
          <cell r="H5775" t="str">
            <v>NotSelf</v>
          </cell>
        </row>
        <row r="5776">
          <cell r="H5776" t="str">
            <v>NotSelf</v>
          </cell>
        </row>
        <row r="5777">
          <cell r="H5777" t="str">
            <v>NotSelf</v>
          </cell>
        </row>
        <row r="5778">
          <cell r="H5778" t="str">
            <v>NotSelf</v>
          </cell>
        </row>
        <row r="5779">
          <cell r="H5779" t="str">
            <v>NotSelf</v>
          </cell>
        </row>
        <row r="5780">
          <cell r="H5780" t="str">
            <v>NotSelf</v>
          </cell>
        </row>
        <row r="5781">
          <cell r="H5781" t="str">
            <v>NotSelf</v>
          </cell>
        </row>
        <row r="5782">
          <cell r="H5782" t="str">
            <v>NotSelf</v>
          </cell>
        </row>
        <row r="5783">
          <cell r="H5783" t="str">
            <v>NotSelf</v>
          </cell>
        </row>
        <row r="5784">
          <cell r="H5784" t="str">
            <v>NotSelf</v>
          </cell>
        </row>
        <row r="5785">
          <cell r="H5785" t="str">
            <v>NotSelf</v>
          </cell>
        </row>
        <row r="5786">
          <cell r="H5786" t="str">
            <v>NotSelf</v>
          </cell>
        </row>
        <row r="5787">
          <cell r="H5787" t="str">
            <v>NotSelf</v>
          </cell>
        </row>
        <row r="5788">
          <cell r="H5788" t="str">
            <v>NotSelf</v>
          </cell>
        </row>
        <row r="5789">
          <cell r="H5789" t="str">
            <v>NotSelf</v>
          </cell>
        </row>
        <row r="5790">
          <cell r="H5790" t="str">
            <v>NotSelf</v>
          </cell>
        </row>
        <row r="5791">
          <cell r="H5791" t="str">
            <v>NotSelf</v>
          </cell>
        </row>
        <row r="5792">
          <cell r="H5792" t="str">
            <v>NotSelf</v>
          </cell>
        </row>
        <row r="5793">
          <cell r="H5793" t="str">
            <v>NotSelf</v>
          </cell>
        </row>
        <row r="5794">
          <cell r="H5794" t="str">
            <v>NotSelf</v>
          </cell>
        </row>
        <row r="5795">
          <cell r="H5795" t="str">
            <v>NotSelf</v>
          </cell>
        </row>
        <row r="5796">
          <cell r="H5796" t="str">
            <v>NotSelf</v>
          </cell>
        </row>
        <row r="5797">
          <cell r="H5797" t="str">
            <v>NotSelf</v>
          </cell>
        </row>
        <row r="5798">
          <cell r="H5798" t="str">
            <v>NotSelf</v>
          </cell>
        </row>
        <row r="5799">
          <cell r="H5799" t="str">
            <v>NotSelf</v>
          </cell>
        </row>
        <row r="5800">
          <cell r="H5800" t="str">
            <v>NotSelf</v>
          </cell>
        </row>
        <row r="5801">
          <cell r="H5801" t="str">
            <v>NotSelf</v>
          </cell>
        </row>
        <row r="5802">
          <cell r="H5802" t="str">
            <v>NotSelf</v>
          </cell>
        </row>
        <row r="5803">
          <cell r="H5803" t="str">
            <v>NotSelf</v>
          </cell>
        </row>
        <row r="5804">
          <cell r="H5804" t="str">
            <v>NotSelf</v>
          </cell>
        </row>
        <row r="5805">
          <cell r="H5805" t="str">
            <v>NotSelf</v>
          </cell>
        </row>
        <row r="5806">
          <cell r="H5806" t="str">
            <v>NotSelf</v>
          </cell>
        </row>
        <row r="5807">
          <cell r="H5807" t="str">
            <v>NotSelf</v>
          </cell>
        </row>
        <row r="5808">
          <cell r="H5808" t="str">
            <v>NotSelf</v>
          </cell>
        </row>
        <row r="5809">
          <cell r="H5809" t="str">
            <v>NotSelf</v>
          </cell>
        </row>
        <row r="5810">
          <cell r="H5810" t="str">
            <v>NotSelf</v>
          </cell>
        </row>
        <row r="5811">
          <cell r="H5811" t="str">
            <v>NotSelf</v>
          </cell>
        </row>
        <row r="5812">
          <cell r="H5812" t="str">
            <v>NotSelf</v>
          </cell>
        </row>
        <row r="5813">
          <cell r="H5813" t="str">
            <v>NotSelf</v>
          </cell>
        </row>
        <row r="5814">
          <cell r="H5814" t="str">
            <v>NotSelf</v>
          </cell>
        </row>
        <row r="5815">
          <cell r="H5815" t="str">
            <v>NotSelf</v>
          </cell>
        </row>
        <row r="5816">
          <cell r="H5816" t="str">
            <v>NotSelf</v>
          </cell>
        </row>
        <row r="5817">
          <cell r="H5817" t="str">
            <v>NotSelf</v>
          </cell>
        </row>
        <row r="5818">
          <cell r="H5818" t="str">
            <v>NotSelf</v>
          </cell>
        </row>
        <row r="5819">
          <cell r="H5819" t="str">
            <v>NotSelf</v>
          </cell>
        </row>
        <row r="5820">
          <cell r="H5820" t="str">
            <v>NotSelf</v>
          </cell>
        </row>
        <row r="5821">
          <cell r="H5821" t="str">
            <v>NotSelf</v>
          </cell>
        </row>
        <row r="5822">
          <cell r="H5822" t="str">
            <v>NotSelf</v>
          </cell>
        </row>
        <row r="5823">
          <cell r="H5823" t="str">
            <v>NotSelf</v>
          </cell>
        </row>
        <row r="5824">
          <cell r="H5824" t="str">
            <v>NotSelf</v>
          </cell>
        </row>
        <row r="5825">
          <cell r="H5825" t="str">
            <v>NotSelf</v>
          </cell>
        </row>
        <row r="5826">
          <cell r="H5826" t="str">
            <v>NotSelf</v>
          </cell>
        </row>
        <row r="5827">
          <cell r="H5827" t="str">
            <v>NotSelf</v>
          </cell>
        </row>
        <row r="5828">
          <cell r="H5828" t="str">
            <v>NotSelf</v>
          </cell>
        </row>
        <row r="5829">
          <cell r="H5829" t="str">
            <v>NotSelf</v>
          </cell>
        </row>
        <row r="5830">
          <cell r="H5830" t="str">
            <v>NotSelf</v>
          </cell>
        </row>
        <row r="5831">
          <cell r="H5831" t="str">
            <v>NotSelf</v>
          </cell>
        </row>
        <row r="5832">
          <cell r="H5832" t="str">
            <v>NotSelf</v>
          </cell>
        </row>
        <row r="5833">
          <cell r="H5833" t="str">
            <v>NotSelf</v>
          </cell>
        </row>
        <row r="5834">
          <cell r="H5834" t="str">
            <v>NotSelf</v>
          </cell>
        </row>
        <row r="5835">
          <cell r="H5835" t="str">
            <v>NotSelf</v>
          </cell>
        </row>
        <row r="5836">
          <cell r="H5836" t="str">
            <v>NotSelf</v>
          </cell>
        </row>
        <row r="5837">
          <cell r="H5837" t="str">
            <v>NotSelf</v>
          </cell>
        </row>
        <row r="5838">
          <cell r="H5838" t="str">
            <v>NotSelf</v>
          </cell>
        </row>
        <row r="5839">
          <cell r="H5839" t="str">
            <v>NotSelf</v>
          </cell>
        </row>
        <row r="5840">
          <cell r="H5840" t="str">
            <v>NotSelf</v>
          </cell>
        </row>
        <row r="5841">
          <cell r="H5841" t="str">
            <v>NotSelf</v>
          </cell>
        </row>
        <row r="5842">
          <cell r="H5842" t="str">
            <v>NotSelf</v>
          </cell>
        </row>
        <row r="5843">
          <cell r="H5843" t="str">
            <v>NotSelf</v>
          </cell>
        </row>
        <row r="5844">
          <cell r="H5844" t="str">
            <v>NotSelf</v>
          </cell>
        </row>
        <row r="5845">
          <cell r="H5845" t="str">
            <v>NotSelf</v>
          </cell>
        </row>
        <row r="5846">
          <cell r="H5846" t="str">
            <v>NotSelf</v>
          </cell>
        </row>
        <row r="5847">
          <cell r="H5847" t="str">
            <v>NotSelf</v>
          </cell>
        </row>
        <row r="5848">
          <cell r="H5848" t="str">
            <v>NotSelf</v>
          </cell>
        </row>
        <row r="5849">
          <cell r="H5849" t="str">
            <v>NotSelf</v>
          </cell>
        </row>
        <row r="5850">
          <cell r="H5850" t="str">
            <v>NotSelf</v>
          </cell>
        </row>
        <row r="5851">
          <cell r="H5851" t="str">
            <v>NotSelf</v>
          </cell>
        </row>
        <row r="5852">
          <cell r="H5852" t="str">
            <v>NotSelf</v>
          </cell>
        </row>
        <row r="5853">
          <cell r="H5853" t="str">
            <v>NotSelf</v>
          </cell>
        </row>
        <row r="5854">
          <cell r="H5854" t="str">
            <v>NotSelf</v>
          </cell>
        </row>
        <row r="5855">
          <cell r="H5855" t="str">
            <v>NotSelf</v>
          </cell>
        </row>
        <row r="5856">
          <cell r="H5856" t="str">
            <v>NotSelf</v>
          </cell>
        </row>
        <row r="5857">
          <cell r="H5857" t="str">
            <v>NotSelf</v>
          </cell>
        </row>
        <row r="5858">
          <cell r="H5858" t="str">
            <v>NotSelf</v>
          </cell>
        </row>
        <row r="5859">
          <cell r="H5859" t="str">
            <v>NotSelf</v>
          </cell>
        </row>
        <row r="5860">
          <cell r="H5860" t="str">
            <v>NotSelf</v>
          </cell>
        </row>
        <row r="5861">
          <cell r="H5861" t="str">
            <v>NotSelf</v>
          </cell>
        </row>
        <row r="5862">
          <cell r="H5862" t="str">
            <v>NotSelf</v>
          </cell>
        </row>
        <row r="5863">
          <cell r="H5863" t="str">
            <v>NotSelf</v>
          </cell>
        </row>
        <row r="5864">
          <cell r="H5864" t="str">
            <v>NotSelf</v>
          </cell>
        </row>
        <row r="5865">
          <cell r="H5865" t="str">
            <v>NotSelf</v>
          </cell>
        </row>
        <row r="5866">
          <cell r="H5866" t="str">
            <v>NotSelf</v>
          </cell>
        </row>
        <row r="5867">
          <cell r="H5867" t="str">
            <v>NotSelf</v>
          </cell>
        </row>
        <row r="5868">
          <cell r="H5868" t="str">
            <v>NotSelf</v>
          </cell>
        </row>
        <row r="5869">
          <cell r="H5869" t="str">
            <v>NotSelf</v>
          </cell>
        </row>
        <row r="5870">
          <cell r="H5870" t="str">
            <v>NotSelf</v>
          </cell>
        </row>
        <row r="5871">
          <cell r="H5871" t="str">
            <v>NotSelf</v>
          </cell>
        </row>
        <row r="5872">
          <cell r="H5872" t="str">
            <v>NotSelf</v>
          </cell>
        </row>
        <row r="5873">
          <cell r="H5873" t="str">
            <v>NotSelf</v>
          </cell>
        </row>
        <row r="5874">
          <cell r="H5874" t="str">
            <v>NotSelf</v>
          </cell>
        </row>
        <row r="5875">
          <cell r="H5875" t="str">
            <v>NotSelf</v>
          </cell>
        </row>
        <row r="5876">
          <cell r="H5876" t="str">
            <v>NotSelf</v>
          </cell>
        </row>
        <row r="5877">
          <cell r="H5877" t="str">
            <v>NotSelf</v>
          </cell>
        </row>
        <row r="5878">
          <cell r="H5878" t="str">
            <v>NotSelf</v>
          </cell>
        </row>
        <row r="5879">
          <cell r="H5879" t="str">
            <v>NotSelf</v>
          </cell>
        </row>
        <row r="5880">
          <cell r="H5880" t="str">
            <v>NotSelf</v>
          </cell>
        </row>
        <row r="5881">
          <cell r="H5881" t="str">
            <v>NotSelf</v>
          </cell>
        </row>
        <row r="5882">
          <cell r="H5882" t="str">
            <v>NotSelf</v>
          </cell>
        </row>
        <row r="5883">
          <cell r="H5883" t="str">
            <v>NotSelf</v>
          </cell>
        </row>
        <row r="5884">
          <cell r="H5884" t="str">
            <v>NotSelf</v>
          </cell>
        </row>
        <row r="5885">
          <cell r="H5885" t="str">
            <v>NotSelf</v>
          </cell>
        </row>
        <row r="5886">
          <cell r="H5886" t="str">
            <v>NotSelf</v>
          </cell>
        </row>
        <row r="5887">
          <cell r="H5887" t="str">
            <v>NotSelf</v>
          </cell>
        </row>
        <row r="5888">
          <cell r="H5888" t="str">
            <v>NotSelf</v>
          </cell>
        </row>
        <row r="5889">
          <cell r="H5889" t="str">
            <v>NotSelf</v>
          </cell>
        </row>
        <row r="5890">
          <cell r="H5890" t="str">
            <v>NotSelf</v>
          </cell>
        </row>
        <row r="5891">
          <cell r="H5891" t="str">
            <v>NotSelf</v>
          </cell>
        </row>
        <row r="5892">
          <cell r="H5892" t="str">
            <v>NotSelf</v>
          </cell>
        </row>
        <row r="5893">
          <cell r="H5893" t="str">
            <v>NotSelf</v>
          </cell>
        </row>
        <row r="5894">
          <cell r="H5894" t="str">
            <v>NotSelf</v>
          </cell>
        </row>
        <row r="5895">
          <cell r="H5895" t="str">
            <v>NotSelf</v>
          </cell>
        </row>
        <row r="5896">
          <cell r="H5896" t="str">
            <v>NotSelf</v>
          </cell>
        </row>
        <row r="5897">
          <cell r="H5897" t="str">
            <v>NotSelf</v>
          </cell>
        </row>
        <row r="5898">
          <cell r="H5898" t="str">
            <v>NotSelf</v>
          </cell>
        </row>
        <row r="5899">
          <cell r="H5899" t="str">
            <v>NotSelf</v>
          </cell>
        </row>
        <row r="5900">
          <cell r="H5900" t="str">
            <v>NotSelf</v>
          </cell>
        </row>
        <row r="5901">
          <cell r="H5901" t="str">
            <v>NotSelf</v>
          </cell>
        </row>
        <row r="5902">
          <cell r="H5902" t="str">
            <v>NotSelf</v>
          </cell>
        </row>
        <row r="5903">
          <cell r="H5903" t="str">
            <v>NotSelf</v>
          </cell>
        </row>
        <row r="5904">
          <cell r="H5904" t="str">
            <v>NotSelf</v>
          </cell>
        </row>
        <row r="5905">
          <cell r="H5905" t="str">
            <v>Self</v>
          </cell>
        </row>
        <row r="5906">
          <cell r="H5906" t="str">
            <v>Self</v>
          </cell>
        </row>
        <row r="5907">
          <cell r="H5907" t="str">
            <v>Self</v>
          </cell>
        </row>
        <row r="5908">
          <cell r="H5908" t="str">
            <v>Self</v>
          </cell>
        </row>
        <row r="5909">
          <cell r="H5909" t="str">
            <v>Self</v>
          </cell>
        </row>
        <row r="5910">
          <cell r="H5910" t="str">
            <v>Self</v>
          </cell>
        </row>
        <row r="5911">
          <cell r="H5911" t="str">
            <v>Self</v>
          </cell>
        </row>
        <row r="5912">
          <cell r="H5912" t="str">
            <v>Self</v>
          </cell>
        </row>
        <row r="5913">
          <cell r="H5913" t="str">
            <v>Self</v>
          </cell>
        </row>
        <row r="5914">
          <cell r="H5914" t="str">
            <v>Self</v>
          </cell>
        </row>
        <row r="5915">
          <cell r="H5915" t="str">
            <v>Self</v>
          </cell>
        </row>
        <row r="5916">
          <cell r="H5916" t="str">
            <v>Self</v>
          </cell>
        </row>
        <row r="5917">
          <cell r="H5917" t="str">
            <v>Self</v>
          </cell>
        </row>
        <row r="5918">
          <cell r="H5918" t="str">
            <v>Self</v>
          </cell>
        </row>
        <row r="5919">
          <cell r="H5919" t="str">
            <v>Self</v>
          </cell>
        </row>
        <row r="5920">
          <cell r="H5920" t="str">
            <v>Self</v>
          </cell>
        </row>
        <row r="5921">
          <cell r="H5921" t="str">
            <v>Self</v>
          </cell>
        </row>
        <row r="5922">
          <cell r="H5922" t="str">
            <v>Self</v>
          </cell>
        </row>
        <row r="5923">
          <cell r="H5923" t="str">
            <v>Self</v>
          </cell>
        </row>
        <row r="5924">
          <cell r="H5924" t="str">
            <v>Self</v>
          </cell>
        </row>
        <row r="5925">
          <cell r="H5925" t="str">
            <v>Self</v>
          </cell>
        </row>
        <row r="5926">
          <cell r="H5926" t="str">
            <v>Self</v>
          </cell>
        </row>
        <row r="5927">
          <cell r="H5927" t="str">
            <v>Self</v>
          </cell>
        </row>
        <row r="5928">
          <cell r="H5928" t="str">
            <v>Self</v>
          </cell>
        </row>
        <row r="5929">
          <cell r="H5929" t="str">
            <v>Self</v>
          </cell>
        </row>
        <row r="5930">
          <cell r="H5930" t="str">
            <v>Self</v>
          </cell>
        </row>
        <row r="5931">
          <cell r="H5931" t="str">
            <v>Self</v>
          </cell>
        </row>
        <row r="5932">
          <cell r="H5932" t="str">
            <v>Self</v>
          </cell>
        </row>
        <row r="5933">
          <cell r="H5933" t="str">
            <v>Self</v>
          </cell>
        </row>
        <row r="5934">
          <cell r="H5934" t="str">
            <v>Self</v>
          </cell>
        </row>
        <row r="5935">
          <cell r="H5935" t="str">
            <v>Self</v>
          </cell>
        </row>
        <row r="5936">
          <cell r="H5936" t="str">
            <v>Self</v>
          </cell>
        </row>
        <row r="5937">
          <cell r="H5937" t="str">
            <v>Self</v>
          </cell>
        </row>
        <row r="5938">
          <cell r="H5938" t="str">
            <v>Self</v>
          </cell>
        </row>
        <row r="5939">
          <cell r="H5939" t="str">
            <v>Self</v>
          </cell>
        </row>
        <row r="5940">
          <cell r="H5940" t="str">
            <v>Self</v>
          </cell>
        </row>
        <row r="5941">
          <cell r="H5941" t="str">
            <v>Self</v>
          </cell>
        </row>
        <row r="5942">
          <cell r="H5942" t="str">
            <v>Self</v>
          </cell>
        </row>
        <row r="5943">
          <cell r="H5943" t="str">
            <v>Self</v>
          </cell>
        </row>
        <row r="5944">
          <cell r="H5944" t="str">
            <v>Self</v>
          </cell>
        </row>
        <row r="5945">
          <cell r="H5945" t="str">
            <v>Self</v>
          </cell>
        </row>
        <row r="5946">
          <cell r="H5946" t="str">
            <v>Self</v>
          </cell>
        </row>
        <row r="5947">
          <cell r="H5947" t="str">
            <v>Self</v>
          </cell>
        </row>
        <row r="5948">
          <cell r="H5948" t="str">
            <v>Self</v>
          </cell>
        </row>
        <row r="5949">
          <cell r="H5949" t="str">
            <v>Self</v>
          </cell>
        </row>
        <row r="5950">
          <cell r="H5950" t="str">
            <v>Self</v>
          </cell>
        </row>
        <row r="5951">
          <cell r="H5951" t="str">
            <v>Self</v>
          </cell>
        </row>
        <row r="5952">
          <cell r="H5952" t="str">
            <v>Self</v>
          </cell>
        </row>
        <row r="5953">
          <cell r="H5953" t="str">
            <v>Self</v>
          </cell>
        </row>
        <row r="5954">
          <cell r="H5954" t="str">
            <v>Self</v>
          </cell>
        </row>
        <row r="5955">
          <cell r="H5955" t="str">
            <v>Self</v>
          </cell>
        </row>
        <row r="5956">
          <cell r="H5956" t="str">
            <v>Self</v>
          </cell>
        </row>
        <row r="5957">
          <cell r="H5957" t="str">
            <v>Self</v>
          </cell>
        </row>
        <row r="5958">
          <cell r="H5958" t="str">
            <v>Self</v>
          </cell>
        </row>
        <row r="5959">
          <cell r="H5959" t="str">
            <v>Self</v>
          </cell>
        </row>
        <row r="5960">
          <cell r="H5960" t="str">
            <v>Self</v>
          </cell>
        </row>
        <row r="5961">
          <cell r="H5961" t="str">
            <v>Self</v>
          </cell>
        </row>
        <row r="5962">
          <cell r="H5962" t="str">
            <v>Self</v>
          </cell>
        </row>
        <row r="5963">
          <cell r="H5963" t="str">
            <v>Self</v>
          </cell>
        </row>
        <row r="5964">
          <cell r="H5964" t="str">
            <v>Self</v>
          </cell>
        </row>
        <row r="5965">
          <cell r="H5965" t="str">
            <v>Self</v>
          </cell>
        </row>
        <row r="5966">
          <cell r="H5966" t="str">
            <v>Self</v>
          </cell>
        </row>
        <row r="5967">
          <cell r="H5967" t="str">
            <v>Self</v>
          </cell>
        </row>
        <row r="5968">
          <cell r="H5968" t="str">
            <v>Self</v>
          </cell>
        </row>
        <row r="5969">
          <cell r="H5969" t="str">
            <v>Self</v>
          </cell>
        </row>
        <row r="5970">
          <cell r="H5970" t="str">
            <v>Self</v>
          </cell>
        </row>
        <row r="5971">
          <cell r="H5971" t="str">
            <v>Self</v>
          </cell>
        </row>
        <row r="5972">
          <cell r="H5972" t="str">
            <v>Self</v>
          </cell>
        </row>
        <row r="5973">
          <cell r="H5973" t="str">
            <v>Self</v>
          </cell>
        </row>
        <row r="5974">
          <cell r="H5974" t="str">
            <v>Self</v>
          </cell>
        </row>
        <row r="5975">
          <cell r="H5975" t="str">
            <v>Self</v>
          </cell>
        </row>
        <row r="5976">
          <cell r="H5976" t="str">
            <v>Self</v>
          </cell>
        </row>
        <row r="5977">
          <cell r="H5977" t="str">
            <v>Self</v>
          </cell>
        </row>
        <row r="5978">
          <cell r="H5978" t="str">
            <v>Self</v>
          </cell>
        </row>
        <row r="5979">
          <cell r="H5979" t="str">
            <v>Self</v>
          </cell>
        </row>
        <row r="5980">
          <cell r="H5980" t="str">
            <v>Self</v>
          </cell>
        </row>
        <row r="5981">
          <cell r="H5981" t="str">
            <v>Self</v>
          </cell>
        </row>
        <row r="5982">
          <cell r="H5982" t="str">
            <v>Self</v>
          </cell>
        </row>
        <row r="5983">
          <cell r="H5983" t="str">
            <v>Self</v>
          </cell>
        </row>
        <row r="5984">
          <cell r="H5984" t="str">
            <v>Self</v>
          </cell>
        </row>
        <row r="5985">
          <cell r="H5985" t="str">
            <v>Self</v>
          </cell>
        </row>
        <row r="5986">
          <cell r="H5986" t="str">
            <v>Self</v>
          </cell>
        </row>
        <row r="5987">
          <cell r="H5987" t="str">
            <v>Self</v>
          </cell>
        </row>
        <row r="5988">
          <cell r="H5988" t="str">
            <v>Self</v>
          </cell>
        </row>
        <row r="5989">
          <cell r="H5989" t="str">
            <v>Self</v>
          </cell>
        </row>
        <row r="5990">
          <cell r="H5990" t="str">
            <v>Self</v>
          </cell>
        </row>
        <row r="5991">
          <cell r="H5991" t="str">
            <v>Self</v>
          </cell>
        </row>
        <row r="5992">
          <cell r="H5992" t="str">
            <v>Self</v>
          </cell>
        </row>
        <row r="5993">
          <cell r="H5993" t="str">
            <v>Self</v>
          </cell>
        </row>
        <row r="5994">
          <cell r="H5994" t="str">
            <v>Self</v>
          </cell>
        </row>
        <row r="5995">
          <cell r="H5995" t="str">
            <v>Self</v>
          </cell>
        </row>
        <row r="5996">
          <cell r="H5996" t="str">
            <v>Self</v>
          </cell>
        </row>
        <row r="5997">
          <cell r="H5997" t="str">
            <v>Self</v>
          </cell>
        </row>
        <row r="5998">
          <cell r="H5998" t="str">
            <v>Self</v>
          </cell>
        </row>
        <row r="5999">
          <cell r="H5999" t="str">
            <v>Self</v>
          </cell>
        </row>
        <row r="6000">
          <cell r="H6000" t="str">
            <v>Self</v>
          </cell>
        </row>
        <row r="6001">
          <cell r="H6001" t="str">
            <v>Self</v>
          </cell>
        </row>
        <row r="6002">
          <cell r="H6002" t="str">
            <v>Self</v>
          </cell>
        </row>
        <row r="6003">
          <cell r="H6003" t="str">
            <v>Self</v>
          </cell>
        </row>
        <row r="6004">
          <cell r="H6004" t="str">
            <v>Self</v>
          </cell>
        </row>
        <row r="6005">
          <cell r="H6005" t="str">
            <v>Self</v>
          </cell>
        </row>
        <row r="6006">
          <cell r="H6006" t="str">
            <v>Self</v>
          </cell>
        </row>
        <row r="6007">
          <cell r="H6007" t="str">
            <v>Self</v>
          </cell>
        </row>
        <row r="6008">
          <cell r="H6008" t="str">
            <v>Self</v>
          </cell>
        </row>
        <row r="6009">
          <cell r="H6009" t="str">
            <v>Self</v>
          </cell>
        </row>
        <row r="6010">
          <cell r="H6010" t="str">
            <v>Self</v>
          </cell>
        </row>
        <row r="6011">
          <cell r="H6011" t="str">
            <v>Self</v>
          </cell>
        </row>
        <row r="6012">
          <cell r="H6012" t="str">
            <v>Self</v>
          </cell>
        </row>
        <row r="6013">
          <cell r="H6013" t="str">
            <v>Self</v>
          </cell>
        </row>
        <row r="6014">
          <cell r="H6014" t="str">
            <v>Self</v>
          </cell>
        </row>
        <row r="6015">
          <cell r="H6015" t="str">
            <v>Self</v>
          </cell>
        </row>
        <row r="6016">
          <cell r="H6016" t="str">
            <v>Self</v>
          </cell>
        </row>
        <row r="6017">
          <cell r="H6017" t="str">
            <v>Self</v>
          </cell>
        </row>
        <row r="6018">
          <cell r="H6018" t="str">
            <v>Self</v>
          </cell>
        </row>
        <row r="6019">
          <cell r="H6019" t="str">
            <v>Self</v>
          </cell>
        </row>
        <row r="6020">
          <cell r="H6020" t="str">
            <v>Self</v>
          </cell>
        </row>
        <row r="6021">
          <cell r="H6021" t="str">
            <v>Self</v>
          </cell>
        </row>
        <row r="6022">
          <cell r="H6022" t="str">
            <v>Self</v>
          </cell>
        </row>
        <row r="6023">
          <cell r="H6023" t="str">
            <v>Self</v>
          </cell>
        </row>
        <row r="6024">
          <cell r="H6024" t="str">
            <v>Self</v>
          </cell>
        </row>
        <row r="6025">
          <cell r="H6025" t="str">
            <v>Self</v>
          </cell>
        </row>
        <row r="6026">
          <cell r="H6026" t="str">
            <v>Self</v>
          </cell>
        </row>
        <row r="6027">
          <cell r="H6027" t="str">
            <v>Self</v>
          </cell>
        </row>
        <row r="6028">
          <cell r="H6028" t="str">
            <v>Self</v>
          </cell>
        </row>
        <row r="6029">
          <cell r="H6029" t="str">
            <v>Self</v>
          </cell>
        </row>
        <row r="6030">
          <cell r="H6030" t="str">
            <v>Self</v>
          </cell>
        </row>
        <row r="6031">
          <cell r="H6031" t="str">
            <v>Self</v>
          </cell>
        </row>
        <row r="6032">
          <cell r="H6032" t="str">
            <v>Self</v>
          </cell>
        </row>
        <row r="6033">
          <cell r="H6033" t="str">
            <v>Self</v>
          </cell>
        </row>
        <row r="6034">
          <cell r="H6034" t="str">
            <v>Self</v>
          </cell>
        </row>
        <row r="6035">
          <cell r="H6035" t="str">
            <v>Self</v>
          </cell>
        </row>
        <row r="6036">
          <cell r="H6036" t="str">
            <v>Self</v>
          </cell>
        </row>
        <row r="6037">
          <cell r="H6037" t="str">
            <v>Self</v>
          </cell>
        </row>
        <row r="6038">
          <cell r="H6038" t="str">
            <v>Self</v>
          </cell>
        </row>
        <row r="6039">
          <cell r="H6039" t="str">
            <v>Self</v>
          </cell>
        </row>
        <row r="6040">
          <cell r="H6040" t="str">
            <v>Self</v>
          </cell>
        </row>
        <row r="6041">
          <cell r="H6041" t="str">
            <v>Self</v>
          </cell>
        </row>
        <row r="6042">
          <cell r="H6042" t="str">
            <v>Self</v>
          </cell>
        </row>
        <row r="6043">
          <cell r="H6043" t="str">
            <v>Self</v>
          </cell>
        </row>
        <row r="6044">
          <cell r="H6044" t="str">
            <v>Self</v>
          </cell>
        </row>
        <row r="6045">
          <cell r="H6045" t="str">
            <v>Self</v>
          </cell>
        </row>
        <row r="6046">
          <cell r="H6046" t="str">
            <v>Self</v>
          </cell>
        </row>
        <row r="6047">
          <cell r="H6047" t="str">
            <v>Self</v>
          </cell>
        </row>
        <row r="6048">
          <cell r="H6048" t="str">
            <v>Self</v>
          </cell>
        </row>
        <row r="6049">
          <cell r="H6049" t="str">
            <v>Self</v>
          </cell>
        </row>
        <row r="6050">
          <cell r="H6050" t="str">
            <v>Self</v>
          </cell>
        </row>
        <row r="6051">
          <cell r="H6051" t="str">
            <v>Self</v>
          </cell>
        </row>
        <row r="6052">
          <cell r="H6052" t="str">
            <v>Self</v>
          </cell>
        </row>
        <row r="6053">
          <cell r="H6053" t="str">
            <v>Self</v>
          </cell>
        </row>
        <row r="6054">
          <cell r="H6054" t="str">
            <v>Self</v>
          </cell>
        </row>
        <row r="6055">
          <cell r="H6055" t="str">
            <v>Self</v>
          </cell>
        </row>
        <row r="6056">
          <cell r="H6056" t="str">
            <v>Self</v>
          </cell>
        </row>
        <row r="6057">
          <cell r="H6057" t="str">
            <v>Self</v>
          </cell>
        </row>
        <row r="6058">
          <cell r="H6058" t="str">
            <v>Self</v>
          </cell>
        </row>
        <row r="6059">
          <cell r="H6059" t="str">
            <v>Self</v>
          </cell>
        </row>
        <row r="6060">
          <cell r="H6060" t="str">
            <v>Self</v>
          </cell>
        </row>
        <row r="6061">
          <cell r="H6061" t="str">
            <v>Self</v>
          </cell>
        </row>
        <row r="6062">
          <cell r="H6062" t="str">
            <v>Self</v>
          </cell>
        </row>
        <row r="6063">
          <cell r="H6063" t="str">
            <v>Self</v>
          </cell>
        </row>
        <row r="6064">
          <cell r="H6064" t="str">
            <v>Self</v>
          </cell>
        </row>
        <row r="6065">
          <cell r="H6065" t="str">
            <v>Self</v>
          </cell>
        </row>
        <row r="6066">
          <cell r="H6066" t="str">
            <v>Self</v>
          </cell>
        </row>
        <row r="6067">
          <cell r="H6067" t="str">
            <v>Self</v>
          </cell>
        </row>
        <row r="6068">
          <cell r="H6068" t="str">
            <v>Self</v>
          </cell>
        </row>
        <row r="6069">
          <cell r="H6069" t="str">
            <v>Self</v>
          </cell>
        </row>
        <row r="6070">
          <cell r="H6070" t="str">
            <v>Self</v>
          </cell>
        </row>
        <row r="6071">
          <cell r="H6071" t="str">
            <v>Self</v>
          </cell>
        </row>
        <row r="6072">
          <cell r="H6072" t="str">
            <v>Self</v>
          </cell>
        </row>
        <row r="6073">
          <cell r="H6073" t="str">
            <v>Self</v>
          </cell>
        </row>
        <row r="6074">
          <cell r="H6074" t="str">
            <v>Self</v>
          </cell>
        </row>
        <row r="6075">
          <cell r="H6075" t="str">
            <v>Self</v>
          </cell>
        </row>
        <row r="6076">
          <cell r="H6076" t="str">
            <v>Self</v>
          </cell>
        </row>
        <row r="6077">
          <cell r="H6077" t="str">
            <v>Self</v>
          </cell>
        </row>
        <row r="6078">
          <cell r="H6078" t="str">
            <v>Self</v>
          </cell>
        </row>
        <row r="6079">
          <cell r="H6079" t="str">
            <v>Self</v>
          </cell>
        </row>
        <row r="6080">
          <cell r="H6080" t="str">
            <v>Self</v>
          </cell>
        </row>
        <row r="6081">
          <cell r="H6081" t="str">
            <v>Self</v>
          </cell>
        </row>
        <row r="6082">
          <cell r="H6082" t="str">
            <v>Self</v>
          </cell>
        </row>
        <row r="6083">
          <cell r="H6083" t="str">
            <v>Self</v>
          </cell>
        </row>
        <row r="6084">
          <cell r="H6084" t="str">
            <v>Self</v>
          </cell>
        </row>
        <row r="6085">
          <cell r="H6085" t="str">
            <v>Self</v>
          </cell>
        </row>
        <row r="6086">
          <cell r="H6086" t="str">
            <v>Self</v>
          </cell>
        </row>
        <row r="6087">
          <cell r="H6087" t="str">
            <v>Self</v>
          </cell>
        </row>
        <row r="6088">
          <cell r="H6088" t="str">
            <v>Self</v>
          </cell>
        </row>
        <row r="6089">
          <cell r="H6089" t="str">
            <v>Self</v>
          </cell>
        </row>
        <row r="6090">
          <cell r="H6090" t="str">
            <v>Self</v>
          </cell>
        </row>
        <row r="6091">
          <cell r="H6091" t="str">
            <v>Self</v>
          </cell>
        </row>
        <row r="6092">
          <cell r="H6092" t="str">
            <v>Self</v>
          </cell>
        </row>
        <row r="6093">
          <cell r="H6093" t="str">
            <v>Self</v>
          </cell>
        </row>
        <row r="6094">
          <cell r="H6094" t="str">
            <v>Self</v>
          </cell>
        </row>
        <row r="6095">
          <cell r="H6095" t="str">
            <v>Self</v>
          </cell>
        </row>
        <row r="6096">
          <cell r="H6096" t="str">
            <v>Self</v>
          </cell>
        </row>
        <row r="6097">
          <cell r="H6097" t="str">
            <v>Self</v>
          </cell>
        </row>
        <row r="6098">
          <cell r="H6098" t="str">
            <v>Self</v>
          </cell>
        </row>
        <row r="6099">
          <cell r="H6099" t="str">
            <v>Self</v>
          </cell>
        </row>
        <row r="6100">
          <cell r="H6100" t="str">
            <v>Self</v>
          </cell>
        </row>
        <row r="6101">
          <cell r="H6101" t="str">
            <v>Self</v>
          </cell>
        </row>
        <row r="6102">
          <cell r="H6102" t="str">
            <v>Self</v>
          </cell>
        </row>
        <row r="6103">
          <cell r="H6103" t="str">
            <v>Self</v>
          </cell>
        </row>
        <row r="6104">
          <cell r="H6104" t="str">
            <v>Self</v>
          </cell>
        </row>
        <row r="6105">
          <cell r="H6105" t="str">
            <v>Self</v>
          </cell>
        </row>
        <row r="6106">
          <cell r="H6106" t="str">
            <v>Self</v>
          </cell>
        </row>
        <row r="6107">
          <cell r="H6107" t="str">
            <v>Self</v>
          </cell>
        </row>
        <row r="6108">
          <cell r="H6108" t="str">
            <v>Self</v>
          </cell>
        </row>
        <row r="6109">
          <cell r="H6109" t="str">
            <v>Self</v>
          </cell>
        </row>
        <row r="6110">
          <cell r="H6110" t="str">
            <v>Self</v>
          </cell>
        </row>
        <row r="6111">
          <cell r="H6111" t="str">
            <v>Self</v>
          </cell>
        </row>
        <row r="6112">
          <cell r="H6112" t="str">
            <v>Self</v>
          </cell>
        </row>
        <row r="6113">
          <cell r="H6113" t="str">
            <v>Self</v>
          </cell>
        </row>
        <row r="6114">
          <cell r="H6114" t="str">
            <v>Self</v>
          </cell>
        </row>
        <row r="6115">
          <cell r="H6115" t="str">
            <v>Self</v>
          </cell>
        </row>
        <row r="6116">
          <cell r="H6116" t="str">
            <v>Self</v>
          </cell>
        </row>
        <row r="6117">
          <cell r="H6117" t="str">
            <v>Self</v>
          </cell>
        </row>
        <row r="6118">
          <cell r="H6118" t="str">
            <v>Self</v>
          </cell>
        </row>
        <row r="6119">
          <cell r="H6119" t="str">
            <v>Self</v>
          </cell>
        </row>
        <row r="6120">
          <cell r="H6120" t="str">
            <v>Self</v>
          </cell>
        </row>
        <row r="6121">
          <cell r="H6121" t="str">
            <v>Self</v>
          </cell>
        </row>
        <row r="6122">
          <cell r="H6122" t="str">
            <v>Self</v>
          </cell>
        </row>
        <row r="6123">
          <cell r="H6123" t="str">
            <v>Self</v>
          </cell>
        </row>
        <row r="6124">
          <cell r="H6124" t="str">
            <v>Self</v>
          </cell>
        </row>
        <row r="6125">
          <cell r="H6125" t="str">
            <v>Self</v>
          </cell>
        </row>
        <row r="6126">
          <cell r="H6126" t="str">
            <v>Self</v>
          </cell>
        </row>
        <row r="6127">
          <cell r="H6127" t="str">
            <v>Self</v>
          </cell>
        </row>
        <row r="6128">
          <cell r="H6128" t="str">
            <v>Self</v>
          </cell>
        </row>
        <row r="6129">
          <cell r="H6129" t="str">
            <v>Self</v>
          </cell>
        </row>
        <row r="6130">
          <cell r="H6130" t="str">
            <v>Self</v>
          </cell>
        </row>
        <row r="6131">
          <cell r="H6131" t="str">
            <v>Self</v>
          </cell>
        </row>
        <row r="6132">
          <cell r="H6132" t="str">
            <v>Self</v>
          </cell>
        </row>
        <row r="6133">
          <cell r="H6133" t="str">
            <v>Self</v>
          </cell>
        </row>
        <row r="6134">
          <cell r="H6134" t="str">
            <v>Self</v>
          </cell>
        </row>
        <row r="6135">
          <cell r="H6135" t="str">
            <v>Self</v>
          </cell>
        </row>
        <row r="6136">
          <cell r="H6136" t="str">
            <v>Self</v>
          </cell>
        </row>
        <row r="6137">
          <cell r="H6137" t="str">
            <v>Self</v>
          </cell>
        </row>
        <row r="6138">
          <cell r="H6138" t="str">
            <v>Self</v>
          </cell>
        </row>
        <row r="6139">
          <cell r="H6139" t="str">
            <v>Self</v>
          </cell>
        </row>
        <row r="6140">
          <cell r="H6140" t="str">
            <v>Self</v>
          </cell>
        </row>
        <row r="6141">
          <cell r="H6141" t="str">
            <v>Self</v>
          </cell>
        </row>
        <row r="6142">
          <cell r="H6142" t="str">
            <v>Self</v>
          </cell>
        </row>
        <row r="6143">
          <cell r="H6143" t="str">
            <v>Self</v>
          </cell>
        </row>
        <row r="6144">
          <cell r="H6144" t="str">
            <v>Self</v>
          </cell>
        </row>
        <row r="6145">
          <cell r="H6145" t="str">
            <v>Self</v>
          </cell>
        </row>
        <row r="6146">
          <cell r="H6146" t="str">
            <v>Self</v>
          </cell>
        </row>
        <row r="6147">
          <cell r="H6147" t="str">
            <v>Self</v>
          </cell>
        </row>
        <row r="6148">
          <cell r="H6148" t="str">
            <v>Self</v>
          </cell>
        </row>
        <row r="6149">
          <cell r="H6149" t="str">
            <v>Self</v>
          </cell>
        </row>
        <row r="6150">
          <cell r="H6150" t="str">
            <v>Self</v>
          </cell>
        </row>
        <row r="6151">
          <cell r="H6151" t="str">
            <v>Self</v>
          </cell>
        </row>
        <row r="6152">
          <cell r="H6152" t="str">
            <v>Self</v>
          </cell>
        </row>
        <row r="6153">
          <cell r="H6153" t="str">
            <v>Self</v>
          </cell>
        </row>
        <row r="6154">
          <cell r="H6154" t="str">
            <v>Self</v>
          </cell>
        </row>
        <row r="6155">
          <cell r="H6155" t="str">
            <v>Self</v>
          </cell>
        </row>
        <row r="6156">
          <cell r="H6156" t="str">
            <v>Self</v>
          </cell>
        </row>
        <row r="6157">
          <cell r="H6157" t="str">
            <v>Self</v>
          </cell>
        </row>
        <row r="6158">
          <cell r="H6158" t="str">
            <v>Self</v>
          </cell>
        </row>
        <row r="6159">
          <cell r="H6159" t="str">
            <v>Self</v>
          </cell>
        </row>
        <row r="6160">
          <cell r="H6160" t="str">
            <v>Self</v>
          </cell>
        </row>
        <row r="6161">
          <cell r="H6161" t="str">
            <v>Self</v>
          </cell>
        </row>
        <row r="6162">
          <cell r="H6162" t="str">
            <v>Self</v>
          </cell>
        </row>
        <row r="6163">
          <cell r="H6163" t="str">
            <v>Self</v>
          </cell>
        </row>
        <row r="6164">
          <cell r="H6164" t="str">
            <v>Self</v>
          </cell>
        </row>
        <row r="6165">
          <cell r="H6165" t="str">
            <v>Self</v>
          </cell>
        </row>
        <row r="6166">
          <cell r="H6166" t="str">
            <v>Self</v>
          </cell>
        </row>
        <row r="6167">
          <cell r="H6167" t="str">
            <v>Self</v>
          </cell>
        </row>
        <row r="6168">
          <cell r="H6168" t="str">
            <v>Self</v>
          </cell>
        </row>
        <row r="6169">
          <cell r="H6169" t="str">
            <v>Self</v>
          </cell>
        </row>
        <row r="6170">
          <cell r="H6170" t="str">
            <v>Self</v>
          </cell>
        </row>
        <row r="6171">
          <cell r="H6171" t="str">
            <v>Self</v>
          </cell>
        </row>
        <row r="6172">
          <cell r="H6172" t="str">
            <v>Self</v>
          </cell>
        </row>
        <row r="6173">
          <cell r="H6173" t="str">
            <v>Self</v>
          </cell>
        </row>
        <row r="6174">
          <cell r="H6174" t="str">
            <v>Self</v>
          </cell>
        </row>
        <row r="6175">
          <cell r="H6175" t="str">
            <v>Self</v>
          </cell>
        </row>
        <row r="6176">
          <cell r="H6176" t="str">
            <v>Self</v>
          </cell>
        </row>
        <row r="6177">
          <cell r="H6177" t="str">
            <v>Self</v>
          </cell>
        </row>
        <row r="6178">
          <cell r="H6178" t="str">
            <v>Self</v>
          </cell>
        </row>
        <row r="6179">
          <cell r="H6179" t="str">
            <v>Self</v>
          </cell>
        </row>
        <row r="6180">
          <cell r="H6180" t="str">
            <v>Self</v>
          </cell>
        </row>
        <row r="6181">
          <cell r="H6181" t="str">
            <v>Self</v>
          </cell>
        </row>
        <row r="6182">
          <cell r="H6182" t="str">
            <v>Self</v>
          </cell>
        </row>
        <row r="6183">
          <cell r="H6183" t="str">
            <v>Self</v>
          </cell>
        </row>
        <row r="6184">
          <cell r="H6184" t="str">
            <v>Self</v>
          </cell>
        </row>
        <row r="6185">
          <cell r="H6185" t="str">
            <v>Self</v>
          </cell>
        </row>
        <row r="6186">
          <cell r="H6186" t="str">
            <v>Self</v>
          </cell>
        </row>
        <row r="6187">
          <cell r="H6187" t="str">
            <v>Self</v>
          </cell>
        </row>
        <row r="6188">
          <cell r="H6188" t="str">
            <v>Self</v>
          </cell>
        </row>
        <row r="6189">
          <cell r="H6189" t="str">
            <v>Self</v>
          </cell>
        </row>
        <row r="6190">
          <cell r="H6190" t="str">
            <v>Self</v>
          </cell>
        </row>
        <row r="6191">
          <cell r="H6191" t="str">
            <v>Self</v>
          </cell>
        </row>
        <row r="6192">
          <cell r="H6192" t="str">
            <v>Self</v>
          </cell>
        </row>
        <row r="6193">
          <cell r="H6193" t="str">
            <v>Self</v>
          </cell>
        </row>
        <row r="6194">
          <cell r="H6194" t="str">
            <v>Self</v>
          </cell>
        </row>
        <row r="6195">
          <cell r="H6195" t="str">
            <v>Self</v>
          </cell>
        </row>
        <row r="6196">
          <cell r="H6196" t="str">
            <v>Self</v>
          </cell>
        </row>
        <row r="6197">
          <cell r="H6197" t="str">
            <v>Self</v>
          </cell>
        </row>
        <row r="6198">
          <cell r="H6198" t="str">
            <v>Self</v>
          </cell>
        </row>
        <row r="6199">
          <cell r="H6199" t="str">
            <v>Self</v>
          </cell>
        </row>
        <row r="6200">
          <cell r="H6200" t="str">
            <v>Self</v>
          </cell>
        </row>
        <row r="6201">
          <cell r="H6201" t="str">
            <v>Self</v>
          </cell>
        </row>
        <row r="6202">
          <cell r="H6202" t="str">
            <v>Self</v>
          </cell>
        </row>
        <row r="6203">
          <cell r="H6203" t="str">
            <v>Self</v>
          </cell>
        </row>
        <row r="6204">
          <cell r="H6204" t="str">
            <v>Self</v>
          </cell>
        </row>
        <row r="6205">
          <cell r="H6205" t="str">
            <v>NotSelf</v>
          </cell>
        </row>
        <row r="6206">
          <cell r="H6206" t="str">
            <v>NotSelf</v>
          </cell>
        </row>
        <row r="6207">
          <cell r="H6207" t="str">
            <v>NotSelf</v>
          </cell>
        </row>
        <row r="6208">
          <cell r="H6208" t="str">
            <v>NotSelf</v>
          </cell>
        </row>
        <row r="6209">
          <cell r="H6209" t="str">
            <v>NotSelf</v>
          </cell>
        </row>
        <row r="6210">
          <cell r="H6210" t="str">
            <v>NotSelf</v>
          </cell>
        </row>
        <row r="6211">
          <cell r="H6211" t="str">
            <v>NotSelf</v>
          </cell>
        </row>
        <row r="6212">
          <cell r="H6212" t="str">
            <v>NotSelf</v>
          </cell>
        </row>
        <row r="6213">
          <cell r="H6213" t="str">
            <v>NotSelf</v>
          </cell>
        </row>
        <row r="6214">
          <cell r="H6214" t="str">
            <v>NotSelf</v>
          </cell>
        </row>
        <row r="6215">
          <cell r="H6215" t="str">
            <v>NotSelf</v>
          </cell>
        </row>
        <row r="6216">
          <cell r="H6216" t="str">
            <v>NotSelf</v>
          </cell>
        </row>
        <row r="6217">
          <cell r="H6217" t="str">
            <v>NotSelf</v>
          </cell>
        </row>
        <row r="6218">
          <cell r="H6218" t="str">
            <v>NotSelf</v>
          </cell>
        </row>
        <row r="6219">
          <cell r="H6219" t="str">
            <v>NotSelf</v>
          </cell>
        </row>
        <row r="6220">
          <cell r="H6220" t="str">
            <v>NotSelf</v>
          </cell>
        </row>
        <row r="6221">
          <cell r="H6221" t="str">
            <v>NotSelf</v>
          </cell>
        </row>
        <row r="6222">
          <cell r="H6222" t="str">
            <v>NotSelf</v>
          </cell>
        </row>
        <row r="6223">
          <cell r="H6223" t="str">
            <v>NotSelf</v>
          </cell>
        </row>
        <row r="6224">
          <cell r="H6224" t="str">
            <v>NotSelf</v>
          </cell>
        </row>
        <row r="6225">
          <cell r="H6225" t="str">
            <v>NotSelf</v>
          </cell>
        </row>
        <row r="6226">
          <cell r="H6226" t="str">
            <v>NotSelf</v>
          </cell>
        </row>
        <row r="6227">
          <cell r="H6227" t="str">
            <v>NotSelf</v>
          </cell>
        </row>
        <row r="6228">
          <cell r="H6228" t="str">
            <v>NotSelf</v>
          </cell>
        </row>
        <row r="6229">
          <cell r="H6229" t="str">
            <v>NotSelf</v>
          </cell>
        </row>
        <row r="6230">
          <cell r="H6230" t="str">
            <v>NotSelf</v>
          </cell>
        </row>
        <row r="6231">
          <cell r="H6231" t="str">
            <v>NotSelf</v>
          </cell>
        </row>
        <row r="6232">
          <cell r="H6232" t="str">
            <v>NotSelf</v>
          </cell>
        </row>
        <row r="6233">
          <cell r="H6233" t="str">
            <v>NotSelf</v>
          </cell>
        </row>
        <row r="6234">
          <cell r="H6234" t="str">
            <v>NotSelf</v>
          </cell>
        </row>
        <row r="6235">
          <cell r="H6235" t="str">
            <v>NotSelf</v>
          </cell>
        </row>
        <row r="6236">
          <cell r="H6236" t="str">
            <v>NotSelf</v>
          </cell>
        </row>
        <row r="6237">
          <cell r="H6237" t="str">
            <v>NotSelf</v>
          </cell>
        </row>
        <row r="6238">
          <cell r="H6238" t="str">
            <v>NotSelf</v>
          </cell>
        </row>
        <row r="6239">
          <cell r="H6239" t="str">
            <v>NotSelf</v>
          </cell>
        </row>
        <row r="6240">
          <cell r="H6240" t="str">
            <v>NotSelf</v>
          </cell>
        </row>
        <row r="6241">
          <cell r="H6241" t="str">
            <v>NotSelf</v>
          </cell>
        </row>
        <row r="6242">
          <cell r="H6242" t="str">
            <v>NotSelf</v>
          </cell>
        </row>
        <row r="6243">
          <cell r="H6243" t="str">
            <v>NotSelf</v>
          </cell>
        </row>
        <row r="6244">
          <cell r="H6244" t="str">
            <v>NotSelf</v>
          </cell>
        </row>
        <row r="6245">
          <cell r="H6245" t="str">
            <v>NotSelf</v>
          </cell>
        </row>
        <row r="6246">
          <cell r="H6246" t="str">
            <v>NotSelf</v>
          </cell>
        </row>
        <row r="6247">
          <cell r="H6247" t="str">
            <v>NotSelf</v>
          </cell>
        </row>
        <row r="6248">
          <cell r="H6248" t="str">
            <v>NotSelf</v>
          </cell>
        </row>
        <row r="6249">
          <cell r="H6249" t="str">
            <v>NotSelf</v>
          </cell>
        </row>
        <row r="6250">
          <cell r="H6250" t="str">
            <v>NotSelf</v>
          </cell>
        </row>
        <row r="6251">
          <cell r="H6251" t="str">
            <v>NotSelf</v>
          </cell>
        </row>
        <row r="6252">
          <cell r="H6252" t="str">
            <v>NotSelf</v>
          </cell>
        </row>
        <row r="6253">
          <cell r="H6253" t="str">
            <v>NotSelf</v>
          </cell>
        </row>
        <row r="6254">
          <cell r="H6254" t="str">
            <v>NotSelf</v>
          </cell>
        </row>
        <row r="6255">
          <cell r="H6255" t="str">
            <v>NotSelf</v>
          </cell>
        </row>
        <row r="6256">
          <cell r="H6256" t="str">
            <v>NotSelf</v>
          </cell>
        </row>
        <row r="6257">
          <cell r="H6257" t="str">
            <v>NotSelf</v>
          </cell>
        </row>
        <row r="6258">
          <cell r="H6258" t="str">
            <v>NotSelf</v>
          </cell>
        </row>
        <row r="6259">
          <cell r="H6259" t="str">
            <v>NotSelf</v>
          </cell>
        </row>
        <row r="6260">
          <cell r="H6260" t="str">
            <v>NotSelf</v>
          </cell>
        </row>
        <row r="6261">
          <cell r="H6261" t="str">
            <v>NotSelf</v>
          </cell>
        </row>
        <row r="6262">
          <cell r="H6262" t="str">
            <v>NotSelf</v>
          </cell>
        </row>
        <row r="6263">
          <cell r="H6263" t="str">
            <v>NotSelf</v>
          </cell>
        </row>
        <row r="6264">
          <cell r="H6264" t="str">
            <v>NotSelf</v>
          </cell>
        </row>
        <row r="6265">
          <cell r="H6265" t="str">
            <v>NotSelf</v>
          </cell>
        </row>
        <row r="6266">
          <cell r="H6266" t="str">
            <v>NotSelf</v>
          </cell>
        </row>
        <row r="6267">
          <cell r="H6267" t="str">
            <v>NotSelf</v>
          </cell>
        </row>
        <row r="6268">
          <cell r="H6268" t="str">
            <v>NotSelf</v>
          </cell>
        </row>
        <row r="6269">
          <cell r="H6269" t="str">
            <v>NotSelf</v>
          </cell>
        </row>
        <row r="6270">
          <cell r="H6270" t="str">
            <v>NotSelf</v>
          </cell>
        </row>
        <row r="6271">
          <cell r="H6271" t="str">
            <v>NotSelf</v>
          </cell>
        </row>
        <row r="6272">
          <cell r="H6272" t="str">
            <v>NotSelf</v>
          </cell>
        </row>
        <row r="6273">
          <cell r="H6273" t="str">
            <v>NotSelf</v>
          </cell>
        </row>
        <row r="6274">
          <cell r="H6274" t="str">
            <v>NotSelf</v>
          </cell>
        </row>
        <row r="6275">
          <cell r="H6275" t="str">
            <v>NotSelf</v>
          </cell>
        </row>
        <row r="6276">
          <cell r="H6276" t="str">
            <v>NotSelf</v>
          </cell>
        </row>
        <row r="6277">
          <cell r="H6277" t="str">
            <v>NotSelf</v>
          </cell>
        </row>
        <row r="6278">
          <cell r="H6278" t="str">
            <v>NotSelf</v>
          </cell>
        </row>
        <row r="6279">
          <cell r="H6279" t="str">
            <v>NotSelf</v>
          </cell>
        </row>
        <row r="6280">
          <cell r="H6280" t="str">
            <v>NotSelf</v>
          </cell>
        </row>
        <row r="6281">
          <cell r="H6281" t="str">
            <v>NotSelf</v>
          </cell>
        </row>
        <row r="6282">
          <cell r="H6282" t="str">
            <v>NotSelf</v>
          </cell>
        </row>
        <row r="6283">
          <cell r="H6283" t="str">
            <v>NotSelf</v>
          </cell>
        </row>
        <row r="6284">
          <cell r="H6284" t="str">
            <v>NotSelf</v>
          </cell>
        </row>
        <row r="6285">
          <cell r="H6285" t="str">
            <v>NotSelf</v>
          </cell>
        </row>
        <row r="6286">
          <cell r="H6286" t="str">
            <v>NotSelf</v>
          </cell>
        </row>
        <row r="6287">
          <cell r="H6287" t="str">
            <v>NotSelf</v>
          </cell>
        </row>
        <row r="6288">
          <cell r="H6288" t="str">
            <v>NotSelf</v>
          </cell>
        </row>
        <row r="6289">
          <cell r="H6289" t="str">
            <v>NotSelf</v>
          </cell>
        </row>
        <row r="6290">
          <cell r="H6290" t="str">
            <v>NotSelf</v>
          </cell>
        </row>
        <row r="6291">
          <cell r="H6291" t="str">
            <v>NotSelf</v>
          </cell>
        </row>
        <row r="6292">
          <cell r="H6292" t="str">
            <v>NotSelf</v>
          </cell>
        </row>
        <row r="6293">
          <cell r="H6293" t="str">
            <v>NotSelf</v>
          </cell>
        </row>
        <row r="6294">
          <cell r="H6294" t="str">
            <v>NotSelf</v>
          </cell>
        </row>
        <row r="6295">
          <cell r="H6295" t="str">
            <v>NotSelf</v>
          </cell>
        </row>
        <row r="6296">
          <cell r="H6296" t="str">
            <v>NotSelf</v>
          </cell>
        </row>
        <row r="6297">
          <cell r="H6297" t="str">
            <v>NotSelf</v>
          </cell>
        </row>
        <row r="6298">
          <cell r="H6298" t="str">
            <v>NotSelf</v>
          </cell>
        </row>
        <row r="6299">
          <cell r="H6299" t="str">
            <v>NotSelf</v>
          </cell>
        </row>
        <row r="6300">
          <cell r="H6300" t="str">
            <v>NotSelf</v>
          </cell>
        </row>
        <row r="6301">
          <cell r="H6301" t="str">
            <v>NotSelf</v>
          </cell>
        </row>
        <row r="6302">
          <cell r="H6302" t="str">
            <v>NotSelf</v>
          </cell>
        </row>
        <row r="6303">
          <cell r="H6303" t="str">
            <v>NotSelf</v>
          </cell>
        </row>
        <row r="6304">
          <cell r="H6304" t="str">
            <v>NotSelf</v>
          </cell>
        </row>
        <row r="6305">
          <cell r="H6305" t="str">
            <v>NotSelf</v>
          </cell>
        </row>
        <row r="6306">
          <cell r="H6306" t="str">
            <v>NotSelf</v>
          </cell>
        </row>
        <row r="6307">
          <cell r="H6307" t="str">
            <v>NotSelf</v>
          </cell>
        </row>
        <row r="6308">
          <cell r="H6308" t="str">
            <v>NotSelf</v>
          </cell>
        </row>
        <row r="6309">
          <cell r="H6309" t="str">
            <v>NotSelf</v>
          </cell>
        </row>
        <row r="6310">
          <cell r="H6310" t="str">
            <v>NotSelf</v>
          </cell>
        </row>
        <row r="6311">
          <cell r="H6311" t="str">
            <v>NotSelf</v>
          </cell>
        </row>
        <row r="6312">
          <cell r="H6312" t="str">
            <v>NotSelf</v>
          </cell>
        </row>
        <row r="6313">
          <cell r="H6313" t="str">
            <v>NotSelf</v>
          </cell>
        </row>
        <row r="6314">
          <cell r="H6314" t="str">
            <v>NotSelf</v>
          </cell>
        </row>
        <row r="6315">
          <cell r="H6315" t="str">
            <v>NotSelf</v>
          </cell>
        </row>
        <row r="6316">
          <cell r="H6316" t="str">
            <v>NotSelf</v>
          </cell>
        </row>
        <row r="6317">
          <cell r="H6317" t="str">
            <v>NotSelf</v>
          </cell>
        </row>
        <row r="6318">
          <cell r="H6318" t="str">
            <v>NotSelf</v>
          </cell>
        </row>
        <row r="6319">
          <cell r="H6319" t="str">
            <v>NotSelf</v>
          </cell>
        </row>
        <row r="6320">
          <cell r="H6320" t="str">
            <v>NotSelf</v>
          </cell>
        </row>
        <row r="6321">
          <cell r="H6321" t="str">
            <v>NotSelf</v>
          </cell>
        </row>
        <row r="6322">
          <cell r="H6322" t="str">
            <v>NotSelf</v>
          </cell>
        </row>
        <row r="6323">
          <cell r="H6323" t="str">
            <v>NotSelf</v>
          </cell>
        </row>
        <row r="6324">
          <cell r="H6324" t="str">
            <v>NotSelf</v>
          </cell>
        </row>
        <row r="6325">
          <cell r="H6325" t="str">
            <v>NotSelf</v>
          </cell>
        </row>
        <row r="6326">
          <cell r="H6326" t="str">
            <v>NotSelf</v>
          </cell>
        </row>
        <row r="6327">
          <cell r="H6327" t="str">
            <v>NotSelf</v>
          </cell>
        </row>
        <row r="6328">
          <cell r="H6328" t="str">
            <v>NotSelf</v>
          </cell>
        </row>
        <row r="6329">
          <cell r="H6329" t="str">
            <v>NotSelf</v>
          </cell>
        </row>
        <row r="6330">
          <cell r="H6330" t="str">
            <v>NotSelf</v>
          </cell>
        </row>
        <row r="6331">
          <cell r="H6331" t="str">
            <v>NotSelf</v>
          </cell>
        </row>
        <row r="6332">
          <cell r="H6332" t="str">
            <v>NotSelf</v>
          </cell>
        </row>
        <row r="6333">
          <cell r="H6333" t="str">
            <v>NotSelf</v>
          </cell>
        </row>
        <row r="6334">
          <cell r="H6334" t="str">
            <v>NotSelf</v>
          </cell>
        </row>
        <row r="6335">
          <cell r="H6335" t="str">
            <v>NotSelf</v>
          </cell>
        </row>
        <row r="6336">
          <cell r="H6336" t="str">
            <v>NotSelf</v>
          </cell>
        </row>
        <row r="6337">
          <cell r="H6337" t="str">
            <v>NotSelf</v>
          </cell>
        </row>
        <row r="6338">
          <cell r="H6338" t="str">
            <v>NotSelf</v>
          </cell>
        </row>
        <row r="6339">
          <cell r="H6339" t="str">
            <v>NotSelf</v>
          </cell>
        </row>
        <row r="6340">
          <cell r="H6340" t="str">
            <v>NotSelf</v>
          </cell>
        </row>
        <row r="6341">
          <cell r="H6341" t="str">
            <v>NotSelf</v>
          </cell>
        </row>
        <row r="6342">
          <cell r="H6342" t="str">
            <v>NotSelf</v>
          </cell>
        </row>
        <row r="6343">
          <cell r="H6343" t="str">
            <v>NotSelf</v>
          </cell>
        </row>
        <row r="6344">
          <cell r="H6344" t="str">
            <v>NotSelf</v>
          </cell>
        </row>
        <row r="6345">
          <cell r="H6345" t="str">
            <v>NotSelf</v>
          </cell>
        </row>
        <row r="6346">
          <cell r="H6346" t="str">
            <v>NotSelf</v>
          </cell>
        </row>
        <row r="6347">
          <cell r="H6347" t="str">
            <v>NotSelf</v>
          </cell>
        </row>
        <row r="6348">
          <cell r="H6348" t="str">
            <v>NotSelf</v>
          </cell>
        </row>
        <row r="6349">
          <cell r="H6349" t="str">
            <v>NotSelf</v>
          </cell>
        </row>
        <row r="6350">
          <cell r="H6350" t="str">
            <v>NotSelf</v>
          </cell>
        </row>
        <row r="6351">
          <cell r="H6351" t="str">
            <v>NotSelf</v>
          </cell>
        </row>
        <row r="6352">
          <cell r="H6352" t="str">
            <v>NotSelf</v>
          </cell>
        </row>
        <row r="6353">
          <cell r="H6353" t="str">
            <v>NotSelf</v>
          </cell>
        </row>
        <row r="6354">
          <cell r="H6354" t="str">
            <v>NotSelf</v>
          </cell>
        </row>
        <row r="6355">
          <cell r="H6355" t="str">
            <v>NotSelf</v>
          </cell>
        </row>
        <row r="6356">
          <cell r="H6356" t="str">
            <v>NotSelf</v>
          </cell>
        </row>
        <row r="6357">
          <cell r="H6357" t="str">
            <v>NotSelf</v>
          </cell>
        </row>
        <row r="6358">
          <cell r="H6358" t="str">
            <v>NotSelf</v>
          </cell>
        </row>
        <row r="6359">
          <cell r="H6359" t="str">
            <v>NotSelf</v>
          </cell>
        </row>
        <row r="6360">
          <cell r="H6360" t="str">
            <v>NotSelf</v>
          </cell>
        </row>
        <row r="6361">
          <cell r="H6361" t="str">
            <v>NotSelf</v>
          </cell>
        </row>
        <row r="6362">
          <cell r="H6362" t="str">
            <v>NotSelf</v>
          </cell>
        </row>
        <row r="6363">
          <cell r="H6363" t="str">
            <v>NotSelf</v>
          </cell>
        </row>
        <row r="6364">
          <cell r="H6364" t="str">
            <v>NotSelf</v>
          </cell>
        </row>
        <row r="6365">
          <cell r="H6365" t="str">
            <v>NotSelf</v>
          </cell>
        </row>
        <row r="6366">
          <cell r="H6366" t="str">
            <v>NotSelf</v>
          </cell>
        </row>
        <row r="6367">
          <cell r="H6367" t="str">
            <v>NotSelf</v>
          </cell>
        </row>
        <row r="6368">
          <cell r="H6368" t="str">
            <v>NotSelf</v>
          </cell>
        </row>
        <row r="6369">
          <cell r="H6369" t="str">
            <v>NotSelf</v>
          </cell>
        </row>
        <row r="6370">
          <cell r="H6370" t="str">
            <v>NotSelf</v>
          </cell>
        </row>
        <row r="6371">
          <cell r="H6371" t="str">
            <v>NotSelf</v>
          </cell>
        </row>
        <row r="6372">
          <cell r="H6372" t="str">
            <v>NotSelf</v>
          </cell>
        </row>
        <row r="6373">
          <cell r="H6373" t="str">
            <v>NotSelf</v>
          </cell>
        </row>
        <row r="6374">
          <cell r="H6374" t="str">
            <v>NotSelf</v>
          </cell>
        </row>
        <row r="6375">
          <cell r="H6375" t="str">
            <v>NotSelf</v>
          </cell>
        </row>
        <row r="6376">
          <cell r="H6376" t="str">
            <v>NotSelf</v>
          </cell>
        </row>
        <row r="6377">
          <cell r="H6377" t="str">
            <v>NotSelf</v>
          </cell>
        </row>
        <row r="6378">
          <cell r="H6378" t="str">
            <v>NotSelf</v>
          </cell>
        </row>
        <row r="6379">
          <cell r="H6379" t="str">
            <v>NotSelf</v>
          </cell>
        </row>
        <row r="6380">
          <cell r="H6380" t="str">
            <v>NotSelf</v>
          </cell>
        </row>
        <row r="6381">
          <cell r="H6381" t="str">
            <v>NotSelf</v>
          </cell>
        </row>
        <row r="6382">
          <cell r="H6382" t="str">
            <v>NotSelf</v>
          </cell>
        </row>
        <row r="6383">
          <cell r="H6383" t="str">
            <v>NotSelf</v>
          </cell>
        </row>
        <row r="6384">
          <cell r="H6384" t="str">
            <v>NotSelf</v>
          </cell>
        </row>
        <row r="6385">
          <cell r="H6385" t="str">
            <v>NotSelf</v>
          </cell>
        </row>
        <row r="6386">
          <cell r="H6386" t="str">
            <v>NotSelf</v>
          </cell>
        </row>
        <row r="6387">
          <cell r="H6387" t="str">
            <v>NotSelf</v>
          </cell>
        </row>
        <row r="6388">
          <cell r="H6388" t="str">
            <v>NotSelf</v>
          </cell>
        </row>
        <row r="6389">
          <cell r="H6389" t="str">
            <v>NotSelf</v>
          </cell>
        </row>
        <row r="6390">
          <cell r="H6390" t="str">
            <v>NotSelf</v>
          </cell>
        </row>
        <row r="6391">
          <cell r="H6391" t="str">
            <v>NotSelf</v>
          </cell>
        </row>
        <row r="6392">
          <cell r="H6392" t="str">
            <v>NotSelf</v>
          </cell>
        </row>
        <row r="6393">
          <cell r="H6393" t="str">
            <v>NotSelf</v>
          </cell>
        </row>
        <row r="6394">
          <cell r="H6394" t="str">
            <v>NotSelf</v>
          </cell>
        </row>
        <row r="6395">
          <cell r="H6395" t="str">
            <v>NotSelf</v>
          </cell>
        </row>
        <row r="6396">
          <cell r="H6396" t="str">
            <v>NotSelf</v>
          </cell>
        </row>
        <row r="6397">
          <cell r="H6397" t="str">
            <v>NotSelf</v>
          </cell>
        </row>
        <row r="6398">
          <cell r="H6398" t="str">
            <v>NotSelf</v>
          </cell>
        </row>
        <row r="6399">
          <cell r="H6399" t="str">
            <v>NotSelf</v>
          </cell>
        </row>
        <row r="6400">
          <cell r="H6400" t="str">
            <v>NotSelf</v>
          </cell>
        </row>
        <row r="6401">
          <cell r="H6401" t="str">
            <v>NotSelf</v>
          </cell>
        </row>
        <row r="6402">
          <cell r="H6402" t="str">
            <v>NotSelf</v>
          </cell>
        </row>
        <row r="6403">
          <cell r="H6403" t="str">
            <v>NotSelf</v>
          </cell>
        </row>
        <row r="6404">
          <cell r="H6404" t="str">
            <v>NotSelf</v>
          </cell>
        </row>
        <row r="6405">
          <cell r="H6405" t="str">
            <v>NotSelf</v>
          </cell>
        </row>
        <row r="6406">
          <cell r="H6406" t="str">
            <v>NotSelf</v>
          </cell>
        </row>
        <row r="6407">
          <cell r="H6407" t="str">
            <v>NotSelf</v>
          </cell>
        </row>
        <row r="6408">
          <cell r="H6408" t="str">
            <v>NotSelf</v>
          </cell>
        </row>
        <row r="6409">
          <cell r="H6409" t="str">
            <v>NotSelf</v>
          </cell>
        </row>
        <row r="6410">
          <cell r="H6410" t="str">
            <v>NotSelf</v>
          </cell>
        </row>
        <row r="6411">
          <cell r="H6411" t="str">
            <v>NotSelf</v>
          </cell>
        </row>
        <row r="6412">
          <cell r="H6412" t="str">
            <v>NotSelf</v>
          </cell>
        </row>
        <row r="6413">
          <cell r="H6413" t="str">
            <v>NotSelf</v>
          </cell>
        </row>
        <row r="6414">
          <cell r="H6414" t="str">
            <v>NotSelf</v>
          </cell>
        </row>
        <row r="6415">
          <cell r="H6415" t="str">
            <v>NotSelf</v>
          </cell>
        </row>
        <row r="6416">
          <cell r="H6416" t="str">
            <v>NotSelf</v>
          </cell>
        </row>
        <row r="6417">
          <cell r="H6417" t="str">
            <v>NotSelf</v>
          </cell>
        </row>
        <row r="6418">
          <cell r="H6418" t="str">
            <v>NotSelf</v>
          </cell>
        </row>
        <row r="6419">
          <cell r="H6419" t="str">
            <v>NotSelf</v>
          </cell>
        </row>
        <row r="6420">
          <cell r="H6420" t="str">
            <v>NotSelf</v>
          </cell>
        </row>
        <row r="6421">
          <cell r="H6421" t="str">
            <v>NotSelf</v>
          </cell>
        </row>
        <row r="6422">
          <cell r="H6422" t="str">
            <v>NotSelf</v>
          </cell>
        </row>
        <row r="6423">
          <cell r="H6423" t="str">
            <v>NotSelf</v>
          </cell>
        </row>
        <row r="6424">
          <cell r="H6424" t="str">
            <v>NotSelf</v>
          </cell>
        </row>
        <row r="6425">
          <cell r="H6425" t="str">
            <v>NotSelf</v>
          </cell>
        </row>
        <row r="6426">
          <cell r="H6426" t="str">
            <v>NotSelf</v>
          </cell>
        </row>
        <row r="6427">
          <cell r="H6427" t="str">
            <v>NotSelf</v>
          </cell>
        </row>
        <row r="6428">
          <cell r="H6428" t="str">
            <v>NotSelf</v>
          </cell>
        </row>
        <row r="6429">
          <cell r="H6429" t="str">
            <v>NotSelf</v>
          </cell>
        </row>
        <row r="6430">
          <cell r="H6430" t="str">
            <v>NotSelf</v>
          </cell>
        </row>
        <row r="6431">
          <cell r="H6431" t="str">
            <v>NotSelf</v>
          </cell>
        </row>
        <row r="6432">
          <cell r="H6432" t="str">
            <v>NotSelf</v>
          </cell>
        </row>
        <row r="6433">
          <cell r="H6433" t="str">
            <v>NotSelf</v>
          </cell>
        </row>
        <row r="6434">
          <cell r="H6434" t="str">
            <v>NotSelf</v>
          </cell>
        </row>
        <row r="6435">
          <cell r="H6435" t="str">
            <v>NotSelf</v>
          </cell>
        </row>
        <row r="6436">
          <cell r="H6436" t="str">
            <v>NotSelf</v>
          </cell>
        </row>
        <row r="6437">
          <cell r="H6437" t="str">
            <v>NotSelf</v>
          </cell>
        </row>
        <row r="6438">
          <cell r="H6438" t="str">
            <v>NotSelf</v>
          </cell>
        </row>
        <row r="6439">
          <cell r="H6439" t="str">
            <v>NotSelf</v>
          </cell>
        </row>
        <row r="6440">
          <cell r="H6440" t="str">
            <v>NotSelf</v>
          </cell>
        </row>
        <row r="6441">
          <cell r="H6441" t="str">
            <v>NotSelf</v>
          </cell>
        </row>
        <row r="6442">
          <cell r="H6442" t="str">
            <v>NotSelf</v>
          </cell>
        </row>
        <row r="6443">
          <cell r="H6443" t="str">
            <v>NotSelf</v>
          </cell>
        </row>
        <row r="6444">
          <cell r="H6444" t="str">
            <v>NotSelf</v>
          </cell>
        </row>
        <row r="6445">
          <cell r="H6445" t="str">
            <v>NotSelf</v>
          </cell>
        </row>
        <row r="6446">
          <cell r="H6446" t="str">
            <v>NotSelf</v>
          </cell>
        </row>
        <row r="6447">
          <cell r="H6447" t="str">
            <v>NotSelf</v>
          </cell>
        </row>
        <row r="6448">
          <cell r="H6448" t="str">
            <v>NotSelf</v>
          </cell>
        </row>
        <row r="6449">
          <cell r="H6449" t="str">
            <v>NotSelf</v>
          </cell>
        </row>
        <row r="6450">
          <cell r="H6450" t="str">
            <v>NotSelf</v>
          </cell>
        </row>
        <row r="6451">
          <cell r="H6451" t="str">
            <v>NotSelf</v>
          </cell>
        </row>
        <row r="6452">
          <cell r="H6452" t="str">
            <v>NotSelf</v>
          </cell>
        </row>
        <row r="6453">
          <cell r="H6453" t="str">
            <v>NotSelf</v>
          </cell>
        </row>
        <row r="6454">
          <cell r="H6454" t="str">
            <v>NotSelf</v>
          </cell>
        </row>
        <row r="6455">
          <cell r="H6455" t="str">
            <v>NotSelf</v>
          </cell>
        </row>
        <row r="6456">
          <cell r="H6456" t="str">
            <v>NotSelf</v>
          </cell>
        </row>
        <row r="6457">
          <cell r="H6457" t="str">
            <v>NotSelf</v>
          </cell>
        </row>
        <row r="6458">
          <cell r="H6458" t="str">
            <v>NotSelf</v>
          </cell>
        </row>
        <row r="6459">
          <cell r="H6459" t="str">
            <v>NotSelf</v>
          </cell>
        </row>
        <row r="6460">
          <cell r="H6460" t="str">
            <v>NotSelf</v>
          </cell>
        </row>
        <row r="6461">
          <cell r="H6461" t="str">
            <v>NotSelf</v>
          </cell>
        </row>
        <row r="6462">
          <cell r="H6462" t="str">
            <v>NotSelf</v>
          </cell>
        </row>
        <row r="6463">
          <cell r="H6463" t="str">
            <v>NotSelf</v>
          </cell>
        </row>
        <row r="6464">
          <cell r="H6464" t="str">
            <v>NotSelf</v>
          </cell>
        </row>
        <row r="6465">
          <cell r="H6465" t="str">
            <v>NotSelf</v>
          </cell>
        </row>
        <row r="6466">
          <cell r="H6466" t="str">
            <v>NotSelf</v>
          </cell>
        </row>
        <row r="6467">
          <cell r="H6467" t="str">
            <v>NotSelf</v>
          </cell>
        </row>
        <row r="6468">
          <cell r="H6468" t="str">
            <v>NotSelf</v>
          </cell>
        </row>
        <row r="6469">
          <cell r="H6469" t="str">
            <v>NotSelf</v>
          </cell>
        </row>
        <row r="6470">
          <cell r="H6470" t="str">
            <v>NotSelf</v>
          </cell>
        </row>
        <row r="6471">
          <cell r="H6471" t="str">
            <v>NotSelf</v>
          </cell>
        </row>
        <row r="6472">
          <cell r="H6472" t="str">
            <v>NotSelf</v>
          </cell>
        </row>
        <row r="6473">
          <cell r="H6473" t="str">
            <v>NotSelf</v>
          </cell>
        </row>
        <row r="6474">
          <cell r="H6474" t="str">
            <v>NotSelf</v>
          </cell>
        </row>
        <row r="6475">
          <cell r="H6475" t="str">
            <v>NotSelf</v>
          </cell>
        </row>
        <row r="6476">
          <cell r="H6476" t="str">
            <v>NotSelf</v>
          </cell>
        </row>
        <row r="6477">
          <cell r="H6477" t="str">
            <v>NotSelf</v>
          </cell>
        </row>
        <row r="6478">
          <cell r="H6478" t="str">
            <v>NotSelf</v>
          </cell>
        </row>
        <row r="6479">
          <cell r="H6479" t="str">
            <v>NotSelf</v>
          </cell>
        </row>
        <row r="6480">
          <cell r="H6480" t="str">
            <v>NotSelf</v>
          </cell>
        </row>
        <row r="6481">
          <cell r="H6481" t="str">
            <v>NotSelf</v>
          </cell>
        </row>
        <row r="6482">
          <cell r="H6482" t="str">
            <v>NotSelf</v>
          </cell>
        </row>
        <row r="6483">
          <cell r="H6483" t="str">
            <v>NotSelf</v>
          </cell>
        </row>
        <row r="6484">
          <cell r="H6484" t="str">
            <v>NotSelf</v>
          </cell>
        </row>
        <row r="6485">
          <cell r="H6485" t="str">
            <v>NotSelf</v>
          </cell>
        </row>
        <row r="6486">
          <cell r="H6486" t="str">
            <v>NotSelf</v>
          </cell>
        </row>
        <row r="6487">
          <cell r="H6487" t="str">
            <v>NotSelf</v>
          </cell>
        </row>
        <row r="6488">
          <cell r="H6488" t="str">
            <v>NotSelf</v>
          </cell>
        </row>
        <row r="6489">
          <cell r="H6489" t="str">
            <v>NotSelf</v>
          </cell>
        </row>
        <row r="6490">
          <cell r="H6490" t="str">
            <v>NotSelf</v>
          </cell>
        </row>
        <row r="6491">
          <cell r="H6491" t="str">
            <v>NotSelf</v>
          </cell>
        </row>
        <row r="6492">
          <cell r="H6492" t="str">
            <v>NotSelf</v>
          </cell>
        </row>
        <row r="6493">
          <cell r="H6493" t="str">
            <v>NotSelf</v>
          </cell>
        </row>
        <row r="6494">
          <cell r="H6494" t="str">
            <v>NotSelf</v>
          </cell>
        </row>
        <row r="6495">
          <cell r="H6495" t="str">
            <v>NotSelf</v>
          </cell>
        </row>
        <row r="6496">
          <cell r="H6496" t="str">
            <v>NotSelf</v>
          </cell>
        </row>
        <row r="6497">
          <cell r="H6497" t="str">
            <v>NotSelf</v>
          </cell>
        </row>
        <row r="6498">
          <cell r="H6498" t="str">
            <v>NotSelf</v>
          </cell>
        </row>
        <row r="6499">
          <cell r="H6499" t="str">
            <v>NotSelf</v>
          </cell>
        </row>
        <row r="6500">
          <cell r="H6500" t="str">
            <v>NotSelf</v>
          </cell>
        </row>
        <row r="6501">
          <cell r="H6501" t="str">
            <v>NotSelf</v>
          </cell>
        </row>
        <row r="6502">
          <cell r="H6502" t="str">
            <v>NotSelf</v>
          </cell>
        </row>
        <row r="6503">
          <cell r="H6503" t="str">
            <v>NotSelf</v>
          </cell>
        </row>
        <row r="6504">
          <cell r="H6504" t="str">
            <v>NotSelf</v>
          </cell>
        </row>
        <row r="6505">
          <cell r="H6505" t="str">
            <v>NotSelf</v>
          </cell>
        </row>
        <row r="6506">
          <cell r="H6506" t="str">
            <v>NotSelf</v>
          </cell>
        </row>
        <row r="6507">
          <cell r="H6507" t="str">
            <v>NotSelf</v>
          </cell>
        </row>
        <row r="6508">
          <cell r="H6508" t="str">
            <v>NotSelf</v>
          </cell>
        </row>
        <row r="6509">
          <cell r="H6509" t="str">
            <v>NotSelf</v>
          </cell>
        </row>
        <row r="6510">
          <cell r="H6510" t="str">
            <v>NotSelf</v>
          </cell>
        </row>
        <row r="6511">
          <cell r="H6511" t="str">
            <v>NotSelf</v>
          </cell>
        </row>
        <row r="6512">
          <cell r="H6512" t="str">
            <v>NotSelf</v>
          </cell>
        </row>
        <row r="6513">
          <cell r="H6513" t="str">
            <v>NotSelf</v>
          </cell>
        </row>
        <row r="6514">
          <cell r="H6514" t="str">
            <v>NotSelf</v>
          </cell>
        </row>
        <row r="6515">
          <cell r="H6515" t="str">
            <v>NotSelf</v>
          </cell>
        </row>
        <row r="6516">
          <cell r="H6516" t="str">
            <v>NotSelf</v>
          </cell>
        </row>
        <row r="6517">
          <cell r="H6517" t="str">
            <v>NotSelf</v>
          </cell>
        </row>
        <row r="6518">
          <cell r="H6518" t="str">
            <v>NotSelf</v>
          </cell>
        </row>
        <row r="6519">
          <cell r="H6519" t="str">
            <v>NotSelf</v>
          </cell>
        </row>
        <row r="6520">
          <cell r="H6520" t="str">
            <v>NotSelf</v>
          </cell>
        </row>
        <row r="6521">
          <cell r="H6521" t="str">
            <v>NotSelf</v>
          </cell>
        </row>
        <row r="6522">
          <cell r="H6522" t="str">
            <v>NotSelf</v>
          </cell>
        </row>
        <row r="6523">
          <cell r="H6523" t="str">
            <v>NotSelf</v>
          </cell>
        </row>
        <row r="6524">
          <cell r="H6524" t="str">
            <v>NotSelf</v>
          </cell>
        </row>
        <row r="6525">
          <cell r="H6525" t="str">
            <v>NotSelf</v>
          </cell>
        </row>
        <row r="6526">
          <cell r="H6526" t="str">
            <v>NotSelf</v>
          </cell>
        </row>
        <row r="6527">
          <cell r="H6527" t="str">
            <v>NotSelf</v>
          </cell>
        </row>
        <row r="6528">
          <cell r="H6528" t="str">
            <v>NotSelf</v>
          </cell>
        </row>
        <row r="6529">
          <cell r="H6529" t="str">
            <v>NotSelf</v>
          </cell>
        </row>
        <row r="6530">
          <cell r="H6530" t="str">
            <v>NotSelf</v>
          </cell>
        </row>
        <row r="6531">
          <cell r="H6531" t="str">
            <v>NotSelf</v>
          </cell>
        </row>
        <row r="6532">
          <cell r="H6532" t="str">
            <v>NotSelf</v>
          </cell>
        </row>
        <row r="6533">
          <cell r="H6533" t="str">
            <v>NotSelf</v>
          </cell>
        </row>
        <row r="6534">
          <cell r="H6534" t="str">
            <v>NotSelf</v>
          </cell>
        </row>
        <row r="6535">
          <cell r="H6535" t="str">
            <v>NotSelf</v>
          </cell>
        </row>
        <row r="6536">
          <cell r="H6536" t="str">
            <v>NotSelf</v>
          </cell>
        </row>
        <row r="6537">
          <cell r="H6537" t="str">
            <v>NotSelf</v>
          </cell>
        </row>
        <row r="6538">
          <cell r="H6538" t="str">
            <v>NotSelf</v>
          </cell>
        </row>
        <row r="6539">
          <cell r="H6539" t="str">
            <v>NotSelf</v>
          </cell>
        </row>
        <row r="6540">
          <cell r="H6540" t="str">
            <v>NotSelf</v>
          </cell>
        </row>
        <row r="6541">
          <cell r="H6541" t="str">
            <v>NotSelf</v>
          </cell>
        </row>
        <row r="6542">
          <cell r="H6542" t="str">
            <v>NotSelf</v>
          </cell>
        </row>
        <row r="6543">
          <cell r="H6543" t="str">
            <v>NotSelf</v>
          </cell>
        </row>
        <row r="6544">
          <cell r="H6544" t="str">
            <v>NotSelf</v>
          </cell>
        </row>
        <row r="6545">
          <cell r="H6545" t="str">
            <v>NotSelf</v>
          </cell>
        </row>
        <row r="6546">
          <cell r="H6546" t="str">
            <v>NotSelf</v>
          </cell>
        </row>
        <row r="6547">
          <cell r="H6547" t="str">
            <v>NotSelf</v>
          </cell>
        </row>
        <row r="6548">
          <cell r="H6548" t="str">
            <v>NotSelf</v>
          </cell>
        </row>
        <row r="6549">
          <cell r="H6549" t="str">
            <v>NotSelf</v>
          </cell>
        </row>
        <row r="6550">
          <cell r="H6550" t="str">
            <v>NotSelf</v>
          </cell>
        </row>
        <row r="6551">
          <cell r="H6551" t="str">
            <v>NotSelf</v>
          </cell>
        </row>
        <row r="6552">
          <cell r="H6552" t="str">
            <v>NotSelf</v>
          </cell>
        </row>
        <row r="6553">
          <cell r="H6553" t="str">
            <v>NotSelf</v>
          </cell>
        </row>
        <row r="6554">
          <cell r="H6554" t="str">
            <v>NotSelf</v>
          </cell>
        </row>
        <row r="6555">
          <cell r="H6555" t="str">
            <v>NotSelf</v>
          </cell>
        </row>
        <row r="6556">
          <cell r="H6556" t="str">
            <v>NotSelf</v>
          </cell>
        </row>
        <row r="6557">
          <cell r="H6557" t="str">
            <v>NotSelf</v>
          </cell>
        </row>
        <row r="6558">
          <cell r="H6558" t="str">
            <v>NotSelf</v>
          </cell>
        </row>
        <row r="6559">
          <cell r="H6559" t="str">
            <v>NotSelf</v>
          </cell>
        </row>
        <row r="6560">
          <cell r="H6560" t="str">
            <v>NotSelf</v>
          </cell>
        </row>
        <row r="6561">
          <cell r="H6561" t="str">
            <v>NotSelf</v>
          </cell>
        </row>
        <row r="6562">
          <cell r="H6562" t="str">
            <v>NotSelf</v>
          </cell>
        </row>
        <row r="6563">
          <cell r="H6563" t="str">
            <v>NotSelf</v>
          </cell>
        </row>
        <row r="6564">
          <cell r="H6564" t="str">
            <v>NotSelf</v>
          </cell>
        </row>
        <row r="6565">
          <cell r="H6565" t="str">
            <v>NotSelf</v>
          </cell>
        </row>
        <row r="6566">
          <cell r="H6566" t="str">
            <v>NotSelf</v>
          </cell>
        </row>
        <row r="6567">
          <cell r="H6567" t="str">
            <v>NotSelf</v>
          </cell>
        </row>
        <row r="6568">
          <cell r="H6568" t="str">
            <v>NotSelf</v>
          </cell>
        </row>
        <row r="6569">
          <cell r="H6569" t="str">
            <v>NotSelf</v>
          </cell>
        </row>
        <row r="6570">
          <cell r="H6570" t="str">
            <v>NotSelf</v>
          </cell>
        </row>
        <row r="6571">
          <cell r="H6571" t="str">
            <v>NotSelf</v>
          </cell>
        </row>
        <row r="6572">
          <cell r="H6572" t="str">
            <v>NotSelf</v>
          </cell>
        </row>
        <row r="6573">
          <cell r="H6573" t="str">
            <v>NotSelf</v>
          </cell>
        </row>
        <row r="6574">
          <cell r="H6574" t="str">
            <v>NotSelf</v>
          </cell>
        </row>
        <row r="6575">
          <cell r="H6575" t="str">
            <v>NotSelf</v>
          </cell>
        </row>
        <row r="6576">
          <cell r="H6576" t="str">
            <v>NotSelf</v>
          </cell>
        </row>
        <row r="6577">
          <cell r="H6577" t="str">
            <v>NotSelf</v>
          </cell>
        </row>
        <row r="6578">
          <cell r="H6578" t="str">
            <v>NotSelf</v>
          </cell>
        </row>
        <row r="6579">
          <cell r="H6579" t="str">
            <v>NotSelf</v>
          </cell>
        </row>
        <row r="6580">
          <cell r="H6580" t="str">
            <v>NotSelf</v>
          </cell>
        </row>
        <row r="6581">
          <cell r="H6581" t="str">
            <v>NotSelf</v>
          </cell>
        </row>
        <row r="6582">
          <cell r="H6582" t="str">
            <v>NotSelf</v>
          </cell>
        </row>
        <row r="6583">
          <cell r="H6583" t="str">
            <v>NotSelf</v>
          </cell>
        </row>
        <row r="6584">
          <cell r="H6584" t="str">
            <v>NotSelf</v>
          </cell>
        </row>
        <row r="6585">
          <cell r="H6585" t="str">
            <v>NotSelf</v>
          </cell>
        </row>
        <row r="6586">
          <cell r="H6586" t="str">
            <v>NotSelf</v>
          </cell>
        </row>
        <row r="6587">
          <cell r="H6587" t="str">
            <v>NotSelf</v>
          </cell>
        </row>
        <row r="6588">
          <cell r="H6588" t="str">
            <v>NotSelf</v>
          </cell>
        </row>
        <row r="6589">
          <cell r="H6589" t="str">
            <v>NotSelf</v>
          </cell>
        </row>
        <row r="6590">
          <cell r="H6590" t="str">
            <v>NotSelf</v>
          </cell>
        </row>
        <row r="6591">
          <cell r="H6591" t="str">
            <v>NotSelf</v>
          </cell>
        </row>
        <row r="6592">
          <cell r="H6592" t="str">
            <v>NotSelf</v>
          </cell>
        </row>
        <row r="6593">
          <cell r="H6593" t="str">
            <v>NotSelf</v>
          </cell>
        </row>
        <row r="6594">
          <cell r="H6594" t="str">
            <v>NotSelf</v>
          </cell>
        </row>
        <row r="6595">
          <cell r="H6595" t="str">
            <v>NotSelf</v>
          </cell>
        </row>
        <row r="6596">
          <cell r="H6596" t="str">
            <v>NotSelf</v>
          </cell>
        </row>
        <row r="6597">
          <cell r="H6597" t="str">
            <v>NotSelf</v>
          </cell>
        </row>
        <row r="6598">
          <cell r="H6598" t="str">
            <v>NotSelf</v>
          </cell>
        </row>
        <row r="6599">
          <cell r="H6599" t="str">
            <v>NotSelf</v>
          </cell>
        </row>
        <row r="6600">
          <cell r="H6600" t="str">
            <v>NotSelf</v>
          </cell>
        </row>
        <row r="6601">
          <cell r="H6601" t="str">
            <v>NotSelf</v>
          </cell>
        </row>
        <row r="6602">
          <cell r="H6602" t="str">
            <v>NotSelf</v>
          </cell>
        </row>
        <row r="6603">
          <cell r="H6603" t="str">
            <v>NotSelf</v>
          </cell>
        </row>
        <row r="6604">
          <cell r="H6604" t="str">
            <v>NotSelf</v>
          </cell>
        </row>
        <row r="6605">
          <cell r="H6605" t="str">
            <v>NotSelf</v>
          </cell>
        </row>
        <row r="6606">
          <cell r="H6606" t="str">
            <v>NotSelf</v>
          </cell>
        </row>
        <row r="6607">
          <cell r="H6607" t="str">
            <v>NotSelf</v>
          </cell>
        </row>
        <row r="6608">
          <cell r="H6608" t="str">
            <v>NotSelf</v>
          </cell>
        </row>
        <row r="6609">
          <cell r="H6609" t="str">
            <v>NotSelf</v>
          </cell>
        </row>
        <row r="6610">
          <cell r="H6610" t="str">
            <v>NotSelf</v>
          </cell>
        </row>
        <row r="6611">
          <cell r="H6611" t="str">
            <v>NotSelf</v>
          </cell>
        </row>
        <row r="6612">
          <cell r="H6612" t="str">
            <v>NotSelf</v>
          </cell>
        </row>
        <row r="6613">
          <cell r="H6613" t="str">
            <v>NotSelf</v>
          </cell>
        </row>
        <row r="6614">
          <cell r="H6614" t="str">
            <v>NotSelf</v>
          </cell>
        </row>
        <row r="6615">
          <cell r="H6615" t="str">
            <v>NotSelf</v>
          </cell>
        </row>
        <row r="6616">
          <cell r="H6616" t="str">
            <v>NotSelf</v>
          </cell>
        </row>
        <row r="6617">
          <cell r="H6617" t="str">
            <v>NotSelf</v>
          </cell>
        </row>
        <row r="6618">
          <cell r="H6618" t="str">
            <v>NotSelf</v>
          </cell>
        </row>
        <row r="6619">
          <cell r="H6619" t="str">
            <v>NotSelf</v>
          </cell>
        </row>
        <row r="6620">
          <cell r="H6620" t="str">
            <v>NotSelf</v>
          </cell>
        </row>
        <row r="6621">
          <cell r="H6621" t="str">
            <v>NotSelf</v>
          </cell>
        </row>
        <row r="6622">
          <cell r="H6622" t="str">
            <v>NotSelf</v>
          </cell>
        </row>
        <row r="6623">
          <cell r="H6623" t="str">
            <v>NotSelf</v>
          </cell>
        </row>
        <row r="6624">
          <cell r="H6624" t="str">
            <v>NotSelf</v>
          </cell>
        </row>
        <row r="6625">
          <cell r="H6625" t="str">
            <v>NotSelf</v>
          </cell>
        </row>
        <row r="6626">
          <cell r="H6626" t="str">
            <v>NotSelf</v>
          </cell>
        </row>
        <row r="6627">
          <cell r="H6627" t="str">
            <v>NotSelf</v>
          </cell>
        </row>
        <row r="6628">
          <cell r="H6628" t="str">
            <v>NotSelf</v>
          </cell>
        </row>
        <row r="6629">
          <cell r="H6629" t="str">
            <v>NotSelf</v>
          </cell>
        </row>
        <row r="6630">
          <cell r="H6630" t="str">
            <v>NotSelf</v>
          </cell>
        </row>
        <row r="6631">
          <cell r="H6631" t="str">
            <v>NotSelf</v>
          </cell>
        </row>
        <row r="6632">
          <cell r="H6632" t="str">
            <v>NotSelf</v>
          </cell>
        </row>
        <row r="6633">
          <cell r="H6633" t="str">
            <v>NotSelf</v>
          </cell>
        </row>
        <row r="6634">
          <cell r="H6634" t="str">
            <v>NotSelf</v>
          </cell>
        </row>
        <row r="6635">
          <cell r="H6635" t="str">
            <v>NotSelf</v>
          </cell>
        </row>
        <row r="6636">
          <cell r="H6636" t="str">
            <v>NotSelf</v>
          </cell>
        </row>
        <row r="6637">
          <cell r="H6637" t="str">
            <v>NotSelf</v>
          </cell>
        </row>
        <row r="6638">
          <cell r="H6638" t="str">
            <v>NotSelf</v>
          </cell>
        </row>
        <row r="6639">
          <cell r="H6639" t="str">
            <v>NotSelf</v>
          </cell>
        </row>
        <row r="6640">
          <cell r="H6640" t="str">
            <v>NotSelf</v>
          </cell>
        </row>
        <row r="6641">
          <cell r="H6641" t="str">
            <v>NotSelf</v>
          </cell>
        </row>
        <row r="6642">
          <cell r="H6642" t="str">
            <v>NotSelf</v>
          </cell>
        </row>
        <row r="6643">
          <cell r="H6643" t="str">
            <v>NotSelf</v>
          </cell>
        </row>
        <row r="6644">
          <cell r="H6644" t="str">
            <v>NotSelf</v>
          </cell>
        </row>
        <row r="6645">
          <cell r="H6645" t="str">
            <v>NotSelf</v>
          </cell>
        </row>
        <row r="6646">
          <cell r="H6646" t="str">
            <v>NotSelf</v>
          </cell>
        </row>
        <row r="6647">
          <cell r="H6647" t="str">
            <v>NotSelf</v>
          </cell>
        </row>
        <row r="6648">
          <cell r="H6648" t="str">
            <v>NotSelf</v>
          </cell>
        </row>
        <row r="6649">
          <cell r="H6649" t="str">
            <v>NotSelf</v>
          </cell>
        </row>
        <row r="6650">
          <cell r="H6650" t="str">
            <v>NotSelf</v>
          </cell>
        </row>
        <row r="6651">
          <cell r="H6651" t="str">
            <v>NotSelf</v>
          </cell>
        </row>
        <row r="6652">
          <cell r="H6652" t="str">
            <v>NotSelf</v>
          </cell>
        </row>
        <row r="6653">
          <cell r="H6653" t="str">
            <v>NotSelf</v>
          </cell>
        </row>
        <row r="6654">
          <cell r="H6654" t="str">
            <v>NotSelf</v>
          </cell>
        </row>
        <row r="6655">
          <cell r="H6655" t="str">
            <v>NotSelf</v>
          </cell>
        </row>
        <row r="6656">
          <cell r="H6656" t="str">
            <v>NotSelf</v>
          </cell>
        </row>
        <row r="6657">
          <cell r="H6657" t="str">
            <v>NotSelf</v>
          </cell>
        </row>
        <row r="6658">
          <cell r="H6658" t="str">
            <v>NotSelf</v>
          </cell>
        </row>
        <row r="6659">
          <cell r="H6659" t="str">
            <v>NotSelf</v>
          </cell>
        </row>
        <row r="6660">
          <cell r="H6660" t="str">
            <v>NotSelf</v>
          </cell>
        </row>
        <row r="6661">
          <cell r="H6661" t="str">
            <v>NotSelf</v>
          </cell>
        </row>
        <row r="6662">
          <cell r="H6662" t="str">
            <v>NotSelf</v>
          </cell>
        </row>
        <row r="6663">
          <cell r="H6663" t="str">
            <v>NotSelf</v>
          </cell>
        </row>
        <row r="6664">
          <cell r="H6664" t="str">
            <v>NotSelf</v>
          </cell>
        </row>
        <row r="6665">
          <cell r="H6665" t="str">
            <v>NotSelf</v>
          </cell>
        </row>
        <row r="6666">
          <cell r="H6666" t="str">
            <v>NotSelf</v>
          </cell>
        </row>
        <row r="6667">
          <cell r="H6667" t="str">
            <v>NotSelf</v>
          </cell>
        </row>
        <row r="6668">
          <cell r="H6668" t="str">
            <v>NotSelf</v>
          </cell>
        </row>
        <row r="6669">
          <cell r="H6669" t="str">
            <v>NotSelf</v>
          </cell>
        </row>
        <row r="6670">
          <cell r="H6670" t="str">
            <v>NotSelf</v>
          </cell>
        </row>
        <row r="6671">
          <cell r="H6671" t="str">
            <v>NotSelf</v>
          </cell>
        </row>
        <row r="6672">
          <cell r="H6672" t="str">
            <v>NotSelf</v>
          </cell>
        </row>
        <row r="6673">
          <cell r="H6673" t="str">
            <v>NotSelf</v>
          </cell>
        </row>
        <row r="6674">
          <cell r="H6674" t="str">
            <v>NotSelf</v>
          </cell>
        </row>
        <row r="6675">
          <cell r="H6675" t="str">
            <v>NotSelf</v>
          </cell>
        </row>
        <row r="6676">
          <cell r="H6676" t="str">
            <v>NotSelf</v>
          </cell>
        </row>
        <row r="6677">
          <cell r="H6677" t="str">
            <v>NotSelf</v>
          </cell>
        </row>
        <row r="6678">
          <cell r="H6678" t="str">
            <v>NotSelf</v>
          </cell>
        </row>
        <row r="6679">
          <cell r="H6679" t="str">
            <v>NotSelf</v>
          </cell>
        </row>
        <row r="6680">
          <cell r="H6680" t="str">
            <v>NotSelf</v>
          </cell>
        </row>
        <row r="6681">
          <cell r="H6681" t="str">
            <v>NotSelf</v>
          </cell>
        </row>
        <row r="6682">
          <cell r="H6682" t="str">
            <v>NotSelf</v>
          </cell>
        </row>
        <row r="6683">
          <cell r="H6683" t="str">
            <v>NotSelf</v>
          </cell>
        </row>
        <row r="6684">
          <cell r="H6684" t="str">
            <v>NotSelf</v>
          </cell>
        </row>
        <row r="6685">
          <cell r="H6685" t="str">
            <v>NotSelf</v>
          </cell>
        </row>
        <row r="6686">
          <cell r="H6686" t="str">
            <v>NotSelf</v>
          </cell>
        </row>
        <row r="6687">
          <cell r="H6687" t="str">
            <v>NotSelf</v>
          </cell>
        </row>
        <row r="6688">
          <cell r="H6688" t="str">
            <v>NotSelf</v>
          </cell>
        </row>
        <row r="6689">
          <cell r="H6689" t="str">
            <v>NotSelf</v>
          </cell>
        </row>
        <row r="6690">
          <cell r="H6690" t="str">
            <v>NotSelf</v>
          </cell>
        </row>
        <row r="6691">
          <cell r="H6691" t="str">
            <v>NotSelf</v>
          </cell>
        </row>
        <row r="6692">
          <cell r="H6692" t="str">
            <v>NotSelf</v>
          </cell>
        </row>
        <row r="6693">
          <cell r="H6693" t="str">
            <v>NotSelf</v>
          </cell>
        </row>
        <row r="6694">
          <cell r="H6694" t="str">
            <v>NotSelf</v>
          </cell>
        </row>
        <row r="6695">
          <cell r="H6695" t="str">
            <v>NotSelf</v>
          </cell>
        </row>
        <row r="6696">
          <cell r="H6696" t="str">
            <v>NotSelf</v>
          </cell>
        </row>
        <row r="6697">
          <cell r="H6697" t="str">
            <v>NotSelf</v>
          </cell>
        </row>
        <row r="6698">
          <cell r="H6698" t="str">
            <v>NotSelf</v>
          </cell>
        </row>
        <row r="6699">
          <cell r="H6699" t="str">
            <v>NotSelf</v>
          </cell>
        </row>
        <row r="6700">
          <cell r="H6700" t="str">
            <v>NotSelf</v>
          </cell>
        </row>
        <row r="6701">
          <cell r="H6701" t="str">
            <v>NotSelf</v>
          </cell>
        </row>
        <row r="6702">
          <cell r="H6702" t="str">
            <v>NotSelf</v>
          </cell>
        </row>
        <row r="6703">
          <cell r="H6703" t="str">
            <v>NotSelf</v>
          </cell>
        </row>
        <row r="6704">
          <cell r="H6704" t="str">
            <v>NotSelf</v>
          </cell>
        </row>
        <row r="6705">
          <cell r="H6705" t="str">
            <v>NotSelf</v>
          </cell>
        </row>
        <row r="6706">
          <cell r="H6706" t="str">
            <v>NotSelf</v>
          </cell>
        </row>
        <row r="6707">
          <cell r="H6707" t="str">
            <v>NotSelf</v>
          </cell>
        </row>
        <row r="6708">
          <cell r="H6708" t="str">
            <v>NotSelf</v>
          </cell>
        </row>
        <row r="6709">
          <cell r="H6709" t="str">
            <v>NotSelf</v>
          </cell>
        </row>
        <row r="6710">
          <cell r="H6710" t="str">
            <v>NotSelf</v>
          </cell>
        </row>
        <row r="6711">
          <cell r="H6711" t="str">
            <v>NotSelf</v>
          </cell>
        </row>
        <row r="6712">
          <cell r="H6712" t="str">
            <v>NotSelf</v>
          </cell>
        </row>
        <row r="6713">
          <cell r="H6713" t="str">
            <v>NotSelf</v>
          </cell>
        </row>
        <row r="6714">
          <cell r="H6714" t="str">
            <v>NotSelf</v>
          </cell>
        </row>
        <row r="6715">
          <cell r="H6715" t="str">
            <v>NotSelf</v>
          </cell>
        </row>
        <row r="6716">
          <cell r="H6716" t="str">
            <v>NotSelf</v>
          </cell>
        </row>
        <row r="6717">
          <cell r="H6717" t="str">
            <v>NotSelf</v>
          </cell>
        </row>
        <row r="6718">
          <cell r="H6718" t="str">
            <v>NotSelf</v>
          </cell>
        </row>
        <row r="6719">
          <cell r="H6719" t="str">
            <v>NotSelf</v>
          </cell>
        </row>
        <row r="6720">
          <cell r="H6720" t="str">
            <v>NotSelf</v>
          </cell>
        </row>
        <row r="6721">
          <cell r="H6721" t="str">
            <v>NotSelf</v>
          </cell>
        </row>
        <row r="6722">
          <cell r="H6722" t="str">
            <v>NotSelf</v>
          </cell>
        </row>
        <row r="6723">
          <cell r="H6723" t="str">
            <v>NotSelf</v>
          </cell>
        </row>
        <row r="6724">
          <cell r="H6724" t="str">
            <v>NotSelf</v>
          </cell>
        </row>
        <row r="6725">
          <cell r="H6725" t="str">
            <v>NotSelf</v>
          </cell>
        </row>
        <row r="6726">
          <cell r="H6726" t="str">
            <v>NotSelf</v>
          </cell>
        </row>
        <row r="6727">
          <cell r="H6727" t="str">
            <v>NotSelf</v>
          </cell>
        </row>
        <row r="6728">
          <cell r="H6728" t="str">
            <v>NotSelf</v>
          </cell>
        </row>
        <row r="6729">
          <cell r="H6729" t="str">
            <v>NotSelf</v>
          </cell>
        </row>
        <row r="6730">
          <cell r="H6730" t="str">
            <v>NotSelf</v>
          </cell>
        </row>
        <row r="6731">
          <cell r="H6731" t="str">
            <v>NotSelf</v>
          </cell>
        </row>
        <row r="6732">
          <cell r="H6732" t="str">
            <v>NotSelf</v>
          </cell>
        </row>
        <row r="6733">
          <cell r="H6733" t="str">
            <v>NotSelf</v>
          </cell>
        </row>
        <row r="6734">
          <cell r="H6734" t="str">
            <v>NotSelf</v>
          </cell>
        </row>
        <row r="6735">
          <cell r="H6735" t="str">
            <v>NotSelf</v>
          </cell>
        </row>
        <row r="6736">
          <cell r="H6736" t="str">
            <v>NotSelf</v>
          </cell>
        </row>
        <row r="6737">
          <cell r="H6737" t="str">
            <v>NotSelf</v>
          </cell>
        </row>
        <row r="6738">
          <cell r="H6738" t="str">
            <v>NotSelf</v>
          </cell>
        </row>
        <row r="6739">
          <cell r="H6739" t="str">
            <v>NotSelf</v>
          </cell>
        </row>
        <row r="6740">
          <cell r="H6740" t="str">
            <v>NotSelf</v>
          </cell>
        </row>
        <row r="6741">
          <cell r="H6741" t="str">
            <v>NotSelf</v>
          </cell>
        </row>
        <row r="6742">
          <cell r="H6742" t="str">
            <v>NotSelf</v>
          </cell>
        </row>
        <row r="6743">
          <cell r="H6743" t="str">
            <v>NotSelf</v>
          </cell>
        </row>
        <row r="6744">
          <cell r="H6744" t="str">
            <v>NotSelf</v>
          </cell>
        </row>
        <row r="6745">
          <cell r="H6745" t="str">
            <v>NotSelf</v>
          </cell>
        </row>
        <row r="6746">
          <cell r="H6746" t="str">
            <v>NotSelf</v>
          </cell>
        </row>
        <row r="6747">
          <cell r="H6747" t="str">
            <v>NotSelf</v>
          </cell>
        </row>
        <row r="6748">
          <cell r="H6748" t="str">
            <v>NotSelf</v>
          </cell>
        </row>
        <row r="6749">
          <cell r="H6749" t="str">
            <v>NotSelf</v>
          </cell>
        </row>
        <row r="6750">
          <cell r="H6750" t="str">
            <v>NotSelf</v>
          </cell>
        </row>
        <row r="6751">
          <cell r="H6751" t="str">
            <v>NotSelf</v>
          </cell>
        </row>
        <row r="6752">
          <cell r="H6752" t="str">
            <v>NotSelf</v>
          </cell>
        </row>
        <row r="6753">
          <cell r="H6753" t="str">
            <v>NotSelf</v>
          </cell>
        </row>
        <row r="6754">
          <cell r="H6754" t="str">
            <v>NotSelf</v>
          </cell>
        </row>
        <row r="6755">
          <cell r="H6755" t="str">
            <v>NotSelf</v>
          </cell>
        </row>
        <row r="6756">
          <cell r="H6756" t="str">
            <v>NotSelf</v>
          </cell>
        </row>
        <row r="6757">
          <cell r="H6757" t="str">
            <v>NotSelf</v>
          </cell>
        </row>
        <row r="6758">
          <cell r="H6758" t="str">
            <v>NotSelf</v>
          </cell>
        </row>
        <row r="6759">
          <cell r="H6759" t="str">
            <v>NotSelf</v>
          </cell>
        </row>
        <row r="6760">
          <cell r="H6760" t="str">
            <v>NotSelf</v>
          </cell>
        </row>
        <row r="6761">
          <cell r="H6761" t="str">
            <v>NotSelf</v>
          </cell>
        </row>
        <row r="6762">
          <cell r="H6762" t="str">
            <v>NotSelf</v>
          </cell>
        </row>
        <row r="6763">
          <cell r="H6763" t="str">
            <v>NotSelf</v>
          </cell>
        </row>
        <row r="6764">
          <cell r="H6764" t="str">
            <v>NotSelf</v>
          </cell>
        </row>
        <row r="6765">
          <cell r="H6765" t="str">
            <v>NotSelf</v>
          </cell>
        </row>
        <row r="6766">
          <cell r="H6766" t="str">
            <v>NotSelf</v>
          </cell>
        </row>
        <row r="6767">
          <cell r="H6767" t="str">
            <v>NotSelf</v>
          </cell>
        </row>
        <row r="6768">
          <cell r="H6768" t="str">
            <v>NotSelf</v>
          </cell>
        </row>
        <row r="6769">
          <cell r="H6769" t="str">
            <v>NotSelf</v>
          </cell>
        </row>
        <row r="6770">
          <cell r="H6770" t="str">
            <v>NotSelf</v>
          </cell>
        </row>
        <row r="6771">
          <cell r="H6771" t="str">
            <v>NotSelf</v>
          </cell>
        </row>
        <row r="6772">
          <cell r="H6772" t="str">
            <v>NotSelf</v>
          </cell>
        </row>
        <row r="6773">
          <cell r="H6773" t="str">
            <v>NotSelf</v>
          </cell>
        </row>
        <row r="6774">
          <cell r="H6774" t="str">
            <v>NotSelf</v>
          </cell>
        </row>
        <row r="6775">
          <cell r="H6775" t="str">
            <v>NotSelf</v>
          </cell>
        </row>
        <row r="6776">
          <cell r="H6776" t="str">
            <v>NotSelf</v>
          </cell>
        </row>
        <row r="6777">
          <cell r="H6777" t="str">
            <v>NotSelf</v>
          </cell>
        </row>
        <row r="6778">
          <cell r="H6778" t="str">
            <v>NotSelf</v>
          </cell>
        </row>
        <row r="6779">
          <cell r="H6779" t="str">
            <v>NotSelf</v>
          </cell>
        </row>
        <row r="6780">
          <cell r="H6780" t="str">
            <v>NotSelf</v>
          </cell>
        </row>
        <row r="6781">
          <cell r="H6781" t="str">
            <v>NotSelf</v>
          </cell>
        </row>
        <row r="6782">
          <cell r="H6782" t="str">
            <v>NotSelf</v>
          </cell>
        </row>
        <row r="6783">
          <cell r="H6783" t="str">
            <v>NotSelf</v>
          </cell>
        </row>
        <row r="6784">
          <cell r="H6784" t="str">
            <v>NotSelf</v>
          </cell>
        </row>
        <row r="6785">
          <cell r="H6785" t="str">
            <v>NotSelf</v>
          </cell>
        </row>
        <row r="6786">
          <cell r="H6786" t="str">
            <v>NotSelf</v>
          </cell>
        </row>
        <row r="6787">
          <cell r="H6787" t="str">
            <v>NotSelf</v>
          </cell>
        </row>
        <row r="6788">
          <cell r="H6788" t="str">
            <v>NotSelf</v>
          </cell>
        </row>
        <row r="6789">
          <cell r="H6789" t="str">
            <v>NotSelf</v>
          </cell>
        </row>
        <row r="6790">
          <cell r="H6790" t="str">
            <v>NotSelf</v>
          </cell>
        </row>
        <row r="6791">
          <cell r="H6791" t="str">
            <v>NotSelf</v>
          </cell>
        </row>
        <row r="6792">
          <cell r="H6792" t="str">
            <v>NotSelf</v>
          </cell>
        </row>
        <row r="6793">
          <cell r="H6793" t="str">
            <v>NotSelf</v>
          </cell>
        </row>
        <row r="6794">
          <cell r="H6794" t="str">
            <v>NotSelf</v>
          </cell>
        </row>
        <row r="6795">
          <cell r="H6795" t="str">
            <v>NotSelf</v>
          </cell>
        </row>
        <row r="6796">
          <cell r="H6796" t="str">
            <v>NotSelf</v>
          </cell>
        </row>
        <row r="6797">
          <cell r="H6797" t="str">
            <v>NotSelf</v>
          </cell>
        </row>
        <row r="6798">
          <cell r="H6798" t="str">
            <v>NotSelf</v>
          </cell>
        </row>
        <row r="6799">
          <cell r="H6799" t="str">
            <v>NotSelf</v>
          </cell>
        </row>
        <row r="6800">
          <cell r="H6800" t="str">
            <v>NotSelf</v>
          </cell>
        </row>
        <row r="6801">
          <cell r="H6801" t="str">
            <v>NotSelf</v>
          </cell>
        </row>
        <row r="6802">
          <cell r="H6802" t="str">
            <v>NotSelf</v>
          </cell>
        </row>
        <row r="6803">
          <cell r="H6803" t="str">
            <v>NotSelf</v>
          </cell>
        </row>
        <row r="6804">
          <cell r="H6804" t="str">
            <v>NotSelf</v>
          </cell>
        </row>
        <row r="6805">
          <cell r="H6805" t="str">
            <v>NotSelf</v>
          </cell>
        </row>
        <row r="6806">
          <cell r="H6806" t="str">
            <v>NotSelf</v>
          </cell>
        </row>
        <row r="6807">
          <cell r="H6807" t="str">
            <v>NotSelf</v>
          </cell>
        </row>
        <row r="6808">
          <cell r="H6808" t="str">
            <v>NotSelf</v>
          </cell>
        </row>
        <row r="6809">
          <cell r="H6809" t="str">
            <v>NotSelf</v>
          </cell>
        </row>
        <row r="6810">
          <cell r="H6810" t="str">
            <v>NotSelf</v>
          </cell>
        </row>
        <row r="6811">
          <cell r="H6811" t="str">
            <v>NotSelf</v>
          </cell>
        </row>
        <row r="6812">
          <cell r="H6812" t="str">
            <v>NotSelf</v>
          </cell>
        </row>
        <row r="6813">
          <cell r="H6813" t="str">
            <v>NotSelf</v>
          </cell>
        </row>
        <row r="6814">
          <cell r="H6814" t="str">
            <v>NotSelf</v>
          </cell>
        </row>
        <row r="6815">
          <cell r="H6815" t="str">
            <v>NotSelf</v>
          </cell>
        </row>
        <row r="6816">
          <cell r="H6816" t="str">
            <v>NotSelf</v>
          </cell>
        </row>
        <row r="6817">
          <cell r="H6817" t="str">
            <v>NotSelf</v>
          </cell>
        </row>
        <row r="6818">
          <cell r="H6818" t="str">
            <v>NotSelf</v>
          </cell>
        </row>
        <row r="6819">
          <cell r="H6819" t="str">
            <v>NotSelf</v>
          </cell>
        </row>
        <row r="6820">
          <cell r="H6820" t="str">
            <v>NotSelf</v>
          </cell>
        </row>
        <row r="6821">
          <cell r="H6821" t="str">
            <v>NotSelf</v>
          </cell>
        </row>
        <row r="6822">
          <cell r="H6822" t="str">
            <v>NotSelf</v>
          </cell>
        </row>
        <row r="6823">
          <cell r="H6823" t="str">
            <v>NotSelf</v>
          </cell>
        </row>
        <row r="6824">
          <cell r="H6824" t="str">
            <v>NotSelf</v>
          </cell>
        </row>
        <row r="6825">
          <cell r="H6825" t="str">
            <v>NotSelf</v>
          </cell>
        </row>
        <row r="6826">
          <cell r="H6826" t="str">
            <v>NotSelf</v>
          </cell>
        </row>
        <row r="6827">
          <cell r="H6827" t="str">
            <v>NotSelf</v>
          </cell>
        </row>
        <row r="6828">
          <cell r="H6828" t="str">
            <v>NotSelf</v>
          </cell>
        </row>
        <row r="6829">
          <cell r="H6829" t="str">
            <v>NotSelf</v>
          </cell>
        </row>
        <row r="6830">
          <cell r="H6830" t="str">
            <v>NotSelf</v>
          </cell>
        </row>
        <row r="6831">
          <cell r="H6831" t="str">
            <v>NotSelf</v>
          </cell>
        </row>
        <row r="6832">
          <cell r="H6832" t="str">
            <v>NotSelf</v>
          </cell>
        </row>
        <row r="6833">
          <cell r="H6833" t="str">
            <v>NotSelf</v>
          </cell>
        </row>
        <row r="6834">
          <cell r="H6834" t="str">
            <v>NotSelf</v>
          </cell>
        </row>
        <row r="6835">
          <cell r="H6835" t="str">
            <v>NotSelf</v>
          </cell>
        </row>
        <row r="6836">
          <cell r="H6836" t="str">
            <v>NotSelf</v>
          </cell>
        </row>
        <row r="6837">
          <cell r="H6837" t="str">
            <v>NotSelf</v>
          </cell>
        </row>
        <row r="6838">
          <cell r="H6838" t="str">
            <v>NotSelf</v>
          </cell>
        </row>
        <row r="6839">
          <cell r="H6839" t="str">
            <v>NotSelf</v>
          </cell>
        </row>
        <row r="6840">
          <cell r="H6840" t="str">
            <v>NotSelf</v>
          </cell>
        </row>
        <row r="6841">
          <cell r="H6841" t="str">
            <v>NotSelf</v>
          </cell>
        </row>
        <row r="6842">
          <cell r="H6842" t="str">
            <v>NotSelf</v>
          </cell>
        </row>
        <row r="6843">
          <cell r="H6843" t="str">
            <v>NotSelf</v>
          </cell>
        </row>
        <row r="6844">
          <cell r="H6844" t="str">
            <v>NotSelf</v>
          </cell>
        </row>
        <row r="6845">
          <cell r="H6845" t="str">
            <v>NotSelf</v>
          </cell>
        </row>
        <row r="6846">
          <cell r="H6846" t="str">
            <v>NotSelf</v>
          </cell>
        </row>
        <row r="6847">
          <cell r="H6847" t="str">
            <v>NotSelf</v>
          </cell>
        </row>
        <row r="6848">
          <cell r="H6848" t="str">
            <v>NotSelf</v>
          </cell>
        </row>
        <row r="6849">
          <cell r="H6849" t="str">
            <v>NotSelf</v>
          </cell>
        </row>
        <row r="6850">
          <cell r="H6850" t="str">
            <v>NotSelf</v>
          </cell>
        </row>
        <row r="6851">
          <cell r="H6851" t="str">
            <v>NotSelf</v>
          </cell>
        </row>
        <row r="6852">
          <cell r="H6852" t="str">
            <v>NotSelf</v>
          </cell>
        </row>
        <row r="6853">
          <cell r="H6853" t="str">
            <v>NotSelf</v>
          </cell>
        </row>
        <row r="6854">
          <cell r="H6854" t="str">
            <v>NotSelf</v>
          </cell>
        </row>
        <row r="6855">
          <cell r="H6855" t="str">
            <v>NotSelf</v>
          </cell>
        </row>
        <row r="6856">
          <cell r="H6856" t="str">
            <v>NotSelf</v>
          </cell>
        </row>
        <row r="6857">
          <cell r="H6857" t="str">
            <v>NotSelf</v>
          </cell>
        </row>
        <row r="6858">
          <cell r="H6858" t="str">
            <v>NotSelf</v>
          </cell>
        </row>
        <row r="6859">
          <cell r="H6859" t="str">
            <v>NotSelf</v>
          </cell>
        </row>
        <row r="6860">
          <cell r="H6860" t="str">
            <v>NotSelf</v>
          </cell>
        </row>
        <row r="6861">
          <cell r="H6861" t="str">
            <v>NotSelf</v>
          </cell>
        </row>
        <row r="6862">
          <cell r="H6862" t="str">
            <v>NotSelf</v>
          </cell>
        </row>
        <row r="6863">
          <cell r="H6863" t="str">
            <v>NotSelf</v>
          </cell>
        </row>
        <row r="6864">
          <cell r="H6864" t="str">
            <v>NotSelf</v>
          </cell>
        </row>
        <row r="6865">
          <cell r="H6865" t="str">
            <v>NotSelf</v>
          </cell>
        </row>
        <row r="6866">
          <cell r="H6866" t="str">
            <v>NotSelf</v>
          </cell>
        </row>
        <row r="6867">
          <cell r="H6867" t="str">
            <v>NotSelf</v>
          </cell>
        </row>
        <row r="6868">
          <cell r="H6868" t="str">
            <v>NotSelf</v>
          </cell>
        </row>
        <row r="6869">
          <cell r="H6869" t="str">
            <v>NotSelf</v>
          </cell>
        </row>
        <row r="6870">
          <cell r="H6870" t="str">
            <v>NotSelf</v>
          </cell>
        </row>
        <row r="6871">
          <cell r="H6871" t="str">
            <v>NotSelf</v>
          </cell>
        </row>
        <row r="6872">
          <cell r="H6872" t="str">
            <v>NotSelf</v>
          </cell>
        </row>
        <row r="6873">
          <cell r="H6873" t="str">
            <v>NotSelf</v>
          </cell>
        </row>
        <row r="6874">
          <cell r="H6874" t="str">
            <v>NotSelf</v>
          </cell>
        </row>
        <row r="6875">
          <cell r="H6875" t="str">
            <v>NotSelf</v>
          </cell>
        </row>
        <row r="6876">
          <cell r="H6876" t="str">
            <v>NotSelf</v>
          </cell>
        </row>
        <row r="6877">
          <cell r="H6877" t="str">
            <v>NotSelf</v>
          </cell>
        </row>
        <row r="6878">
          <cell r="H6878" t="str">
            <v>NotSelf</v>
          </cell>
        </row>
        <row r="6879">
          <cell r="H6879" t="str">
            <v>NotSelf</v>
          </cell>
        </row>
        <row r="6880">
          <cell r="H6880" t="str">
            <v>NotSelf</v>
          </cell>
        </row>
        <row r="6881">
          <cell r="H6881" t="str">
            <v>NotSelf</v>
          </cell>
        </row>
        <row r="6882">
          <cell r="H6882" t="str">
            <v>NotSelf</v>
          </cell>
        </row>
        <row r="6883">
          <cell r="H6883" t="str">
            <v>NotSelf</v>
          </cell>
        </row>
        <row r="6884">
          <cell r="H6884" t="str">
            <v>NotSelf</v>
          </cell>
        </row>
        <row r="6885">
          <cell r="H6885" t="str">
            <v>NotSelf</v>
          </cell>
        </row>
        <row r="6886">
          <cell r="H6886" t="str">
            <v>NotSelf</v>
          </cell>
        </row>
        <row r="6887">
          <cell r="H6887" t="str">
            <v>NotSelf</v>
          </cell>
        </row>
        <row r="6888">
          <cell r="H6888" t="str">
            <v>NotSelf</v>
          </cell>
        </row>
        <row r="6889">
          <cell r="H6889" t="str">
            <v>NotSelf</v>
          </cell>
        </row>
        <row r="6890">
          <cell r="H6890" t="str">
            <v>NotSelf</v>
          </cell>
        </row>
        <row r="6891">
          <cell r="H6891" t="str">
            <v>NotSelf</v>
          </cell>
        </row>
        <row r="6892">
          <cell r="H6892" t="str">
            <v>NotSelf</v>
          </cell>
        </row>
        <row r="6893">
          <cell r="H6893" t="str">
            <v>NotSelf</v>
          </cell>
        </row>
        <row r="6894">
          <cell r="H6894" t="str">
            <v>NotSelf</v>
          </cell>
        </row>
        <row r="6895">
          <cell r="H6895" t="str">
            <v>NotSelf</v>
          </cell>
        </row>
        <row r="6896">
          <cell r="H6896" t="str">
            <v>NotSelf</v>
          </cell>
        </row>
        <row r="6897">
          <cell r="H6897" t="str">
            <v>NotSelf</v>
          </cell>
        </row>
        <row r="6898">
          <cell r="H6898" t="str">
            <v>NotSelf</v>
          </cell>
        </row>
        <row r="6899">
          <cell r="H6899" t="str">
            <v>NotSelf</v>
          </cell>
        </row>
        <row r="6900">
          <cell r="H6900" t="str">
            <v>NotSelf</v>
          </cell>
        </row>
        <row r="6901">
          <cell r="H6901" t="str">
            <v>NotSelf</v>
          </cell>
        </row>
        <row r="6902">
          <cell r="H6902" t="str">
            <v>NotSelf</v>
          </cell>
        </row>
        <row r="6903">
          <cell r="H6903" t="str">
            <v>NotSelf</v>
          </cell>
        </row>
        <row r="6904">
          <cell r="H6904" t="str">
            <v>NotSelf</v>
          </cell>
        </row>
        <row r="6905">
          <cell r="H6905" t="str">
            <v>NotSelf</v>
          </cell>
        </row>
        <row r="6906">
          <cell r="H6906" t="str">
            <v>NotSelf</v>
          </cell>
        </row>
        <row r="6907">
          <cell r="H6907" t="str">
            <v>NotSelf</v>
          </cell>
        </row>
        <row r="6908">
          <cell r="H6908" t="str">
            <v>NotSelf</v>
          </cell>
        </row>
        <row r="6909">
          <cell r="H6909" t="str">
            <v>NotSelf</v>
          </cell>
        </row>
        <row r="6910">
          <cell r="H6910" t="str">
            <v>NotSelf</v>
          </cell>
        </row>
        <row r="6911">
          <cell r="H6911" t="str">
            <v>NotSelf</v>
          </cell>
        </row>
        <row r="6912">
          <cell r="H6912" t="str">
            <v>NotSelf</v>
          </cell>
        </row>
        <row r="6913">
          <cell r="H6913" t="str">
            <v>NotSelf</v>
          </cell>
        </row>
        <row r="6914">
          <cell r="H6914" t="str">
            <v>NotSelf</v>
          </cell>
        </row>
        <row r="6915">
          <cell r="H6915" t="str">
            <v>NotSelf</v>
          </cell>
        </row>
        <row r="6916">
          <cell r="H6916" t="str">
            <v>NotSelf</v>
          </cell>
        </row>
        <row r="6917">
          <cell r="H6917" t="str">
            <v>NotSelf</v>
          </cell>
        </row>
        <row r="6918">
          <cell r="H6918" t="str">
            <v>NotSelf</v>
          </cell>
        </row>
        <row r="6919">
          <cell r="H6919" t="str">
            <v>NotSelf</v>
          </cell>
        </row>
        <row r="6920">
          <cell r="H6920" t="str">
            <v>NotSelf</v>
          </cell>
        </row>
        <row r="6921">
          <cell r="H6921" t="str">
            <v>NotSelf</v>
          </cell>
        </row>
        <row r="6922">
          <cell r="H6922" t="str">
            <v>NotSelf</v>
          </cell>
        </row>
        <row r="6923">
          <cell r="H6923" t="str">
            <v>NotSelf</v>
          </cell>
        </row>
        <row r="6924">
          <cell r="H6924" t="str">
            <v>NotSelf</v>
          </cell>
        </row>
        <row r="6925">
          <cell r="H6925" t="str">
            <v>NotSelf</v>
          </cell>
        </row>
        <row r="6926">
          <cell r="H6926" t="str">
            <v>NotSelf</v>
          </cell>
        </row>
        <row r="6927">
          <cell r="H6927" t="str">
            <v>NotSelf</v>
          </cell>
        </row>
        <row r="6928">
          <cell r="H6928" t="str">
            <v>NotSelf</v>
          </cell>
        </row>
        <row r="6929">
          <cell r="H6929" t="str">
            <v>NotSelf</v>
          </cell>
        </row>
        <row r="6930">
          <cell r="H6930" t="str">
            <v>NotSelf</v>
          </cell>
        </row>
        <row r="6931">
          <cell r="H6931" t="str">
            <v>NotSelf</v>
          </cell>
        </row>
        <row r="6932">
          <cell r="H6932" t="str">
            <v>NotSelf</v>
          </cell>
        </row>
        <row r="6933">
          <cell r="H6933" t="str">
            <v>NotSelf</v>
          </cell>
        </row>
        <row r="6934">
          <cell r="H6934" t="str">
            <v>NotSelf</v>
          </cell>
        </row>
        <row r="6935">
          <cell r="H6935" t="str">
            <v>NotSelf</v>
          </cell>
        </row>
        <row r="6936">
          <cell r="H6936" t="str">
            <v>NotSelf</v>
          </cell>
        </row>
        <row r="6937">
          <cell r="H6937" t="str">
            <v>NotSelf</v>
          </cell>
        </row>
        <row r="6938">
          <cell r="H6938" t="str">
            <v>NotSelf</v>
          </cell>
        </row>
        <row r="6939">
          <cell r="H6939" t="str">
            <v>NotSelf</v>
          </cell>
        </row>
        <row r="6940">
          <cell r="H6940" t="str">
            <v>NotSelf</v>
          </cell>
        </row>
        <row r="6941">
          <cell r="H6941" t="str">
            <v>NotSelf</v>
          </cell>
        </row>
        <row r="6942">
          <cell r="H6942" t="str">
            <v>NotSelf</v>
          </cell>
        </row>
        <row r="6943">
          <cell r="H6943" t="str">
            <v>NotSelf</v>
          </cell>
        </row>
        <row r="6944">
          <cell r="H6944" t="str">
            <v>NotSelf</v>
          </cell>
        </row>
        <row r="6945">
          <cell r="H6945" t="str">
            <v>NotSelf</v>
          </cell>
        </row>
        <row r="6946">
          <cell r="H6946" t="str">
            <v>NotSelf</v>
          </cell>
        </row>
        <row r="6947">
          <cell r="H6947" t="str">
            <v>NotSelf</v>
          </cell>
        </row>
        <row r="6948">
          <cell r="H6948" t="str">
            <v>NotSelf</v>
          </cell>
        </row>
        <row r="6949">
          <cell r="H6949" t="str">
            <v>NotSelf</v>
          </cell>
        </row>
        <row r="6950">
          <cell r="H6950" t="str">
            <v>NotSelf</v>
          </cell>
        </row>
        <row r="6951">
          <cell r="H6951" t="str">
            <v>NotSelf</v>
          </cell>
        </row>
        <row r="6952">
          <cell r="H6952" t="str">
            <v>NotSelf</v>
          </cell>
        </row>
        <row r="6953">
          <cell r="H6953" t="str">
            <v>NotSelf</v>
          </cell>
        </row>
        <row r="6954">
          <cell r="H6954" t="str">
            <v>NotSelf</v>
          </cell>
        </row>
        <row r="6955">
          <cell r="H6955" t="str">
            <v>NotSelf</v>
          </cell>
        </row>
        <row r="6956">
          <cell r="H6956" t="str">
            <v>NotSelf</v>
          </cell>
        </row>
        <row r="6957">
          <cell r="H6957" t="str">
            <v>NotSelf</v>
          </cell>
        </row>
        <row r="6958">
          <cell r="H6958" t="str">
            <v>NotSelf</v>
          </cell>
        </row>
        <row r="6959">
          <cell r="H6959" t="str">
            <v>NotSelf</v>
          </cell>
        </row>
        <row r="6960">
          <cell r="H6960" t="str">
            <v>NotSelf</v>
          </cell>
        </row>
        <row r="6961">
          <cell r="H6961" t="str">
            <v>NotSelf</v>
          </cell>
        </row>
        <row r="6962">
          <cell r="H6962" t="str">
            <v>NotSelf</v>
          </cell>
        </row>
        <row r="6963">
          <cell r="H6963" t="str">
            <v>NotSelf</v>
          </cell>
        </row>
        <row r="6964">
          <cell r="H6964" t="str">
            <v>NotSelf</v>
          </cell>
        </row>
        <row r="6965">
          <cell r="H6965" t="str">
            <v>NotSelf</v>
          </cell>
        </row>
        <row r="6966">
          <cell r="H6966" t="str">
            <v>NotSelf</v>
          </cell>
        </row>
        <row r="6967">
          <cell r="H6967" t="str">
            <v>NotSelf</v>
          </cell>
        </row>
        <row r="6968">
          <cell r="H6968" t="str">
            <v>NotSelf</v>
          </cell>
        </row>
        <row r="6969">
          <cell r="H6969" t="str">
            <v>NotSelf</v>
          </cell>
        </row>
        <row r="6970">
          <cell r="H6970" t="str">
            <v>NotSelf</v>
          </cell>
        </row>
        <row r="6971">
          <cell r="H6971" t="str">
            <v>NotSelf</v>
          </cell>
        </row>
        <row r="6972">
          <cell r="H6972" t="str">
            <v>NotSelf</v>
          </cell>
        </row>
        <row r="6973">
          <cell r="H6973" t="str">
            <v>NotSelf</v>
          </cell>
        </row>
        <row r="6974">
          <cell r="H6974" t="str">
            <v>NotSelf</v>
          </cell>
        </row>
        <row r="6975">
          <cell r="H6975" t="str">
            <v>NotSelf</v>
          </cell>
        </row>
        <row r="6976">
          <cell r="H6976" t="str">
            <v>NotSelf</v>
          </cell>
        </row>
        <row r="6977">
          <cell r="H6977" t="str">
            <v>NotSelf</v>
          </cell>
        </row>
        <row r="6978">
          <cell r="H6978" t="str">
            <v>NotSelf</v>
          </cell>
        </row>
        <row r="6979">
          <cell r="H6979" t="str">
            <v>NotSelf</v>
          </cell>
        </row>
        <row r="6980">
          <cell r="H6980" t="str">
            <v>NotSelf</v>
          </cell>
        </row>
        <row r="6981">
          <cell r="H6981" t="str">
            <v>NotSelf</v>
          </cell>
        </row>
        <row r="6982">
          <cell r="H6982" t="str">
            <v>NotSelf</v>
          </cell>
        </row>
        <row r="6983">
          <cell r="H6983" t="str">
            <v>NotSelf</v>
          </cell>
        </row>
        <row r="6984">
          <cell r="H6984" t="str">
            <v>NotSelf</v>
          </cell>
        </row>
        <row r="6985">
          <cell r="H6985" t="str">
            <v>NotSelf</v>
          </cell>
        </row>
        <row r="6986">
          <cell r="H6986" t="str">
            <v>NotSelf</v>
          </cell>
        </row>
        <row r="6987">
          <cell r="H6987" t="str">
            <v>NotSelf</v>
          </cell>
        </row>
        <row r="6988">
          <cell r="H6988" t="str">
            <v>NotSelf</v>
          </cell>
        </row>
        <row r="6989">
          <cell r="H6989" t="str">
            <v>NotSelf</v>
          </cell>
        </row>
        <row r="6990">
          <cell r="H6990" t="str">
            <v>NotSelf</v>
          </cell>
        </row>
        <row r="6991">
          <cell r="H6991" t="str">
            <v>NotSelf</v>
          </cell>
        </row>
        <row r="6992">
          <cell r="H6992" t="str">
            <v>NotSelf</v>
          </cell>
        </row>
        <row r="6993">
          <cell r="H6993" t="str">
            <v>NotSelf</v>
          </cell>
        </row>
        <row r="6994">
          <cell r="H6994" t="str">
            <v>NotSelf</v>
          </cell>
        </row>
        <row r="6995">
          <cell r="H6995" t="str">
            <v>NotSelf</v>
          </cell>
        </row>
        <row r="6996">
          <cell r="H6996" t="str">
            <v>NotSelf</v>
          </cell>
        </row>
        <row r="6997">
          <cell r="H6997" t="str">
            <v>NotSelf</v>
          </cell>
        </row>
        <row r="6998">
          <cell r="H6998" t="str">
            <v>NotSelf</v>
          </cell>
        </row>
        <row r="6999">
          <cell r="H6999" t="str">
            <v>NotSelf</v>
          </cell>
        </row>
        <row r="7000">
          <cell r="H7000" t="str">
            <v>NotSelf</v>
          </cell>
        </row>
        <row r="7001">
          <cell r="H7001" t="str">
            <v>NotSelf</v>
          </cell>
        </row>
        <row r="7002">
          <cell r="H7002" t="str">
            <v>NotSelf</v>
          </cell>
        </row>
        <row r="7003">
          <cell r="H7003" t="str">
            <v>NotSelf</v>
          </cell>
        </row>
        <row r="7004">
          <cell r="H7004" t="str">
            <v>NotSelf</v>
          </cell>
        </row>
        <row r="7005">
          <cell r="H7005" t="str">
            <v>NotSelf</v>
          </cell>
        </row>
        <row r="7006">
          <cell r="H7006" t="str">
            <v>NotSelf</v>
          </cell>
        </row>
        <row r="7007">
          <cell r="H7007" t="str">
            <v>NotSelf</v>
          </cell>
        </row>
        <row r="7008">
          <cell r="H7008" t="str">
            <v>NotSelf</v>
          </cell>
        </row>
        <row r="7009">
          <cell r="H7009" t="str">
            <v>NotSelf</v>
          </cell>
        </row>
        <row r="7010">
          <cell r="H7010" t="str">
            <v>NotSelf</v>
          </cell>
        </row>
        <row r="7011">
          <cell r="H7011" t="str">
            <v>NotSelf</v>
          </cell>
        </row>
        <row r="7012">
          <cell r="H7012" t="str">
            <v>NotSelf</v>
          </cell>
        </row>
        <row r="7013">
          <cell r="H7013" t="str">
            <v>NotSelf</v>
          </cell>
        </row>
        <row r="7014">
          <cell r="H7014" t="str">
            <v>NotSelf</v>
          </cell>
        </row>
        <row r="7015">
          <cell r="H7015" t="str">
            <v>NotSelf</v>
          </cell>
        </row>
        <row r="7016">
          <cell r="H7016" t="str">
            <v>NotSelf</v>
          </cell>
        </row>
        <row r="7017">
          <cell r="H7017" t="str">
            <v>NotSelf</v>
          </cell>
        </row>
        <row r="7018">
          <cell r="H7018" t="str">
            <v>NotSelf</v>
          </cell>
        </row>
        <row r="7019">
          <cell r="H7019" t="str">
            <v>NotSelf</v>
          </cell>
        </row>
        <row r="7020">
          <cell r="H7020" t="str">
            <v>NotSelf</v>
          </cell>
        </row>
        <row r="7021">
          <cell r="H7021" t="str">
            <v>NotSelf</v>
          </cell>
        </row>
        <row r="7022">
          <cell r="H7022" t="str">
            <v>NotSelf</v>
          </cell>
        </row>
        <row r="7023">
          <cell r="H7023" t="str">
            <v>NotSelf</v>
          </cell>
        </row>
        <row r="7024">
          <cell r="H7024" t="str">
            <v>NotSelf</v>
          </cell>
        </row>
        <row r="7025">
          <cell r="H7025" t="str">
            <v>NotSelf</v>
          </cell>
        </row>
        <row r="7026">
          <cell r="H7026" t="str">
            <v>NotSelf</v>
          </cell>
        </row>
        <row r="7027">
          <cell r="H7027" t="str">
            <v>NotSelf</v>
          </cell>
        </row>
        <row r="7028">
          <cell r="H7028" t="str">
            <v>NotSelf</v>
          </cell>
        </row>
        <row r="7029">
          <cell r="H7029" t="str">
            <v>NotSelf</v>
          </cell>
        </row>
        <row r="7030">
          <cell r="H7030" t="str">
            <v>NotSelf</v>
          </cell>
        </row>
        <row r="7031">
          <cell r="H7031" t="str">
            <v>NotSelf</v>
          </cell>
        </row>
        <row r="7032">
          <cell r="H7032" t="str">
            <v>NotSelf</v>
          </cell>
        </row>
        <row r="7033">
          <cell r="H7033" t="str">
            <v>NotSelf</v>
          </cell>
        </row>
        <row r="7034">
          <cell r="H7034" t="str">
            <v>NotSelf</v>
          </cell>
        </row>
        <row r="7035">
          <cell r="H7035" t="str">
            <v>NotSelf</v>
          </cell>
        </row>
        <row r="7036">
          <cell r="H7036" t="str">
            <v>NotSelf</v>
          </cell>
        </row>
        <row r="7037">
          <cell r="H7037" t="str">
            <v>NotSelf</v>
          </cell>
        </row>
        <row r="7038">
          <cell r="H7038" t="str">
            <v>NotSelf</v>
          </cell>
        </row>
        <row r="7039">
          <cell r="H7039" t="str">
            <v>NotSelf</v>
          </cell>
        </row>
        <row r="7040">
          <cell r="H7040" t="str">
            <v>NotSelf</v>
          </cell>
        </row>
        <row r="7041">
          <cell r="H7041" t="str">
            <v>NotSelf</v>
          </cell>
        </row>
        <row r="7042">
          <cell r="H7042" t="str">
            <v>NotSelf</v>
          </cell>
        </row>
        <row r="7043">
          <cell r="H7043" t="str">
            <v>NotSelf</v>
          </cell>
        </row>
        <row r="7044">
          <cell r="H7044" t="str">
            <v>NotSelf</v>
          </cell>
        </row>
        <row r="7045">
          <cell r="H7045" t="str">
            <v>NotSelf</v>
          </cell>
        </row>
        <row r="7046">
          <cell r="H7046" t="str">
            <v>NotSelf</v>
          </cell>
        </row>
        <row r="7047">
          <cell r="H7047" t="str">
            <v>NotSelf</v>
          </cell>
        </row>
        <row r="7048">
          <cell r="H7048" t="str">
            <v>NotSelf</v>
          </cell>
        </row>
        <row r="7049">
          <cell r="H7049" t="str">
            <v>NotSelf</v>
          </cell>
        </row>
        <row r="7050">
          <cell r="H7050" t="str">
            <v>NotSelf</v>
          </cell>
        </row>
        <row r="7051">
          <cell r="H7051" t="str">
            <v>NotSelf</v>
          </cell>
        </row>
        <row r="7052">
          <cell r="H7052" t="str">
            <v>NotSelf</v>
          </cell>
        </row>
        <row r="7053">
          <cell r="H7053" t="str">
            <v>NotSelf</v>
          </cell>
        </row>
        <row r="7054">
          <cell r="H7054" t="str">
            <v>NotSelf</v>
          </cell>
        </row>
        <row r="7055">
          <cell r="H7055" t="str">
            <v>NotSelf</v>
          </cell>
        </row>
        <row r="7056">
          <cell r="H7056" t="str">
            <v>NotSelf</v>
          </cell>
        </row>
        <row r="7057">
          <cell r="H7057" t="str">
            <v>NotSelf</v>
          </cell>
        </row>
        <row r="7058">
          <cell r="H7058" t="str">
            <v>NotSelf</v>
          </cell>
        </row>
        <row r="7059">
          <cell r="H7059" t="str">
            <v>NotSelf</v>
          </cell>
        </row>
        <row r="7060">
          <cell r="H7060" t="str">
            <v>NotSelf</v>
          </cell>
        </row>
        <row r="7061">
          <cell r="H7061" t="str">
            <v>NotSelf</v>
          </cell>
        </row>
        <row r="7062">
          <cell r="H7062" t="str">
            <v>NotSelf</v>
          </cell>
        </row>
        <row r="7063">
          <cell r="H7063" t="str">
            <v>NotSelf</v>
          </cell>
        </row>
        <row r="7064">
          <cell r="H7064" t="str">
            <v>NotSelf</v>
          </cell>
        </row>
        <row r="7065">
          <cell r="H7065" t="str">
            <v>NotSelf</v>
          </cell>
        </row>
        <row r="7066">
          <cell r="H7066" t="str">
            <v>NotSelf</v>
          </cell>
        </row>
        <row r="7067">
          <cell r="H7067" t="str">
            <v>NotSelf</v>
          </cell>
        </row>
        <row r="7068">
          <cell r="H7068" t="str">
            <v>NotSelf</v>
          </cell>
        </row>
        <row r="7069">
          <cell r="H7069" t="str">
            <v>NotSelf</v>
          </cell>
        </row>
        <row r="7070">
          <cell r="H7070" t="str">
            <v>NotSelf</v>
          </cell>
        </row>
        <row r="7071">
          <cell r="H7071" t="str">
            <v>NotSelf</v>
          </cell>
        </row>
        <row r="7072">
          <cell r="H7072" t="str">
            <v>NotSelf</v>
          </cell>
        </row>
        <row r="7073">
          <cell r="H7073" t="str">
            <v>NotSelf</v>
          </cell>
        </row>
        <row r="7074">
          <cell r="H7074" t="str">
            <v>NotSelf</v>
          </cell>
        </row>
        <row r="7075">
          <cell r="H7075" t="str">
            <v>NotSelf</v>
          </cell>
        </row>
        <row r="7076">
          <cell r="H7076" t="str">
            <v>NotSelf</v>
          </cell>
        </row>
        <row r="7077">
          <cell r="H7077" t="str">
            <v>NotSelf</v>
          </cell>
        </row>
        <row r="7078">
          <cell r="H7078" t="str">
            <v>NotSelf</v>
          </cell>
        </row>
        <row r="7079">
          <cell r="H7079" t="str">
            <v>NotSelf</v>
          </cell>
        </row>
        <row r="7080">
          <cell r="H7080" t="str">
            <v>NotSelf</v>
          </cell>
        </row>
        <row r="7081">
          <cell r="H7081" t="str">
            <v>NotSelf</v>
          </cell>
        </row>
        <row r="7082">
          <cell r="H7082" t="str">
            <v>NotSelf</v>
          </cell>
        </row>
        <row r="7083">
          <cell r="H7083" t="str">
            <v>NotSelf</v>
          </cell>
        </row>
        <row r="7084">
          <cell r="H7084" t="str">
            <v>NotSelf</v>
          </cell>
        </row>
        <row r="7085">
          <cell r="H7085" t="str">
            <v>NotSelf</v>
          </cell>
        </row>
        <row r="7086">
          <cell r="H7086" t="str">
            <v>NotSelf</v>
          </cell>
        </row>
        <row r="7087">
          <cell r="H7087" t="str">
            <v>NotSelf</v>
          </cell>
        </row>
        <row r="7088">
          <cell r="H7088" t="str">
            <v>NotSelf</v>
          </cell>
        </row>
        <row r="7089">
          <cell r="H7089" t="str">
            <v>NotSelf</v>
          </cell>
        </row>
        <row r="7090">
          <cell r="H7090" t="str">
            <v>NotSelf</v>
          </cell>
        </row>
        <row r="7091">
          <cell r="H7091" t="str">
            <v>NotSelf</v>
          </cell>
        </row>
        <row r="7092">
          <cell r="H7092" t="str">
            <v>NotSelf</v>
          </cell>
        </row>
        <row r="7093">
          <cell r="H7093" t="str">
            <v>NotSelf</v>
          </cell>
        </row>
        <row r="7094">
          <cell r="H7094" t="str">
            <v>NotSelf</v>
          </cell>
        </row>
        <row r="7095">
          <cell r="H7095" t="str">
            <v>NotSelf</v>
          </cell>
        </row>
        <row r="7096">
          <cell r="H7096" t="str">
            <v>NotSelf</v>
          </cell>
        </row>
        <row r="7097">
          <cell r="H7097" t="str">
            <v>NotSelf</v>
          </cell>
        </row>
        <row r="7098">
          <cell r="H7098" t="str">
            <v>NotSelf</v>
          </cell>
        </row>
        <row r="7099">
          <cell r="H7099" t="str">
            <v>NotSelf</v>
          </cell>
        </row>
        <row r="7100">
          <cell r="H7100" t="str">
            <v>NotSelf</v>
          </cell>
        </row>
        <row r="7101">
          <cell r="H7101" t="str">
            <v>NotSelf</v>
          </cell>
        </row>
        <row r="7102">
          <cell r="H7102" t="str">
            <v>NotSelf</v>
          </cell>
        </row>
        <row r="7103">
          <cell r="H7103" t="str">
            <v>NotSelf</v>
          </cell>
        </row>
        <row r="7104">
          <cell r="H7104" t="str">
            <v>NotSelf</v>
          </cell>
        </row>
        <row r="7105">
          <cell r="H7105" t="str">
            <v>NotSelf</v>
          </cell>
        </row>
        <row r="7106">
          <cell r="H7106" t="str">
            <v>NotSelf</v>
          </cell>
        </row>
        <row r="7107">
          <cell r="H7107" t="str">
            <v>NotSelf</v>
          </cell>
        </row>
        <row r="7108">
          <cell r="H7108" t="str">
            <v>NotSelf</v>
          </cell>
        </row>
        <row r="7109">
          <cell r="H7109" t="str">
            <v>NotSelf</v>
          </cell>
        </row>
        <row r="7110">
          <cell r="H7110" t="str">
            <v>NotSelf</v>
          </cell>
        </row>
        <row r="7111">
          <cell r="H7111" t="str">
            <v>NotSelf</v>
          </cell>
        </row>
        <row r="7112">
          <cell r="H7112" t="str">
            <v>NotSelf</v>
          </cell>
        </row>
        <row r="7113">
          <cell r="H7113" t="str">
            <v>NotSelf</v>
          </cell>
        </row>
        <row r="7114">
          <cell r="H7114" t="str">
            <v>NotSelf</v>
          </cell>
        </row>
        <row r="7115">
          <cell r="H7115" t="str">
            <v>NotSelf</v>
          </cell>
        </row>
        <row r="7116">
          <cell r="H7116" t="str">
            <v>NotSelf</v>
          </cell>
        </row>
        <row r="7117">
          <cell r="H7117" t="str">
            <v>NotSelf</v>
          </cell>
        </row>
        <row r="7118">
          <cell r="H7118" t="str">
            <v>NotSelf</v>
          </cell>
        </row>
        <row r="7119">
          <cell r="H7119" t="str">
            <v>NotSelf</v>
          </cell>
        </row>
        <row r="7120">
          <cell r="H7120" t="str">
            <v>NotSelf</v>
          </cell>
        </row>
        <row r="7121">
          <cell r="H7121" t="str">
            <v>NotSelf</v>
          </cell>
        </row>
        <row r="7122">
          <cell r="H7122" t="str">
            <v>NotSelf</v>
          </cell>
        </row>
        <row r="7123">
          <cell r="H7123" t="str">
            <v>NotSelf</v>
          </cell>
        </row>
        <row r="7124">
          <cell r="H7124" t="str">
            <v>NotSelf</v>
          </cell>
        </row>
        <row r="7125">
          <cell r="H7125" t="str">
            <v>NotSelf</v>
          </cell>
        </row>
        <row r="7126">
          <cell r="H7126" t="str">
            <v>NotSelf</v>
          </cell>
        </row>
        <row r="7127">
          <cell r="H7127" t="str">
            <v>NotSelf</v>
          </cell>
        </row>
        <row r="7128">
          <cell r="H7128" t="str">
            <v>NotSelf</v>
          </cell>
        </row>
        <row r="7129">
          <cell r="H7129" t="str">
            <v>NotSelf</v>
          </cell>
        </row>
        <row r="7130">
          <cell r="H7130" t="str">
            <v>NotSelf</v>
          </cell>
        </row>
        <row r="7131">
          <cell r="H7131" t="str">
            <v>NotSelf</v>
          </cell>
        </row>
        <row r="7132">
          <cell r="H7132" t="str">
            <v>NotSelf</v>
          </cell>
        </row>
        <row r="7133">
          <cell r="H7133" t="str">
            <v>NotSelf</v>
          </cell>
        </row>
        <row r="7134">
          <cell r="H7134" t="str">
            <v>NotSelf</v>
          </cell>
        </row>
        <row r="7135">
          <cell r="H7135" t="str">
            <v>NotSelf</v>
          </cell>
        </row>
        <row r="7136">
          <cell r="H7136" t="str">
            <v>NotSelf</v>
          </cell>
        </row>
        <row r="7137">
          <cell r="H7137" t="str">
            <v>NotSelf</v>
          </cell>
        </row>
        <row r="7138">
          <cell r="H7138" t="str">
            <v>NotSelf</v>
          </cell>
        </row>
        <row r="7139">
          <cell r="H7139" t="str">
            <v>NotSelf</v>
          </cell>
        </row>
        <row r="7140">
          <cell r="H7140" t="str">
            <v>NotSelf</v>
          </cell>
        </row>
        <row r="7141">
          <cell r="H7141" t="str">
            <v>NotSelf</v>
          </cell>
        </row>
        <row r="7142">
          <cell r="H7142" t="str">
            <v>NotSelf</v>
          </cell>
        </row>
        <row r="7143">
          <cell r="H7143" t="str">
            <v>NotSelf</v>
          </cell>
        </row>
        <row r="7144">
          <cell r="H7144" t="str">
            <v>NotSelf</v>
          </cell>
        </row>
        <row r="7145">
          <cell r="H7145" t="str">
            <v>NotSelf</v>
          </cell>
        </row>
        <row r="7146">
          <cell r="H7146" t="str">
            <v>NotSelf</v>
          </cell>
        </row>
        <row r="7147">
          <cell r="H7147" t="str">
            <v>NotSelf</v>
          </cell>
        </row>
        <row r="7148">
          <cell r="H7148" t="str">
            <v>NotSelf</v>
          </cell>
        </row>
        <row r="7149">
          <cell r="H7149" t="str">
            <v>NotSelf</v>
          </cell>
        </row>
        <row r="7150">
          <cell r="H7150" t="str">
            <v>NotSelf</v>
          </cell>
        </row>
        <row r="7151">
          <cell r="H7151" t="str">
            <v>NotSelf</v>
          </cell>
        </row>
        <row r="7152">
          <cell r="H7152" t="str">
            <v>NotSelf</v>
          </cell>
        </row>
        <row r="7153">
          <cell r="H7153" t="str">
            <v>NotSelf</v>
          </cell>
        </row>
        <row r="7154">
          <cell r="H7154" t="str">
            <v>NotSelf</v>
          </cell>
        </row>
        <row r="7155">
          <cell r="H7155" t="str">
            <v>NotSelf</v>
          </cell>
        </row>
        <row r="7156">
          <cell r="H7156" t="str">
            <v>NotSelf</v>
          </cell>
        </row>
        <row r="7157">
          <cell r="H7157" t="str">
            <v>NotSelf</v>
          </cell>
        </row>
        <row r="7158">
          <cell r="H7158" t="str">
            <v>NotSelf</v>
          </cell>
        </row>
        <row r="7159">
          <cell r="H7159" t="str">
            <v>NotSelf</v>
          </cell>
        </row>
        <row r="7160">
          <cell r="H7160" t="str">
            <v>NotSelf</v>
          </cell>
        </row>
        <row r="7161">
          <cell r="H7161" t="str">
            <v>NotSelf</v>
          </cell>
        </row>
        <row r="7162">
          <cell r="H7162" t="str">
            <v>NotSelf</v>
          </cell>
        </row>
        <row r="7163">
          <cell r="H7163" t="str">
            <v>NotSelf</v>
          </cell>
        </row>
        <row r="7164">
          <cell r="H7164" t="str">
            <v>NotSelf</v>
          </cell>
        </row>
        <row r="7165">
          <cell r="H7165" t="str">
            <v>NotSelf</v>
          </cell>
        </row>
        <row r="7166">
          <cell r="H7166" t="str">
            <v>NotSelf</v>
          </cell>
        </row>
        <row r="7167">
          <cell r="H7167" t="str">
            <v>NotSelf</v>
          </cell>
        </row>
        <row r="7168">
          <cell r="H7168" t="str">
            <v>NotSelf</v>
          </cell>
        </row>
        <row r="7169">
          <cell r="H7169" t="str">
            <v>NotSelf</v>
          </cell>
        </row>
        <row r="7170">
          <cell r="H7170" t="str">
            <v>NotSelf</v>
          </cell>
        </row>
        <row r="7171">
          <cell r="H7171" t="str">
            <v>NotSelf</v>
          </cell>
        </row>
        <row r="7172">
          <cell r="H7172" t="str">
            <v>NotSelf</v>
          </cell>
        </row>
        <row r="7173">
          <cell r="H7173" t="str">
            <v>NotSelf</v>
          </cell>
        </row>
        <row r="7174">
          <cell r="H7174" t="str">
            <v>NotSelf</v>
          </cell>
        </row>
        <row r="7175">
          <cell r="H7175" t="str">
            <v>NotSelf</v>
          </cell>
        </row>
        <row r="7176">
          <cell r="H7176" t="str">
            <v>NotSelf</v>
          </cell>
        </row>
        <row r="7177">
          <cell r="H7177" t="str">
            <v>NotSelf</v>
          </cell>
        </row>
        <row r="7178">
          <cell r="H7178" t="str">
            <v>NotSelf</v>
          </cell>
        </row>
        <row r="7179">
          <cell r="H7179" t="str">
            <v>NotSelf</v>
          </cell>
        </row>
        <row r="7180">
          <cell r="H7180" t="str">
            <v>NotSelf</v>
          </cell>
        </row>
        <row r="7181">
          <cell r="H7181" t="str">
            <v>NotSelf</v>
          </cell>
        </row>
        <row r="7182">
          <cell r="H7182" t="str">
            <v>NotSelf</v>
          </cell>
        </row>
        <row r="7183">
          <cell r="H7183" t="str">
            <v>NotSelf</v>
          </cell>
        </row>
        <row r="7184">
          <cell r="H7184" t="str">
            <v>NotSelf</v>
          </cell>
        </row>
        <row r="7185">
          <cell r="H7185" t="str">
            <v>NotSelf</v>
          </cell>
        </row>
        <row r="7186">
          <cell r="H7186" t="str">
            <v>NotSelf</v>
          </cell>
        </row>
        <row r="7187">
          <cell r="H7187" t="str">
            <v>NotSelf</v>
          </cell>
        </row>
        <row r="7188">
          <cell r="H7188" t="str">
            <v>NotSelf</v>
          </cell>
        </row>
        <row r="7189">
          <cell r="H7189" t="str">
            <v>NotSelf</v>
          </cell>
        </row>
        <row r="7190">
          <cell r="H7190" t="str">
            <v>NotSelf</v>
          </cell>
        </row>
        <row r="7191">
          <cell r="H7191" t="str">
            <v>NotSelf</v>
          </cell>
        </row>
        <row r="7192">
          <cell r="H7192" t="str">
            <v>NotSelf</v>
          </cell>
        </row>
        <row r="7193">
          <cell r="H7193" t="str">
            <v>NotSelf</v>
          </cell>
        </row>
        <row r="7194">
          <cell r="H7194" t="str">
            <v>NotSelf</v>
          </cell>
        </row>
        <row r="7195">
          <cell r="H7195" t="str">
            <v>NotSelf</v>
          </cell>
        </row>
        <row r="7196">
          <cell r="H7196" t="str">
            <v>NotSelf</v>
          </cell>
        </row>
        <row r="7197">
          <cell r="H7197" t="str">
            <v>NotSelf</v>
          </cell>
        </row>
        <row r="7198">
          <cell r="H7198" t="str">
            <v>NotSelf</v>
          </cell>
        </row>
        <row r="7199">
          <cell r="H7199" t="str">
            <v>NotSelf</v>
          </cell>
        </row>
        <row r="7200">
          <cell r="H7200" t="str">
            <v>NotSelf</v>
          </cell>
        </row>
        <row r="7201">
          <cell r="H7201" t="str">
            <v>NotSelf</v>
          </cell>
        </row>
        <row r="7202">
          <cell r="H7202" t="str">
            <v>NotSelf</v>
          </cell>
        </row>
        <row r="7203">
          <cell r="H7203" t="str">
            <v>NotSelf</v>
          </cell>
        </row>
        <row r="7204">
          <cell r="H7204" t="str">
            <v>NotSelf</v>
          </cell>
        </row>
        <row r="7205">
          <cell r="H7205" t="str">
            <v>NotSelf</v>
          </cell>
        </row>
        <row r="7206">
          <cell r="H7206" t="str">
            <v>NotSelf</v>
          </cell>
        </row>
        <row r="7207">
          <cell r="H7207" t="str">
            <v>NotSelf</v>
          </cell>
        </row>
        <row r="7208">
          <cell r="H7208" t="str">
            <v>NotSelf</v>
          </cell>
        </row>
        <row r="7209">
          <cell r="H7209" t="str">
            <v>NotSelf</v>
          </cell>
        </row>
        <row r="7210">
          <cell r="H7210" t="str">
            <v>NotSelf</v>
          </cell>
        </row>
        <row r="7211">
          <cell r="H7211" t="str">
            <v>NotSelf</v>
          </cell>
        </row>
        <row r="7212">
          <cell r="H7212" t="str">
            <v>NotSelf</v>
          </cell>
        </row>
        <row r="7213">
          <cell r="H7213" t="str">
            <v>NotSelf</v>
          </cell>
        </row>
        <row r="7214">
          <cell r="H7214" t="str">
            <v>NotSelf</v>
          </cell>
        </row>
        <row r="7215">
          <cell r="H7215" t="str">
            <v>NotSelf</v>
          </cell>
        </row>
        <row r="7216">
          <cell r="H7216" t="str">
            <v>NotSelf</v>
          </cell>
        </row>
        <row r="7217">
          <cell r="H7217" t="str">
            <v>NotSelf</v>
          </cell>
        </row>
        <row r="7218">
          <cell r="H7218" t="str">
            <v>NotSelf</v>
          </cell>
        </row>
        <row r="7219">
          <cell r="H7219" t="str">
            <v>NotSelf</v>
          </cell>
        </row>
        <row r="7220">
          <cell r="H7220" t="str">
            <v>NotSelf</v>
          </cell>
        </row>
        <row r="7221">
          <cell r="H7221" t="str">
            <v>NotSelf</v>
          </cell>
        </row>
        <row r="7222">
          <cell r="H7222" t="str">
            <v>NotSelf</v>
          </cell>
        </row>
        <row r="7223">
          <cell r="H7223" t="str">
            <v>NotSelf</v>
          </cell>
        </row>
        <row r="7224">
          <cell r="H7224" t="str">
            <v>NotSelf</v>
          </cell>
        </row>
        <row r="7225">
          <cell r="H7225" t="str">
            <v>NotSelf</v>
          </cell>
        </row>
        <row r="7226">
          <cell r="H7226" t="str">
            <v>NotSelf</v>
          </cell>
        </row>
        <row r="7227">
          <cell r="H7227" t="str">
            <v>NotSelf</v>
          </cell>
        </row>
        <row r="7228">
          <cell r="H7228" t="str">
            <v>NotSelf</v>
          </cell>
        </row>
        <row r="7229">
          <cell r="H7229" t="str">
            <v>NotSelf</v>
          </cell>
        </row>
        <row r="7230">
          <cell r="H7230" t="str">
            <v>NotSelf</v>
          </cell>
        </row>
        <row r="7231">
          <cell r="H7231" t="str">
            <v>NotSelf</v>
          </cell>
        </row>
        <row r="7232">
          <cell r="H7232" t="str">
            <v>NotSelf</v>
          </cell>
        </row>
        <row r="7233">
          <cell r="H7233" t="str">
            <v>NotSelf</v>
          </cell>
        </row>
        <row r="7234">
          <cell r="H7234" t="str">
            <v>NotSelf</v>
          </cell>
        </row>
        <row r="7235">
          <cell r="H7235" t="str">
            <v>NotSelf</v>
          </cell>
        </row>
        <row r="7236">
          <cell r="H7236" t="str">
            <v>NotSelf</v>
          </cell>
        </row>
        <row r="7237">
          <cell r="H7237" t="str">
            <v>NotSelf</v>
          </cell>
        </row>
        <row r="7238">
          <cell r="H7238" t="str">
            <v>NotSelf</v>
          </cell>
        </row>
        <row r="7239">
          <cell r="H7239" t="str">
            <v>NotSelf</v>
          </cell>
        </row>
        <row r="7240">
          <cell r="H7240" t="str">
            <v>NotSelf</v>
          </cell>
        </row>
        <row r="7241">
          <cell r="H7241" t="str">
            <v>NotSelf</v>
          </cell>
        </row>
        <row r="7242">
          <cell r="H7242" t="str">
            <v>NotSelf</v>
          </cell>
        </row>
        <row r="7243">
          <cell r="H7243" t="str">
            <v>NotSelf</v>
          </cell>
        </row>
        <row r="7244">
          <cell r="H7244" t="str">
            <v>NotSelf</v>
          </cell>
        </row>
        <row r="7245">
          <cell r="H7245" t="str">
            <v>NotSelf</v>
          </cell>
        </row>
        <row r="7246">
          <cell r="H7246" t="str">
            <v>NotSelf</v>
          </cell>
        </row>
        <row r="7247">
          <cell r="H7247" t="str">
            <v>NotSelf</v>
          </cell>
        </row>
        <row r="7248">
          <cell r="H7248" t="str">
            <v>NotSelf</v>
          </cell>
        </row>
        <row r="7249">
          <cell r="H7249" t="str">
            <v>NotSelf</v>
          </cell>
        </row>
        <row r="7250">
          <cell r="H7250" t="str">
            <v>NotSelf</v>
          </cell>
        </row>
        <row r="7251">
          <cell r="H7251" t="str">
            <v>NotSelf</v>
          </cell>
        </row>
        <row r="7252">
          <cell r="H7252" t="str">
            <v>NotSelf</v>
          </cell>
        </row>
        <row r="7253">
          <cell r="H7253" t="str">
            <v>NotSelf</v>
          </cell>
        </row>
        <row r="7254">
          <cell r="H7254" t="str">
            <v>NotSelf</v>
          </cell>
        </row>
        <row r="7255">
          <cell r="H7255" t="str">
            <v>NotSelf</v>
          </cell>
        </row>
        <row r="7256">
          <cell r="H7256" t="str">
            <v>NotSelf</v>
          </cell>
        </row>
        <row r="7257">
          <cell r="H7257" t="str">
            <v>NotSelf</v>
          </cell>
        </row>
        <row r="7258">
          <cell r="H7258" t="str">
            <v>NotSelf</v>
          </cell>
        </row>
        <row r="7259">
          <cell r="H7259" t="str">
            <v>NotSelf</v>
          </cell>
        </row>
        <row r="7260">
          <cell r="H7260" t="str">
            <v>NotSelf</v>
          </cell>
        </row>
        <row r="7261">
          <cell r="H7261" t="str">
            <v>NotSelf</v>
          </cell>
        </row>
        <row r="7262">
          <cell r="H7262" t="str">
            <v>NotSelf</v>
          </cell>
        </row>
        <row r="7263">
          <cell r="H7263" t="str">
            <v>NotSelf</v>
          </cell>
        </row>
        <row r="7264">
          <cell r="H7264" t="str">
            <v>NotSelf</v>
          </cell>
        </row>
        <row r="7265">
          <cell r="H7265" t="str">
            <v>NotSelf</v>
          </cell>
        </row>
        <row r="7266">
          <cell r="H7266" t="str">
            <v>NotSelf</v>
          </cell>
        </row>
        <row r="7267">
          <cell r="H7267" t="str">
            <v>NotSelf</v>
          </cell>
        </row>
        <row r="7268">
          <cell r="H7268" t="str">
            <v>NotSelf</v>
          </cell>
        </row>
        <row r="7269">
          <cell r="H7269" t="str">
            <v>NotSelf</v>
          </cell>
        </row>
        <row r="7270">
          <cell r="H7270" t="str">
            <v>NotSelf</v>
          </cell>
        </row>
        <row r="7271">
          <cell r="H7271" t="str">
            <v>NotSelf</v>
          </cell>
        </row>
        <row r="7272">
          <cell r="H7272" t="str">
            <v>NotSelf</v>
          </cell>
        </row>
        <row r="7273">
          <cell r="H7273" t="str">
            <v>NotSelf</v>
          </cell>
        </row>
        <row r="7274">
          <cell r="H7274" t="str">
            <v>NotSelf</v>
          </cell>
        </row>
        <row r="7275">
          <cell r="H7275" t="str">
            <v>NotSelf</v>
          </cell>
        </row>
        <row r="7276">
          <cell r="H7276" t="str">
            <v>NotSelf</v>
          </cell>
        </row>
        <row r="7277">
          <cell r="H7277" t="str">
            <v>NotSelf</v>
          </cell>
        </row>
        <row r="7278">
          <cell r="H7278" t="str">
            <v>NotSelf</v>
          </cell>
        </row>
        <row r="7279">
          <cell r="H7279" t="str">
            <v>NotSelf</v>
          </cell>
        </row>
        <row r="7280">
          <cell r="H7280" t="str">
            <v>NotSelf</v>
          </cell>
        </row>
        <row r="7281">
          <cell r="H7281" t="str">
            <v>NotSelf</v>
          </cell>
        </row>
        <row r="7282">
          <cell r="H7282" t="str">
            <v>NotSelf</v>
          </cell>
        </row>
        <row r="7283">
          <cell r="H7283" t="str">
            <v>NotSelf</v>
          </cell>
        </row>
        <row r="7284">
          <cell r="H7284" t="str">
            <v>NotSelf</v>
          </cell>
        </row>
        <row r="7285">
          <cell r="H7285" t="str">
            <v>NotSelf</v>
          </cell>
        </row>
        <row r="7286">
          <cell r="H7286" t="str">
            <v>NotSelf</v>
          </cell>
        </row>
        <row r="7287">
          <cell r="H7287" t="str">
            <v>NotSelf</v>
          </cell>
        </row>
        <row r="7288">
          <cell r="H7288" t="str">
            <v>NotSelf</v>
          </cell>
        </row>
        <row r="7289">
          <cell r="H7289" t="str">
            <v>NotSelf</v>
          </cell>
        </row>
        <row r="7290">
          <cell r="H7290" t="str">
            <v>NotSelf</v>
          </cell>
        </row>
        <row r="7291">
          <cell r="H7291" t="str">
            <v>NotSelf</v>
          </cell>
        </row>
        <row r="7292">
          <cell r="H7292" t="str">
            <v>NotSelf</v>
          </cell>
        </row>
        <row r="7293">
          <cell r="H7293" t="str">
            <v>NotSelf</v>
          </cell>
        </row>
        <row r="7294">
          <cell r="H7294" t="str">
            <v>NotSelf</v>
          </cell>
        </row>
        <row r="7295">
          <cell r="H7295" t="str">
            <v>NotSelf</v>
          </cell>
        </row>
        <row r="7296">
          <cell r="H7296" t="str">
            <v>NotSelf</v>
          </cell>
        </row>
        <row r="7297">
          <cell r="H7297" t="str">
            <v>NotSelf</v>
          </cell>
        </row>
        <row r="7298">
          <cell r="H7298" t="str">
            <v>NotSelf</v>
          </cell>
        </row>
        <row r="7299">
          <cell r="H7299" t="str">
            <v>NotSelf</v>
          </cell>
        </row>
        <row r="7300">
          <cell r="H7300" t="str">
            <v>NotSelf</v>
          </cell>
        </row>
        <row r="7301">
          <cell r="H7301" t="str">
            <v>NotSelf</v>
          </cell>
        </row>
        <row r="7302">
          <cell r="H7302" t="str">
            <v>NotSelf</v>
          </cell>
        </row>
        <row r="7303">
          <cell r="H7303" t="str">
            <v>NotSelf</v>
          </cell>
        </row>
        <row r="7304">
          <cell r="H7304" t="str">
            <v>NotSelf</v>
          </cell>
        </row>
        <row r="7305">
          <cell r="H7305" t="str">
            <v>NotSelf</v>
          </cell>
        </row>
        <row r="7306">
          <cell r="H7306" t="str">
            <v>NotSelf</v>
          </cell>
        </row>
        <row r="7307">
          <cell r="H7307" t="str">
            <v>NotSelf</v>
          </cell>
        </row>
        <row r="7308">
          <cell r="H7308" t="str">
            <v>NotSelf</v>
          </cell>
        </row>
        <row r="7309">
          <cell r="H7309" t="str">
            <v>NotSelf</v>
          </cell>
        </row>
        <row r="7310">
          <cell r="H7310" t="str">
            <v>NotSelf</v>
          </cell>
        </row>
        <row r="7311">
          <cell r="H7311" t="str">
            <v>NotSelf</v>
          </cell>
        </row>
        <row r="7312">
          <cell r="H7312" t="str">
            <v>NotSelf</v>
          </cell>
        </row>
        <row r="7313">
          <cell r="H7313" t="str">
            <v>NotSelf</v>
          </cell>
        </row>
        <row r="7314">
          <cell r="H7314" t="str">
            <v>NotSelf</v>
          </cell>
        </row>
        <row r="7315">
          <cell r="H7315" t="str">
            <v>NotSelf</v>
          </cell>
        </row>
        <row r="7316">
          <cell r="H7316" t="str">
            <v>NotSelf</v>
          </cell>
        </row>
        <row r="7317">
          <cell r="H7317" t="str">
            <v>NotSelf</v>
          </cell>
        </row>
        <row r="7318">
          <cell r="H7318" t="str">
            <v>NotSelf</v>
          </cell>
        </row>
        <row r="7319">
          <cell r="H7319" t="str">
            <v>NotSelf</v>
          </cell>
        </row>
        <row r="7320">
          <cell r="H7320" t="str">
            <v>NotSelf</v>
          </cell>
        </row>
        <row r="7321">
          <cell r="H7321" t="str">
            <v>NotSelf</v>
          </cell>
        </row>
        <row r="7322">
          <cell r="H7322" t="str">
            <v>NotSelf</v>
          </cell>
        </row>
        <row r="7323">
          <cell r="H7323" t="str">
            <v>NotSelf</v>
          </cell>
        </row>
        <row r="7324">
          <cell r="H7324" t="str">
            <v>NotSelf</v>
          </cell>
        </row>
        <row r="7325">
          <cell r="H7325" t="str">
            <v>NotSelf</v>
          </cell>
        </row>
        <row r="7326">
          <cell r="H7326" t="str">
            <v>NotSelf</v>
          </cell>
        </row>
        <row r="7327">
          <cell r="H7327" t="str">
            <v>NotSelf</v>
          </cell>
        </row>
        <row r="7328">
          <cell r="H7328" t="str">
            <v>NotSelf</v>
          </cell>
        </row>
        <row r="7329">
          <cell r="H7329" t="str">
            <v>NotSelf</v>
          </cell>
        </row>
        <row r="7330">
          <cell r="H7330" t="str">
            <v>NotSelf</v>
          </cell>
        </row>
        <row r="7331">
          <cell r="H7331" t="str">
            <v>NotSelf</v>
          </cell>
        </row>
        <row r="7332">
          <cell r="H7332" t="str">
            <v>NotSelf</v>
          </cell>
        </row>
        <row r="7333">
          <cell r="H7333" t="str">
            <v>NotSelf</v>
          </cell>
        </row>
        <row r="7334">
          <cell r="H7334" t="str">
            <v>NotSelf</v>
          </cell>
        </row>
        <row r="7335">
          <cell r="H7335" t="str">
            <v>NotSelf</v>
          </cell>
        </row>
        <row r="7336">
          <cell r="H7336" t="str">
            <v>NotSelf</v>
          </cell>
        </row>
        <row r="7337">
          <cell r="H7337" t="str">
            <v>NotSelf</v>
          </cell>
        </row>
        <row r="7338">
          <cell r="H7338" t="str">
            <v>NotSelf</v>
          </cell>
        </row>
        <row r="7339">
          <cell r="H7339" t="str">
            <v>NotSelf</v>
          </cell>
        </row>
        <row r="7340">
          <cell r="H7340" t="str">
            <v>NotSelf</v>
          </cell>
        </row>
        <row r="7341">
          <cell r="H7341" t="str">
            <v>NotSelf</v>
          </cell>
        </row>
        <row r="7342">
          <cell r="H7342" t="str">
            <v>NotSelf</v>
          </cell>
        </row>
        <row r="7343">
          <cell r="H7343" t="str">
            <v>NotSelf</v>
          </cell>
        </row>
        <row r="7344">
          <cell r="H7344" t="str">
            <v>NotSelf</v>
          </cell>
        </row>
        <row r="7345">
          <cell r="H7345" t="str">
            <v>NotSelf</v>
          </cell>
        </row>
        <row r="7346">
          <cell r="H7346" t="str">
            <v>NotSelf</v>
          </cell>
        </row>
        <row r="7347">
          <cell r="H7347" t="str">
            <v>NotSelf</v>
          </cell>
        </row>
        <row r="7348">
          <cell r="H7348" t="str">
            <v>NotSelf</v>
          </cell>
        </row>
        <row r="7349">
          <cell r="H7349" t="str">
            <v>NotSelf</v>
          </cell>
        </row>
        <row r="7350">
          <cell r="H7350" t="str">
            <v>NotSelf</v>
          </cell>
        </row>
        <row r="7351">
          <cell r="H7351" t="str">
            <v>NotSelf</v>
          </cell>
        </row>
        <row r="7352">
          <cell r="H7352" t="str">
            <v>NotSelf</v>
          </cell>
        </row>
        <row r="7353">
          <cell r="H7353" t="str">
            <v>NotSelf</v>
          </cell>
        </row>
        <row r="7354">
          <cell r="H7354" t="str">
            <v>NotSelf</v>
          </cell>
        </row>
        <row r="7355">
          <cell r="H7355" t="str">
            <v>NotSelf</v>
          </cell>
        </row>
        <row r="7356">
          <cell r="H7356" t="str">
            <v>NotSelf</v>
          </cell>
        </row>
        <row r="7357">
          <cell r="H7357" t="str">
            <v>NotSelf</v>
          </cell>
        </row>
        <row r="7358">
          <cell r="H7358" t="str">
            <v>NotSelf</v>
          </cell>
        </row>
        <row r="7359">
          <cell r="H7359" t="str">
            <v>NotSelf</v>
          </cell>
        </row>
        <row r="7360">
          <cell r="H7360" t="str">
            <v>NotSelf</v>
          </cell>
        </row>
        <row r="7361">
          <cell r="H7361" t="str">
            <v>NotSelf</v>
          </cell>
        </row>
        <row r="7362">
          <cell r="H7362" t="str">
            <v>NotSelf</v>
          </cell>
        </row>
        <row r="7363">
          <cell r="H7363" t="str">
            <v>NotSelf</v>
          </cell>
        </row>
        <row r="7364">
          <cell r="H7364" t="str">
            <v>NotSelf</v>
          </cell>
        </row>
        <row r="7365">
          <cell r="H7365" t="str">
            <v>NotSelf</v>
          </cell>
        </row>
        <row r="7366">
          <cell r="H7366" t="str">
            <v>NotSelf</v>
          </cell>
        </row>
        <row r="7367">
          <cell r="H7367" t="str">
            <v>NotSelf</v>
          </cell>
        </row>
        <row r="7368">
          <cell r="H7368" t="str">
            <v>NotSelf</v>
          </cell>
        </row>
        <row r="7369">
          <cell r="H7369" t="str">
            <v>NotSelf</v>
          </cell>
        </row>
        <row r="7370">
          <cell r="H7370" t="str">
            <v>NotSelf</v>
          </cell>
        </row>
        <row r="7371">
          <cell r="H7371" t="str">
            <v>NotSelf</v>
          </cell>
        </row>
        <row r="7372">
          <cell r="H7372" t="str">
            <v>NotSelf</v>
          </cell>
        </row>
        <row r="7373">
          <cell r="H7373" t="str">
            <v>NotSelf</v>
          </cell>
        </row>
        <row r="7374">
          <cell r="H7374" t="str">
            <v>NotSelf</v>
          </cell>
        </row>
        <row r="7375">
          <cell r="H7375" t="str">
            <v>NotSelf</v>
          </cell>
        </row>
        <row r="7376">
          <cell r="H7376" t="str">
            <v>NotSelf</v>
          </cell>
        </row>
        <row r="7377">
          <cell r="H7377" t="str">
            <v>NotSelf</v>
          </cell>
        </row>
        <row r="7378">
          <cell r="H7378" t="str">
            <v>NotSelf</v>
          </cell>
        </row>
        <row r="7379">
          <cell r="H7379" t="str">
            <v>NotSelf</v>
          </cell>
        </row>
        <row r="7380">
          <cell r="H7380" t="str">
            <v>NotSelf</v>
          </cell>
        </row>
        <row r="7381">
          <cell r="H7381" t="str">
            <v>NotSelf</v>
          </cell>
        </row>
        <row r="7382">
          <cell r="H7382" t="str">
            <v>NotSelf</v>
          </cell>
        </row>
        <row r="7383">
          <cell r="H7383" t="str">
            <v>NotSelf</v>
          </cell>
        </row>
        <row r="7384">
          <cell r="H7384" t="str">
            <v>NotSelf</v>
          </cell>
        </row>
        <row r="7385">
          <cell r="H7385" t="str">
            <v>NotSelf</v>
          </cell>
        </row>
        <row r="7386">
          <cell r="H7386" t="str">
            <v>NotSelf</v>
          </cell>
        </row>
        <row r="7387">
          <cell r="H7387" t="str">
            <v>NotSelf</v>
          </cell>
        </row>
        <row r="7388">
          <cell r="H7388" t="str">
            <v>NotSelf</v>
          </cell>
        </row>
        <row r="7389">
          <cell r="H7389" t="str">
            <v>NotSelf</v>
          </cell>
        </row>
        <row r="7390">
          <cell r="H7390" t="str">
            <v>NotSelf</v>
          </cell>
        </row>
        <row r="7391">
          <cell r="H7391" t="str">
            <v>NotSelf</v>
          </cell>
        </row>
        <row r="7392">
          <cell r="H7392" t="str">
            <v>NotSelf</v>
          </cell>
        </row>
        <row r="7393">
          <cell r="H7393" t="str">
            <v>NotSelf</v>
          </cell>
        </row>
        <row r="7394">
          <cell r="H7394" t="str">
            <v>NotSelf</v>
          </cell>
        </row>
        <row r="7395">
          <cell r="H7395" t="str">
            <v>NotSelf</v>
          </cell>
        </row>
        <row r="7396">
          <cell r="H7396" t="str">
            <v>NotSelf</v>
          </cell>
        </row>
        <row r="7397">
          <cell r="H7397" t="str">
            <v>NotSelf</v>
          </cell>
        </row>
        <row r="7398">
          <cell r="H7398" t="str">
            <v>NotSelf</v>
          </cell>
        </row>
        <row r="7399">
          <cell r="H7399" t="str">
            <v>NotSelf</v>
          </cell>
        </row>
        <row r="7400">
          <cell r="H7400" t="str">
            <v>NotSelf</v>
          </cell>
        </row>
        <row r="7401">
          <cell r="H7401" t="str">
            <v>NotSelf</v>
          </cell>
        </row>
        <row r="7402">
          <cell r="H7402" t="str">
            <v>NotSelf</v>
          </cell>
        </row>
        <row r="7403">
          <cell r="H7403" t="str">
            <v>NotSelf</v>
          </cell>
        </row>
        <row r="7404">
          <cell r="H7404" t="str">
            <v>NotSelf</v>
          </cell>
        </row>
        <row r="7405">
          <cell r="H7405" t="str">
            <v>NotSelf</v>
          </cell>
        </row>
        <row r="7406">
          <cell r="H7406" t="str">
            <v>NotSelf</v>
          </cell>
        </row>
        <row r="7407">
          <cell r="H7407" t="str">
            <v>NotSelf</v>
          </cell>
        </row>
        <row r="7408">
          <cell r="H7408" t="str">
            <v>NotSelf</v>
          </cell>
        </row>
        <row r="7409">
          <cell r="H7409" t="str">
            <v>NotSelf</v>
          </cell>
        </row>
        <row r="7410">
          <cell r="H7410" t="str">
            <v>NotSelf</v>
          </cell>
        </row>
        <row r="7411">
          <cell r="H7411" t="str">
            <v>NotSelf</v>
          </cell>
        </row>
        <row r="7412">
          <cell r="H7412" t="str">
            <v>NotSelf</v>
          </cell>
        </row>
        <row r="7413">
          <cell r="H7413" t="str">
            <v>NotSelf</v>
          </cell>
        </row>
        <row r="7414">
          <cell r="H7414" t="str">
            <v>NotSelf</v>
          </cell>
        </row>
        <row r="7415">
          <cell r="H7415" t="str">
            <v>NotSelf</v>
          </cell>
        </row>
        <row r="7416">
          <cell r="H7416" t="str">
            <v>NotSelf</v>
          </cell>
        </row>
        <row r="7417">
          <cell r="H7417" t="str">
            <v>NotSelf</v>
          </cell>
        </row>
        <row r="7418">
          <cell r="H7418" t="str">
            <v>NotSelf</v>
          </cell>
        </row>
        <row r="7419">
          <cell r="H7419" t="str">
            <v>NotSelf</v>
          </cell>
        </row>
        <row r="7420">
          <cell r="H7420" t="str">
            <v>NotSelf</v>
          </cell>
        </row>
        <row r="7421">
          <cell r="H7421" t="str">
            <v>NotSelf</v>
          </cell>
        </row>
        <row r="7422">
          <cell r="H7422" t="str">
            <v>NotSelf</v>
          </cell>
        </row>
        <row r="7423">
          <cell r="H7423" t="str">
            <v>NotSelf</v>
          </cell>
        </row>
        <row r="7424">
          <cell r="H7424" t="str">
            <v>NotSelf</v>
          </cell>
        </row>
        <row r="7425">
          <cell r="H7425" t="str">
            <v>NotSelf</v>
          </cell>
        </row>
        <row r="7426">
          <cell r="H7426" t="str">
            <v>NotSelf</v>
          </cell>
        </row>
        <row r="7427">
          <cell r="H7427" t="str">
            <v>NotSelf</v>
          </cell>
        </row>
        <row r="7428">
          <cell r="H7428" t="str">
            <v>NotSelf</v>
          </cell>
        </row>
        <row r="7429">
          <cell r="H7429" t="str">
            <v>NotSelf</v>
          </cell>
        </row>
        <row r="7430">
          <cell r="H7430" t="str">
            <v>NotSelf</v>
          </cell>
        </row>
        <row r="7431">
          <cell r="H7431" t="str">
            <v>NotSelf</v>
          </cell>
        </row>
        <row r="7432">
          <cell r="H7432" t="str">
            <v>NotSelf</v>
          </cell>
        </row>
        <row r="7433">
          <cell r="H7433" t="str">
            <v>NotSelf</v>
          </cell>
        </row>
        <row r="7434">
          <cell r="H7434" t="str">
            <v>NotSelf</v>
          </cell>
        </row>
        <row r="7435">
          <cell r="H7435" t="str">
            <v>NotSelf</v>
          </cell>
        </row>
        <row r="7436">
          <cell r="H7436" t="str">
            <v>NotSelf</v>
          </cell>
        </row>
        <row r="7437">
          <cell r="H7437" t="str">
            <v>NotSelf</v>
          </cell>
        </row>
        <row r="7438">
          <cell r="H7438" t="str">
            <v>NotSelf</v>
          </cell>
        </row>
        <row r="7439">
          <cell r="H7439" t="str">
            <v>NotSelf</v>
          </cell>
        </row>
        <row r="7440">
          <cell r="H7440" t="str">
            <v>NotSelf</v>
          </cell>
        </row>
        <row r="7441">
          <cell r="H7441" t="str">
            <v>NotSelf</v>
          </cell>
        </row>
        <row r="7442">
          <cell r="H7442" t="str">
            <v>NotSelf</v>
          </cell>
        </row>
        <row r="7443">
          <cell r="H7443" t="str">
            <v>NotSelf</v>
          </cell>
        </row>
        <row r="7444">
          <cell r="H7444" t="str">
            <v>NotSelf</v>
          </cell>
        </row>
        <row r="7445">
          <cell r="H7445" t="str">
            <v>NotSelf</v>
          </cell>
        </row>
        <row r="7446">
          <cell r="H7446" t="str">
            <v>NotSelf</v>
          </cell>
        </row>
        <row r="7447">
          <cell r="H7447" t="str">
            <v>NotSelf</v>
          </cell>
        </row>
        <row r="7448">
          <cell r="H7448" t="str">
            <v>NotSelf</v>
          </cell>
        </row>
        <row r="7449">
          <cell r="H7449" t="str">
            <v>NotSelf</v>
          </cell>
        </row>
        <row r="7450">
          <cell r="H7450" t="str">
            <v>NotSelf</v>
          </cell>
        </row>
        <row r="7451">
          <cell r="H7451" t="str">
            <v>NotSelf</v>
          </cell>
        </row>
        <row r="7452">
          <cell r="H7452" t="str">
            <v>NotSelf</v>
          </cell>
        </row>
        <row r="7453">
          <cell r="H7453" t="str">
            <v>NotSelf</v>
          </cell>
        </row>
        <row r="7454">
          <cell r="H7454" t="str">
            <v>NotSelf</v>
          </cell>
        </row>
        <row r="7455">
          <cell r="H7455" t="str">
            <v>NotSelf</v>
          </cell>
        </row>
        <row r="7456">
          <cell r="H7456" t="str">
            <v>NotSelf</v>
          </cell>
        </row>
        <row r="7457">
          <cell r="H7457" t="str">
            <v>NotSelf</v>
          </cell>
        </row>
        <row r="7458">
          <cell r="H7458" t="str">
            <v>NotSelf</v>
          </cell>
        </row>
        <row r="7459">
          <cell r="H7459" t="str">
            <v>NotSelf</v>
          </cell>
        </row>
        <row r="7460">
          <cell r="H7460" t="str">
            <v>NotSelf</v>
          </cell>
        </row>
        <row r="7461">
          <cell r="H7461" t="str">
            <v>NotSelf</v>
          </cell>
        </row>
        <row r="7462">
          <cell r="H7462" t="str">
            <v>NotSelf</v>
          </cell>
        </row>
        <row r="7463">
          <cell r="H7463" t="str">
            <v>NotSelf</v>
          </cell>
        </row>
        <row r="7464">
          <cell r="H7464" t="str">
            <v>NotSelf</v>
          </cell>
        </row>
        <row r="7465">
          <cell r="H7465" t="str">
            <v>NotSelf</v>
          </cell>
        </row>
        <row r="7466">
          <cell r="H7466" t="str">
            <v>NotSelf</v>
          </cell>
        </row>
        <row r="7467">
          <cell r="H7467" t="str">
            <v>NotSelf</v>
          </cell>
        </row>
        <row r="7468">
          <cell r="H7468" t="str">
            <v>NotSelf</v>
          </cell>
        </row>
        <row r="7469">
          <cell r="H7469" t="str">
            <v>NotSelf</v>
          </cell>
        </row>
        <row r="7470">
          <cell r="H7470" t="str">
            <v>NotSelf</v>
          </cell>
        </row>
        <row r="7471">
          <cell r="H7471" t="str">
            <v>NotSelf</v>
          </cell>
        </row>
        <row r="7472">
          <cell r="H7472" t="str">
            <v>NotSelf</v>
          </cell>
        </row>
        <row r="7473">
          <cell r="H7473" t="str">
            <v>NotSelf</v>
          </cell>
        </row>
        <row r="7474">
          <cell r="H7474" t="str">
            <v>NotSelf</v>
          </cell>
        </row>
        <row r="7475">
          <cell r="H7475" t="str">
            <v>NotSelf</v>
          </cell>
        </row>
        <row r="7476">
          <cell r="H7476" t="str">
            <v>NotSelf</v>
          </cell>
        </row>
        <row r="7477">
          <cell r="H7477" t="str">
            <v>NotSelf</v>
          </cell>
        </row>
        <row r="7478">
          <cell r="H7478" t="str">
            <v>NotSelf</v>
          </cell>
        </row>
        <row r="7479">
          <cell r="H7479" t="str">
            <v>NotSelf</v>
          </cell>
        </row>
        <row r="7480">
          <cell r="H7480" t="str">
            <v>NotSelf</v>
          </cell>
        </row>
        <row r="7481">
          <cell r="H7481" t="str">
            <v>NotSelf</v>
          </cell>
        </row>
        <row r="7482">
          <cell r="H7482" t="str">
            <v>NotSelf</v>
          </cell>
        </row>
        <row r="7483">
          <cell r="H7483" t="str">
            <v>NotSelf</v>
          </cell>
        </row>
        <row r="7484">
          <cell r="H7484" t="str">
            <v>NotSelf</v>
          </cell>
        </row>
        <row r="7485">
          <cell r="H7485" t="str">
            <v>NotSelf</v>
          </cell>
        </row>
        <row r="7486">
          <cell r="H7486" t="str">
            <v>NotSelf</v>
          </cell>
        </row>
        <row r="7487">
          <cell r="H7487" t="str">
            <v>NotSelf</v>
          </cell>
        </row>
        <row r="7488">
          <cell r="H7488" t="str">
            <v>NotSelf</v>
          </cell>
        </row>
        <row r="7489">
          <cell r="H7489" t="str">
            <v>NotSelf</v>
          </cell>
        </row>
        <row r="7490">
          <cell r="H7490" t="str">
            <v>NotSelf</v>
          </cell>
        </row>
        <row r="7491">
          <cell r="H7491" t="str">
            <v>NotSelf</v>
          </cell>
        </row>
        <row r="7492">
          <cell r="H7492" t="str">
            <v>NotSelf</v>
          </cell>
        </row>
        <row r="7493">
          <cell r="H7493" t="str">
            <v>NotSelf</v>
          </cell>
        </row>
        <row r="7494">
          <cell r="H7494" t="str">
            <v>NotSelf</v>
          </cell>
        </row>
        <row r="7495">
          <cell r="H7495" t="str">
            <v>NotSelf</v>
          </cell>
        </row>
        <row r="7496">
          <cell r="H7496" t="str">
            <v>NotSelf</v>
          </cell>
        </row>
        <row r="7497">
          <cell r="H7497" t="str">
            <v>NotSelf</v>
          </cell>
        </row>
        <row r="7498">
          <cell r="H7498" t="str">
            <v>NotSelf</v>
          </cell>
        </row>
        <row r="7499">
          <cell r="H7499" t="str">
            <v>NotSelf</v>
          </cell>
        </row>
        <row r="7500">
          <cell r="H7500" t="str">
            <v>NotSelf</v>
          </cell>
        </row>
        <row r="7501">
          <cell r="H7501" t="str">
            <v>NotSelf</v>
          </cell>
        </row>
        <row r="7502">
          <cell r="H7502" t="str">
            <v>NotSelf</v>
          </cell>
        </row>
        <row r="7503">
          <cell r="H7503" t="str">
            <v>NotSelf</v>
          </cell>
        </row>
        <row r="7504">
          <cell r="H7504" t="str">
            <v>NotSelf</v>
          </cell>
        </row>
        <row r="7505">
          <cell r="H7505" t="str">
            <v>NotSelf</v>
          </cell>
        </row>
        <row r="7506">
          <cell r="H7506" t="str">
            <v>NotSelf</v>
          </cell>
        </row>
        <row r="7507">
          <cell r="H7507" t="str">
            <v>NotSelf</v>
          </cell>
        </row>
        <row r="7508">
          <cell r="H7508" t="str">
            <v>NotSelf</v>
          </cell>
        </row>
        <row r="7509">
          <cell r="H7509" t="str">
            <v>NotSelf</v>
          </cell>
        </row>
        <row r="7510">
          <cell r="H7510" t="str">
            <v>NotSelf</v>
          </cell>
        </row>
        <row r="7511">
          <cell r="H7511" t="str">
            <v>NotSelf</v>
          </cell>
        </row>
        <row r="7512">
          <cell r="H7512" t="str">
            <v>NotSelf</v>
          </cell>
        </row>
        <row r="7513">
          <cell r="H7513" t="str">
            <v>NotSelf</v>
          </cell>
        </row>
        <row r="7514">
          <cell r="H7514" t="str">
            <v>NotSelf</v>
          </cell>
        </row>
        <row r="7515">
          <cell r="H7515" t="str">
            <v>NotSelf</v>
          </cell>
        </row>
        <row r="7516">
          <cell r="H7516" t="str">
            <v>NotSelf</v>
          </cell>
        </row>
        <row r="7517">
          <cell r="H7517" t="str">
            <v>NotSelf</v>
          </cell>
        </row>
        <row r="7518">
          <cell r="H7518" t="str">
            <v>NotSelf</v>
          </cell>
        </row>
        <row r="7519">
          <cell r="H7519" t="str">
            <v>NotSelf</v>
          </cell>
        </row>
        <row r="7520">
          <cell r="H7520" t="str">
            <v>NotSelf</v>
          </cell>
        </row>
        <row r="7521">
          <cell r="H7521" t="str">
            <v>NotSelf</v>
          </cell>
        </row>
        <row r="7522">
          <cell r="H7522" t="str">
            <v>NotSelf</v>
          </cell>
        </row>
        <row r="7523">
          <cell r="H7523" t="str">
            <v>NotSelf</v>
          </cell>
        </row>
        <row r="7524">
          <cell r="H7524" t="str">
            <v>NotSelf</v>
          </cell>
        </row>
        <row r="7525">
          <cell r="H7525" t="str">
            <v>NotSelf</v>
          </cell>
        </row>
        <row r="7526">
          <cell r="H7526" t="str">
            <v>NotSelf</v>
          </cell>
        </row>
        <row r="7527">
          <cell r="H7527" t="str">
            <v>NotSelf</v>
          </cell>
        </row>
        <row r="7528">
          <cell r="H7528" t="str">
            <v>NotSelf</v>
          </cell>
        </row>
        <row r="7529">
          <cell r="H7529" t="str">
            <v>NotSelf</v>
          </cell>
        </row>
        <row r="7530">
          <cell r="H7530" t="str">
            <v>NotSelf</v>
          </cell>
        </row>
        <row r="7531">
          <cell r="H7531" t="str">
            <v>NotSelf</v>
          </cell>
        </row>
        <row r="7532">
          <cell r="H7532" t="str">
            <v>NotSelf</v>
          </cell>
        </row>
        <row r="7533">
          <cell r="H7533" t="str">
            <v>NotSelf</v>
          </cell>
        </row>
        <row r="7534">
          <cell r="H7534" t="str">
            <v>NotSelf</v>
          </cell>
        </row>
        <row r="7535">
          <cell r="H7535" t="str">
            <v>NotSelf</v>
          </cell>
        </row>
        <row r="7536">
          <cell r="H7536" t="str">
            <v>NotSelf</v>
          </cell>
        </row>
        <row r="7537">
          <cell r="H7537" t="str">
            <v>NotSelf</v>
          </cell>
        </row>
        <row r="7538">
          <cell r="H7538" t="str">
            <v>NotSelf</v>
          </cell>
        </row>
        <row r="7539">
          <cell r="H7539" t="str">
            <v>NotSelf</v>
          </cell>
        </row>
        <row r="7540">
          <cell r="H7540" t="str">
            <v>NotSelf</v>
          </cell>
        </row>
        <row r="7541">
          <cell r="H7541" t="str">
            <v>NotSelf</v>
          </cell>
        </row>
        <row r="7542">
          <cell r="H7542" t="str">
            <v>NotSelf</v>
          </cell>
        </row>
        <row r="7543">
          <cell r="H7543" t="str">
            <v>NotSelf</v>
          </cell>
        </row>
        <row r="7544">
          <cell r="H7544" t="str">
            <v>NotSelf</v>
          </cell>
        </row>
        <row r="7545">
          <cell r="H7545" t="str">
            <v>NotSelf</v>
          </cell>
        </row>
        <row r="7546">
          <cell r="H7546" t="str">
            <v>NotSelf</v>
          </cell>
        </row>
        <row r="7547">
          <cell r="H7547" t="str">
            <v>NotSelf</v>
          </cell>
        </row>
        <row r="7548">
          <cell r="H7548" t="str">
            <v>NotSelf</v>
          </cell>
        </row>
        <row r="7549">
          <cell r="H7549" t="str">
            <v>NotSelf</v>
          </cell>
        </row>
        <row r="7550">
          <cell r="H7550" t="str">
            <v>NotSelf</v>
          </cell>
        </row>
        <row r="7551">
          <cell r="H7551" t="str">
            <v>NotSelf</v>
          </cell>
        </row>
        <row r="7552">
          <cell r="H7552" t="str">
            <v>NotSelf</v>
          </cell>
        </row>
        <row r="7553">
          <cell r="H7553" t="str">
            <v>NotSelf</v>
          </cell>
        </row>
        <row r="7554">
          <cell r="H7554" t="str">
            <v>NotSelf</v>
          </cell>
        </row>
        <row r="7555">
          <cell r="H7555" t="str">
            <v>NotSelf</v>
          </cell>
        </row>
        <row r="7556">
          <cell r="H7556" t="str">
            <v>NotSelf</v>
          </cell>
        </row>
        <row r="7557">
          <cell r="H7557" t="str">
            <v>NotSelf</v>
          </cell>
        </row>
        <row r="7558">
          <cell r="H7558" t="str">
            <v>NotSelf</v>
          </cell>
        </row>
        <row r="7559">
          <cell r="H7559" t="str">
            <v>NotSelf</v>
          </cell>
        </row>
        <row r="7560">
          <cell r="H7560" t="str">
            <v>NotSelf</v>
          </cell>
        </row>
        <row r="7561">
          <cell r="H7561" t="str">
            <v>NotSelf</v>
          </cell>
        </row>
        <row r="7562">
          <cell r="H7562" t="str">
            <v>NotSelf</v>
          </cell>
        </row>
        <row r="7563">
          <cell r="H7563" t="str">
            <v>NotSelf</v>
          </cell>
        </row>
        <row r="7564">
          <cell r="H7564" t="str">
            <v>NotSelf</v>
          </cell>
        </row>
        <row r="7565">
          <cell r="H7565" t="str">
            <v>NotSelf</v>
          </cell>
        </row>
        <row r="7566">
          <cell r="H7566" t="str">
            <v>NotSelf</v>
          </cell>
        </row>
        <row r="7567">
          <cell r="H7567" t="str">
            <v>NotSelf</v>
          </cell>
        </row>
        <row r="7568">
          <cell r="H7568" t="str">
            <v>NotSelf</v>
          </cell>
        </row>
        <row r="7569">
          <cell r="H7569" t="str">
            <v>NotSelf</v>
          </cell>
        </row>
        <row r="7570">
          <cell r="H7570" t="str">
            <v>NotSelf</v>
          </cell>
        </row>
        <row r="7571">
          <cell r="H7571" t="str">
            <v>NotSelf</v>
          </cell>
        </row>
        <row r="7572">
          <cell r="H7572" t="str">
            <v>NotSelf</v>
          </cell>
        </row>
        <row r="7573">
          <cell r="H7573" t="str">
            <v>NotSelf</v>
          </cell>
        </row>
        <row r="7574">
          <cell r="H7574" t="str">
            <v>NotSelf</v>
          </cell>
        </row>
        <row r="7575">
          <cell r="H7575" t="str">
            <v>NotSelf</v>
          </cell>
        </row>
        <row r="7576">
          <cell r="H7576" t="str">
            <v>NotSelf</v>
          </cell>
        </row>
        <row r="7577">
          <cell r="H7577" t="str">
            <v>NotSelf</v>
          </cell>
        </row>
        <row r="7578">
          <cell r="H7578" t="str">
            <v>NotSelf</v>
          </cell>
        </row>
        <row r="7579">
          <cell r="H7579" t="str">
            <v>NotSelf</v>
          </cell>
        </row>
        <row r="7580">
          <cell r="H7580" t="str">
            <v>NotSelf</v>
          </cell>
        </row>
        <row r="7581">
          <cell r="H7581" t="str">
            <v>NotSelf</v>
          </cell>
        </row>
        <row r="7582">
          <cell r="H7582" t="str">
            <v>NotSelf</v>
          </cell>
        </row>
        <row r="7583">
          <cell r="H7583" t="str">
            <v>NotSelf</v>
          </cell>
        </row>
        <row r="7584">
          <cell r="H7584" t="str">
            <v>NotSelf</v>
          </cell>
        </row>
        <row r="7585">
          <cell r="H7585" t="str">
            <v>NotSelf</v>
          </cell>
        </row>
        <row r="7586">
          <cell r="H7586" t="str">
            <v>NotSelf</v>
          </cell>
        </row>
        <row r="7587">
          <cell r="H7587" t="str">
            <v>NotSelf</v>
          </cell>
        </row>
        <row r="7588">
          <cell r="H7588" t="str">
            <v>NotSelf</v>
          </cell>
        </row>
        <row r="7589">
          <cell r="H7589" t="str">
            <v>NotSelf</v>
          </cell>
        </row>
        <row r="7590">
          <cell r="H7590" t="str">
            <v>NotSelf</v>
          </cell>
        </row>
        <row r="7591">
          <cell r="H7591" t="str">
            <v>NotSelf</v>
          </cell>
        </row>
        <row r="7592">
          <cell r="H7592" t="str">
            <v>NotSelf</v>
          </cell>
        </row>
        <row r="7593">
          <cell r="H7593" t="str">
            <v>NotSelf</v>
          </cell>
        </row>
        <row r="7594">
          <cell r="H7594" t="str">
            <v>NotSelf</v>
          </cell>
        </row>
        <row r="7595">
          <cell r="H7595" t="str">
            <v>NotSelf</v>
          </cell>
        </row>
        <row r="7596">
          <cell r="H7596" t="str">
            <v>NotSelf</v>
          </cell>
        </row>
        <row r="7597">
          <cell r="H7597" t="str">
            <v>NotSelf</v>
          </cell>
        </row>
        <row r="7598">
          <cell r="H7598" t="str">
            <v>NotSelf</v>
          </cell>
        </row>
        <row r="7599">
          <cell r="H7599" t="str">
            <v>NotSelf</v>
          </cell>
        </row>
        <row r="7600">
          <cell r="H7600" t="str">
            <v>NotSelf</v>
          </cell>
        </row>
        <row r="7601">
          <cell r="H7601" t="str">
            <v>NotSelf</v>
          </cell>
        </row>
        <row r="7602">
          <cell r="H7602" t="str">
            <v>NotSelf</v>
          </cell>
        </row>
        <row r="7603">
          <cell r="H7603" t="str">
            <v>NotSelf</v>
          </cell>
        </row>
        <row r="7604">
          <cell r="H7604" t="str">
            <v>NotSelf</v>
          </cell>
        </row>
        <row r="7605">
          <cell r="H7605" t="str">
            <v>NotSelf</v>
          </cell>
        </row>
        <row r="7606">
          <cell r="H7606" t="str">
            <v>NotSelf</v>
          </cell>
        </row>
        <row r="7607">
          <cell r="H7607" t="str">
            <v>NotSelf</v>
          </cell>
        </row>
        <row r="7608">
          <cell r="H7608" t="str">
            <v>NotSelf</v>
          </cell>
        </row>
        <row r="7609">
          <cell r="H7609" t="str">
            <v>NotSelf</v>
          </cell>
        </row>
        <row r="7610">
          <cell r="H7610" t="str">
            <v>NotSelf</v>
          </cell>
        </row>
        <row r="7611">
          <cell r="H7611" t="str">
            <v>NotSelf</v>
          </cell>
        </row>
        <row r="7612">
          <cell r="H7612" t="str">
            <v>NotSelf</v>
          </cell>
        </row>
        <row r="7613">
          <cell r="H7613" t="str">
            <v>NotSelf</v>
          </cell>
        </row>
        <row r="7614">
          <cell r="H7614" t="str">
            <v>NotSelf</v>
          </cell>
        </row>
        <row r="7615">
          <cell r="H7615" t="str">
            <v>NotSelf</v>
          </cell>
        </row>
        <row r="7616">
          <cell r="H7616" t="str">
            <v>NotSelf</v>
          </cell>
        </row>
        <row r="7617">
          <cell r="H7617" t="str">
            <v>NotSelf</v>
          </cell>
        </row>
        <row r="7618">
          <cell r="H7618" t="str">
            <v>NotSelf</v>
          </cell>
        </row>
        <row r="7619">
          <cell r="H7619" t="str">
            <v>NotSelf</v>
          </cell>
        </row>
        <row r="7620">
          <cell r="H7620" t="str">
            <v>NotSelf</v>
          </cell>
        </row>
        <row r="7621">
          <cell r="H7621" t="str">
            <v>NotSelf</v>
          </cell>
        </row>
        <row r="7622">
          <cell r="H7622" t="str">
            <v>NotSelf</v>
          </cell>
        </row>
        <row r="7623">
          <cell r="H7623" t="str">
            <v>NotSelf</v>
          </cell>
        </row>
        <row r="7624">
          <cell r="H7624" t="str">
            <v>NotSelf</v>
          </cell>
        </row>
        <row r="7625">
          <cell r="H7625" t="str">
            <v>NotSelf</v>
          </cell>
        </row>
        <row r="7626">
          <cell r="H7626" t="str">
            <v>NotSelf</v>
          </cell>
        </row>
        <row r="7627">
          <cell r="H7627" t="str">
            <v>NotSelf</v>
          </cell>
        </row>
        <row r="7628">
          <cell r="H7628" t="str">
            <v>NotSelf</v>
          </cell>
        </row>
        <row r="7629">
          <cell r="H7629" t="str">
            <v>NotSelf</v>
          </cell>
        </row>
        <row r="7630">
          <cell r="H7630" t="str">
            <v>NotSelf</v>
          </cell>
        </row>
        <row r="7631">
          <cell r="H7631" t="str">
            <v>NotSelf</v>
          </cell>
        </row>
        <row r="7632">
          <cell r="H7632" t="str">
            <v>NotSelf</v>
          </cell>
        </row>
        <row r="7633">
          <cell r="H7633" t="str">
            <v>NotSelf</v>
          </cell>
        </row>
        <row r="7634">
          <cell r="H7634" t="str">
            <v>NotSelf</v>
          </cell>
        </row>
        <row r="7635">
          <cell r="H7635" t="str">
            <v>NotSelf</v>
          </cell>
        </row>
        <row r="7636">
          <cell r="H7636" t="str">
            <v>NotSelf</v>
          </cell>
        </row>
        <row r="7637">
          <cell r="H7637" t="str">
            <v>NotSelf</v>
          </cell>
        </row>
        <row r="7638">
          <cell r="H7638" t="str">
            <v>NotSelf</v>
          </cell>
        </row>
        <row r="7639">
          <cell r="H7639" t="str">
            <v>NotSelf</v>
          </cell>
        </row>
        <row r="7640">
          <cell r="H7640" t="str">
            <v>NotSelf</v>
          </cell>
        </row>
        <row r="7641">
          <cell r="H7641" t="str">
            <v>NotSelf</v>
          </cell>
        </row>
        <row r="7642">
          <cell r="H7642" t="str">
            <v>NotSelf</v>
          </cell>
        </row>
        <row r="7643">
          <cell r="H7643" t="str">
            <v>NotSelf</v>
          </cell>
        </row>
        <row r="7644">
          <cell r="H7644" t="str">
            <v>NotSelf</v>
          </cell>
        </row>
        <row r="7645">
          <cell r="H7645" t="str">
            <v>NotSelf</v>
          </cell>
        </row>
        <row r="7646">
          <cell r="H7646" t="str">
            <v>NotSelf</v>
          </cell>
        </row>
        <row r="7647">
          <cell r="H7647" t="str">
            <v>NotSelf</v>
          </cell>
        </row>
        <row r="7648">
          <cell r="H7648" t="str">
            <v>NotSelf</v>
          </cell>
        </row>
        <row r="7649">
          <cell r="H7649" t="str">
            <v>NotSelf</v>
          </cell>
        </row>
        <row r="7650">
          <cell r="H7650" t="str">
            <v>NotSelf</v>
          </cell>
        </row>
        <row r="7651">
          <cell r="H7651" t="str">
            <v>NotSelf</v>
          </cell>
        </row>
        <row r="7652">
          <cell r="H7652" t="str">
            <v>NotSelf</v>
          </cell>
        </row>
        <row r="7653">
          <cell r="H7653" t="str">
            <v>NotSelf</v>
          </cell>
        </row>
        <row r="7654">
          <cell r="H7654" t="str">
            <v>NotSelf</v>
          </cell>
        </row>
        <row r="7655">
          <cell r="H7655" t="str">
            <v>NotSelf</v>
          </cell>
        </row>
        <row r="7656">
          <cell r="H7656" t="str">
            <v>NotSelf</v>
          </cell>
        </row>
        <row r="7657">
          <cell r="H7657" t="str">
            <v>NotSelf</v>
          </cell>
        </row>
        <row r="7658">
          <cell r="H7658" t="str">
            <v>NotSelf</v>
          </cell>
        </row>
        <row r="7659">
          <cell r="H7659" t="str">
            <v>NotSelf</v>
          </cell>
        </row>
        <row r="7660">
          <cell r="H7660" t="str">
            <v>NotSelf</v>
          </cell>
        </row>
        <row r="7661">
          <cell r="H7661" t="str">
            <v>NotSelf</v>
          </cell>
        </row>
        <row r="7662">
          <cell r="H7662" t="str">
            <v>NotSelf</v>
          </cell>
        </row>
        <row r="7663">
          <cell r="H7663" t="str">
            <v>NotSelf</v>
          </cell>
        </row>
        <row r="7664">
          <cell r="H7664" t="str">
            <v>NotSelf</v>
          </cell>
        </row>
        <row r="7665">
          <cell r="H7665" t="str">
            <v>NotSelf</v>
          </cell>
        </row>
        <row r="7666">
          <cell r="H7666" t="str">
            <v>NotSelf</v>
          </cell>
        </row>
        <row r="7667">
          <cell r="H7667" t="str">
            <v>NotSelf</v>
          </cell>
        </row>
        <row r="7668">
          <cell r="H7668" t="str">
            <v>NotSelf</v>
          </cell>
        </row>
        <row r="7669">
          <cell r="H7669" t="str">
            <v>NotSelf</v>
          </cell>
        </row>
        <row r="7670">
          <cell r="H7670" t="str">
            <v>NotSelf</v>
          </cell>
        </row>
        <row r="7671">
          <cell r="H7671" t="str">
            <v>NotSelf</v>
          </cell>
        </row>
        <row r="7672">
          <cell r="H7672" t="str">
            <v>NotSelf</v>
          </cell>
        </row>
        <row r="7673">
          <cell r="H7673" t="str">
            <v>NotSelf</v>
          </cell>
        </row>
        <row r="7674">
          <cell r="H7674" t="str">
            <v>NotSelf</v>
          </cell>
        </row>
        <row r="7675">
          <cell r="H7675" t="str">
            <v>NotSelf</v>
          </cell>
        </row>
        <row r="7676">
          <cell r="H7676" t="str">
            <v>NotSelf</v>
          </cell>
        </row>
        <row r="7677">
          <cell r="H7677" t="str">
            <v>NotSelf</v>
          </cell>
        </row>
        <row r="7678">
          <cell r="H7678" t="str">
            <v>NotSelf</v>
          </cell>
        </row>
        <row r="7679">
          <cell r="H7679" t="str">
            <v>NotSelf</v>
          </cell>
        </row>
        <row r="7680">
          <cell r="H7680" t="str">
            <v>NotSelf</v>
          </cell>
        </row>
        <row r="7681">
          <cell r="H7681" t="str">
            <v>NotSelf</v>
          </cell>
        </row>
        <row r="7682">
          <cell r="H7682" t="str">
            <v>NotSelf</v>
          </cell>
        </row>
        <row r="7683">
          <cell r="H7683" t="str">
            <v>NotSelf</v>
          </cell>
        </row>
        <row r="7684">
          <cell r="H7684" t="str">
            <v>NotSelf</v>
          </cell>
        </row>
        <row r="7685">
          <cell r="H7685" t="str">
            <v>NotSelf</v>
          </cell>
        </row>
        <row r="7686">
          <cell r="H7686" t="str">
            <v>NotSelf</v>
          </cell>
        </row>
        <row r="7687">
          <cell r="H7687" t="str">
            <v>NotSelf</v>
          </cell>
        </row>
        <row r="7688">
          <cell r="H7688" t="str">
            <v>NotSelf</v>
          </cell>
        </row>
        <row r="7689">
          <cell r="H7689" t="str">
            <v>NotSelf</v>
          </cell>
        </row>
        <row r="7690">
          <cell r="H7690" t="str">
            <v>NotSelf</v>
          </cell>
        </row>
        <row r="7691">
          <cell r="H7691" t="str">
            <v>NotSelf</v>
          </cell>
        </row>
        <row r="7692">
          <cell r="H7692" t="str">
            <v>NotSelf</v>
          </cell>
        </row>
        <row r="7693">
          <cell r="H7693" t="str">
            <v>NotSelf</v>
          </cell>
        </row>
        <row r="7694">
          <cell r="H7694" t="str">
            <v>NotSelf</v>
          </cell>
        </row>
        <row r="7695">
          <cell r="H7695" t="str">
            <v>NotSelf</v>
          </cell>
        </row>
        <row r="7696">
          <cell r="H7696" t="str">
            <v>NotSelf</v>
          </cell>
        </row>
        <row r="7697">
          <cell r="H7697" t="str">
            <v>NotSelf</v>
          </cell>
        </row>
        <row r="7698">
          <cell r="H7698" t="str">
            <v>NotSelf</v>
          </cell>
        </row>
        <row r="7699">
          <cell r="H7699" t="str">
            <v>NotSelf</v>
          </cell>
        </row>
        <row r="7700">
          <cell r="H7700" t="str">
            <v>NotSelf</v>
          </cell>
        </row>
        <row r="7701">
          <cell r="H7701" t="str">
            <v>NotSelf</v>
          </cell>
        </row>
        <row r="7702">
          <cell r="H7702" t="str">
            <v>NotSelf</v>
          </cell>
        </row>
        <row r="7703">
          <cell r="H7703" t="str">
            <v>NotSelf</v>
          </cell>
        </row>
        <row r="7704">
          <cell r="H7704" t="str">
            <v>NotSelf</v>
          </cell>
        </row>
        <row r="7705">
          <cell r="H7705" t="str">
            <v>NotSelf</v>
          </cell>
        </row>
        <row r="7706">
          <cell r="H7706" t="str">
            <v>NotSelf</v>
          </cell>
        </row>
        <row r="7707">
          <cell r="H7707" t="str">
            <v>NotSelf</v>
          </cell>
        </row>
        <row r="7708">
          <cell r="H7708" t="str">
            <v>NotSelf</v>
          </cell>
        </row>
        <row r="7709">
          <cell r="H7709" t="str">
            <v>NotSelf</v>
          </cell>
        </row>
        <row r="7710">
          <cell r="H7710" t="str">
            <v>NotSelf</v>
          </cell>
        </row>
        <row r="7711">
          <cell r="H7711" t="str">
            <v>NotSelf</v>
          </cell>
        </row>
        <row r="7712">
          <cell r="H7712" t="str">
            <v>NotSelf</v>
          </cell>
        </row>
        <row r="7713">
          <cell r="H7713" t="str">
            <v>NotSelf</v>
          </cell>
        </row>
        <row r="7714">
          <cell r="H7714" t="str">
            <v>NotSelf</v>
          </cell>
        </row>
        <row r="7715">
          <cell r="H7715" t="str">
            <v>NotSelf</v>
          </cell>
        </row>
        <row r="7716">
          <cell r="H7716" t="str">
            <v>NotSelf</v>
          </cell>
        </row>
        <row r="7717">
          <cell r="H7717" t="str">
            <v>NotSelf</v>
          </cell>
        </row>
        <row r="7718">
          <cell r="H7718" t="str">
            <v>NotSelf</v>
          </cell>
        </row>
        <row r="7719">
          <cell r="H7719" t="str">
            <v>NotSelf</v>
          </cell>
        </row>
        <row r="7720">
          <cell r="H7720" t="str">
            <v>NotSelf</v>
          </cell>
        </row>
        <row r="7721">
          <cell r="H7721" t="str">
            <v>NotSelf</v>
          </cell>
        </row>
        <row r="7722">
          <cell r="H7722" t="str">
            <v>NotSelf</v>
          </cell>
        </row>
        <row r="7723">
          <cell r="H7723" t="str">
            <v>NotSelf</v>
          </cell>
        </row>
        <row r="7724">
          <cell r="H7724" t="str">
            <v>NotSelf</v>
          </cell>
        </row>
        <row r="7725">
          <cell r="H7725" t="str">
            <v>NotSelf</v>
          </cell>
        </row>
        <row r="7726">
          <cell r="H7726" t="str">
            <v>NotSelf</v>
          </cell>
        </row>
        <row r="7727">
          <cell r="H7727" t="str">
            <v>NotSelf</v>
          </cell>
        </row>
        <row r="7728">
          <cell r="H7728" t="str">
            <v>NotSelf</v>
          </cell>
        </row>
        <row r="7729">
          <cell r="H7729" t="str">
            <v>NotSelf</v>
          </cell>
        </row>
        <row r="7730">
          <cell r="H7730" t="str">
            <v>NotSelf</v>
          </cell>
        </row>
        <row r="7731">
          <cell r="H7731" t="str">
            <v>NotSelf</v>
          </cell>
        </row>
        <row r="7732">
          <cell r="H7732" t="str">
            <v>NotSelf</v>
          </cell>
        </row>
        <row r="7733">
          <cell r="H7733" t="str">
            <v>NotSelf</v>
          </cell>
        </row>
        <row r="7734">
          <cell r="H7734" t="str">
            <v>NotSelf</v>
          </cell>
        </row>
        <row r="7735">
          <cell r="H7735" t="str">
            <v>NotSelf</v>
          </cell>
        </row>
        <row r="7736">
          <cell r="H7736" t="str">
            <v>NotSelf</v>
          </cell>
        </row>
        <row r="7737">
          <cell r="H7737" t="str">
            <v>NotSelf</v>
          </cell>
        </row>
        <row r="7738">
          <cell r="H7738" t="str">
            <v>NotSelf</v>
          </cell>
        </row>
        <row r="7739">
          <cell r="H7739" t="str">
            <v>NotSelf</v>
          </cell>
        </row>
        <row r="7740">
          <cell r="H7740" t="str">
            <v>NotSelf</v>
          </cell>
        </row>
        <row r="7741">
          <cell r="H7741" t="str">
            <v>NotSelf</v>
          </cell>
        </row>
        <row r="7742">
          <cell r="H7742" t="str">
            <v>NotSelf</v>
          </cell>
        </row>
        <row r="7743">
          <cell r="H7743" t="str">
            <v>NotSelf</v>
          </cell>
        </row>
        <row r="7744">
          <cell r="H7744" t="str">
            <v>NotSelf</v>
          </cell>
        </row>
        <row r="7745">
          <cell r="H7745" t="str">
            <v>NotSelf</v>
          </cell>
        </row>
        <row r="7746">
          <cell r="H7746" t="str">
            <v>NotSelf</v>
          </cell>
        </row>
        <row r="7747">
          <cell r="H7747" t="str">
            <v>NotSelf</v>
          </cell>
        </row>
        <row r="7748">
          <cell r="H7748" t="str">
            <v>NotSelf</v>
          </cell>
        </row>
        <row r="7749">
          <cell r="H7749" t="str">
            <v>NotSelf</v>
          </cell>
        </row>
        <row r="7750">
          <cell r="H7750" t="str">
            <v>NotSelf</v>
          </cell>
        </row>
        <row r="7751">
          <cell r="H7751" t="str">
            <v>NotSelf</v>
          </cell>
        </row>
        <row r="7752">
          <cell r="H7752" t="str">
            <v>NotSelf</v>
          </cell>
        </row>
        <row r="7753">
          <cell r="H7753" t="str">
            <v>NotSelf</v>
          </cell>
        </row>
        <row r="7754">
          <cell r="H7754" t="str">
            <v>NotSelf</v>
          </cell>
        </row>
        <row r="7755">
          <cell r="H7755" t="str">
            <v>NotSelf</v>
          </cell>
        </row>
        <row r="7756">
          <cell r="H7756" t="str">
            <v>NotSelf</v>
          </cell>
        </row>
        <row r="7757">
          <cell r="H7757" t="str">
            <v>NotSelf</v>
          </cell>
        </row>
        <row r="7758">
          <cell r="H7758" t="str">
            <v>NotSelf</v>
          </cell>
        </row>
        <row r="7759">
          <cell r="H7759" t="str">
            <v>NotSelf</v>
          </cell>
        </row>
        <row r="7760">
          <cell r="H7760" t="str">
            <v>NotSelf</v>
          </cell>
        </row>
        <row r="7761">
          <cell r="H7761" t="str">
            <v>NotSelf</v>
          </cell>
        </row>
        <row r="7762">
          <cell r="H7762" t="str">
            <v>NotSelf</v>
          </cell>
        </row>
        <row r="7763">
          <cell r="H7763" t="str">
            <v>NotSelf</v>
          </cell>
        </row>
        <row r="7764">
          <cell r="H7764" t="str">
            <v>NotSelf</v>
          </cell>
        </row>
        <row r="7765">
          <cell r="H7765" t="str">
            <v>NotSelf</v>
          </cell>
        </row>
        <row r="7766">
          <cell r="H7766" t="str">
            <v>NotSelf</v>
          </cell>
        </row>
        <row r="7767">
          <cell r="H7767" t="str">
            <v>NotSelf</v>
          </cell>
        </row>
        <row r="7768">
          <cell r="H7768" t="str">
            <v>NotSelf</v>
          </cell>
        </row>
        <row r="7769">
          <cell r="H7769" t="str">
            <v>NotSelf</v>
          </cell>
        </row>
        <row r="7770">
          <cell r="H7770" t="str">
            <v>NotSelf</v>
          </cell>
        </row>
        <row r="7771">
          <cell r="H7771" t="str">
            <v>NotSelf</v>
          </cell>
        </row>
        <row r="7772">
          <cell r="H7772" t="str">
            <v>NotSelf</v>
          </cell>
        </row>
        <row r="7773">
          <cell r="H7773" t="str">
            <v>NotSelf</v>
          </cell>
        </row>
        <row r="7774">
          <cell r="H7774" t="str">
            <v>NotSelf</v>
          </cell>
        </row>
        <row r="7775">
          <cell r="H7775" t="str">
            <v>NotSelf</v>
          </cell>
        </row>
        <row r="7776">
          <cell r="H7776" t="str">
            <v>NotSelf</v>
          </cell>
        </row>
        <row r="7777">
          <cell r="H7777" t="str">
            <v>NotSelf</v>
          </cell>
        </row>
        <row r="7778">
          <cell r="H7778" t="str">
            <v>NotSelf</v>
          </cell>
        </row>
        <row r="7779">
          <cell r="H7779" t="str">
            <v>NotSelf</v>
          </cell>
        </row>
        <row r="7780">
          <cell r="H7780" t="str">
            <v>NotSelf</v>
          </cell>
        </row>
        <row r="7781">
          <cell r="H7781" t="str">
            <v>NotSelf</v>
          </cell>
        </row>
        <row r="7782">
          <cell r="H7782" t="str">
            <v>NotSelf</v>
          </cell>
        </row>
        <row r="7783">
          <cell r="H7783" t="str">
            <v>NotSelf</v>
          </cell>
        </row>
        <row r="7784">
          <cell r="H7784" t="str">
            <v>NotSelf</v>
          </cell>
        </row>
        <row r="7785">
          <cell r="H7785" t="str">
            <v>NotSelf</v>
          </cell>
        </row>
        <row r="7786">
          <cell r="H7786" t="str">
            <v>NotSelf</v>
          </cell>
        </row>
        <row r="7787">
          <cell r="H7787" t="str">
            <v>NotSelf</v>
          </cell>
        </row>
        <row r="7788">
          <cell r="H7788" t="str">
            <v>NotSelf</v>
          </cell>
        </row>
        <row r="7789">
          <cell r="H7789" t="str">
            <v>NotSelf</v>
          </cell>
        </row>
        <row r="7790">
          <cell r="H7790" t="str">
            <v>NotSelf</v>
          </cell>
        </row>
        <row r="7791">
          <cell r="H7791" t="str">
            <v>NotSelf</v>
          </cell>
        </row>
        <row r="7792">
          <cell r="H7792" t="str">
            <v>NotSelf</v>
          </cell>
        </row>
        <row r="7793">
          <cell r="H7793" t="str">
            <v>NotSelf</v>
          </cell>
        </row>
        <row r="7794">
          <cell r="H7794" t="str">
            <v>NotSelf</v>
          </cell>
        </row>
        <row r="7795">
          <cell r="H7795" t="str">
            <v>NotSelf</v>
          </cell>
        </row>
        <row r="7796">
          <cell r="H7796" t="str">
            <v>NotSelf</v>
          </cell>
        </row>
        <row r="7797">
          <cell r="H7797" t="str">
            <v>NotSelf</v>
          </cell>
        </row>
        <row r="7798">
          <cell r="H7798" t="str">
            <v>NotSelf</v>
          </cell>
        </row>
        <row r="7799">
          <cell r="H7799" t="str">
            <v>NotSelf</v>
          </cell>
        </row>
        <row r="7800">
          <cell r="H7800" t="str">
            <v>NotSelf</v>
          </cell>
        </row>
        <row r="7801">
          <cell r="H7801" t="str">
            <v>NotSelf</v>
          </cell>
        </row>
        <row r="7802">
          <cell r="H7802" t="str">
            <v>NotSelf</v>
          </cell>
        </row>
        <row r="7803">
          <cell r="H7803" t="str">
            <v>NotSelf</v>
          </cell>
        </row>
        <row r="7804">
          <cell r="H7804" t="str">
            <v>NotSelf</v>
          </cell>
        </row>
        <row r="7805">
          <cell r="H7805" t="str">
            <v>NotSelf</v>
          </cell>
        </row>
        <row r="7806">
          <cell r="H7806" t="str">
            <v>NotSelf</v>
          </cell>
        </row>
        <row r="7807">
          <cell r="H7807" t="str">
            <v>NotSelf</v>
          </cell>
        </row>
        <row r="7808">
          <cell r="H7808" t="str">
            <v>NotSelf</v>
          </cell>
        </row>
        <row r="7809">
          <cell r="H7809" t="str">
            <v>NotSelf</v>
          </cell>
        </row>
        <row r="7810">
          <cell r="H7810" t="str">
            <v>NotSelf</v>
          </cell>
        </row>
        <row r="7811">
          <cell r="H7811" t="str">
            <v>NotSelf</v>
          </cell>
        </row>
        <row r="7812">
          <cell r="H7812" t="str">
            <v>NotSelf</v>
          </cell>
        </row>
        <row r="7813">
          <cell r="H7813" t="str">
            <v>NotSelf</v>
          </cell>
        </row>
        <row r="7814">
          <cell r="H7814" t="str">
            <v>NotSelf</v>
          </cell>
        </row>
        <row r="7815">
          <cell r="H7815" t="str">
            <v>NotSelf</v>
          </cell>
        </row>
        <row r="7816">
          <cell r="H7816" t="str">
            <v>NotSelf</v>
          </cell>
        </row>
        <row r="7817">
          <cell r="H7817" t="str">
            <v>NotSelf</v>
          </cell>
        </row>
        <row r="7818">
          <cell r="H7818" t="str">
            <v>NotSelf</v>
          </cell>
        </row>
        <row r="7819">
          <cell r="H7819" t="str">
            <v>NotSelf</v>
          </cell>
        </row>
        <row r="7820">
          <cell r="H7820" t="str">
            <v>NotSelf</v>
          </cell>
        </row>
        <row r="7821">
          <cell r="H7821" t="str">
            <v>NotSelf</v>
          </cell>
        </row>
        <row r="7822">
          <cell r="H7822" t="str">
            <v>NotSelf</v>
          </cell>
        </row>
        <row r="7823">
          <cell r="H7823" t="str">
            <v>NotSelf</v>
          </cell>
        </row>
        <row r="7824">
          <cell r="H7824" t="str">
            <v>NotSelf</v>
          </cell>
        </row>
        <row r="7825">
          <cell r="H7825" t="str">
            <v>NotSelf</v>
          </cell>
        </row>
        <row r="7826">
          <cell r="H7826" t="str">
            <v>NotSelf</v>
          </cell>
        </row>
        <row r="7827">
          <cell r="H7827" t="str">
            <v>NotSelf</v>
          </cell>
        </row>
        <row r="7828">
          <cell r="H7828" t="str">
            <v>NotSelf</v>
          </cell>
        </row>
        <row r="7829">
          <cell r="H7829" t="str">
            <v>NotSelf</v>
          </cell>
        </row>
        <row r="7830">
          <cell r="H7830" t="str">
            <v>NotSelf</v>
          </cell>
        </row>
        <row r="7831">
          <cell r="H7831" t="str">
            <v>NotSelf</v>
          </cell>
        </row>
        <row r="7832">
          <cell r="H7832" t="str">
            <v>NotSelf</v>
          </cell>
        </row>
        <row r="7833">
          <cell r="H7833" t="str">
            <v>NotSelf</v>
          </cell>
        </row>
        <row r="7834">
          <cell r="H7834" t="str">
            <v>NotSelf</v>
          </cell>
        </row>
        <row r="7835">
          <cell r="H7835" t="str">
            <v>NotSelf</v>
          </cell>
        </row>
        <row r="7836">
          <cell r="H7836" t="str">
            <v>NotSelf</v>
          </cell>
        </row>
        <row r="7837">
          <cell r="H7837" t="str">
            <v>NotSelf</v>
          </cell>
        </row>
        <row r="7838">
          <cell r="H7838" t="str">
            <v>NotSelf</v>
          </cell>
        </row>
        <row r="7839">
          <cell r="H7839" t="str">
            <v>NotSelf</v>
          </cell>
        </row>
        <row r="7840">
          <cell r="H7840" t="str">
            <v>NotSelf</v>
          </cell>
        </row>
        <row r="7841">
          <cell r="H7841" t="str">
            <v>NotSelf</v>
          </cell>
        </row>
        <row r="7842">
          <cell r="H7842" t="str">
            <v>NotSelf</v>
          </cell>
        </row>
        <row r="7843">
          <cell r="H7843" t="str">
            <v>NotSelf</v>
          </cell>
        </row>
        <row r="7844">
          <cell r="H7844" t="str">
            <v>NotSelf</v>
          </cell>
        </row>
        <row r="7845">
          <cell r="H7845" t="str">
            <v>NotSelf</v>
          </cell>
        </row>
        <row r="7846">
          <cell r="H7846" t="str">
            <v>NotSelf</v>
          </cell>
        </row>
        <row r="7847">
          <cell r="H7847" t="str">
            <v>NotSelf</v>
          </cell>
        </row>
        <row r="7848">
          <cell r="H7848" t="str">
            <v>NotSelf</v>
          </cell>
        </row>
        <row r="7849">
          <cell r="H7849" t="str">
            <v>NotSelf</v>
          </cell>
        </row>
        <row r="7850">
          <cell r="H7850" t="str">
            <v>NotSelf</v>
          </cell>
        </row>
        <row r="7851">
          <cell r="H7851" t="str">
            <v>NotSelf</v>
          </cell>
        </row>
        <row r="7852">
          <cell r="H7852" t="str">
            <v>NotSelf</v>
          </cell>
        </row>
        <row r="7853">
          <cell r="H7853" t="str">
            <v>NotSelf</v>
          </cell>
        </row>
        <row r="7854">
          <cell r="H7854" t="str">
            <v>NotSelf</v>
          </cell>
        </row>
        <row r="7855">
          <cell r="H7855" t="str">
            <v>NotSelf</v>
          </cell>
        </row>
        <row r="7856">
          <cell r="H7856" t="str">
            <v>NotSelf</v>
          </cell>
        </row>
        <row r="7857">
          <cell r="H7857" t="str">
            <v>NotSelf</v>
          </cell>
        </row>
        <row r="7858">
          <cell r="H7858" t="str">
            <v>NotSelf</v>
          </cell>
        </row>
        <row r="7859">
          <cell r="H7859" t="str">
            <v>NotSelf</v>
          </cell>
        </row>
        <row r="7860">
          <cell r="H7860" t="str">
            <v>NotSelf</v>
          </cell>
        </row>
        <row r="7861">
          <cell r="H7861" t="str">
            <v>NotSelf</v>
          </cell>
        </row>
        <row r="7862">
          <cell r="H7862" t="str">
            <v>NotSelf</v>
          </cell>
        </row>
        <row r="7863">
          <cell r="H7863" t="str">
            <v>NotSelf</v>
          </cell>
        </row>
        <row r="7864">
          <cell r="H7864" t="str">
            <v>NotSelf</v>
          </cell>
        </row>
        <row r="7865">
          <cell r="H7865" t="str">
            <v>NotSelf</v>
          </cell>
        </row>
        <row r="7866">
          <cell r="H7866" t="str">
            <v>NotSelf</v>
          </cell>
        </row>
        <row r="7867">
          <cell r="H7867" t="str">
            <v>NotSelf</v>
          </cell>
        </row>
        <row r="7868">
          <cell r="H7868" t="str">
            <v>NotSelf</v>
          </cell>
        </row>
        <row r="7869">
          <cell r="H7869" t="str">
            <v>NotSelf</v>
          </cell>
        </row>
        <row r="7870">
          <cell r="H7870" t="str">
            <v>NotSelf</v>
          </cell>
        </row>
        <row r="7871">
          <cell r="H7871" t="str">
            <v>NotSelf</v>
          </cell>
        </row>
        <row r="7872">
          <cell r="H7872" t="str">
            <v>NotSelf</v>
          </cell>
        </row>
        <row r="7873">
          <cell r="H7873" t="str">
            <v>NotSelf</v>
          </cell>
        </row>
        <row r="7874">
          <cell r="H7874" t="str">
            <v>NotSelf</v>
          </cell>
        </row>
        <row r="7875">
          <cell r="H7875" t="str">
            <v>NotSelf</v>
          </cell>
        </row>
        <row r="7876">
          <cell r="H7876" t="str">
            <v>NotSelf</v>
          </cell>
        </row>
        <row r="7877">
          <cell r="H7877" t="str">
            <v>NotSelf</v>
          </cell>
        </row>
        <row r="7878">
          <cell r="H7878" t="str">
            <v>NotSelf</v>
          </cell>
        </row>
        <row r="7879">
          <cell r="H7879" t="str">
            <v>NotSelf</v>
          </cell>
        </row>
        <row r="7880">
          <cell r="H7880" t="str">
            <v>NotSelf</v>
          </cell>
        </row>
        <row r="7881">
          <cell r="H7881" t="str">
            <v>NotSelf</v>
          </cell>
        </row>
        <row r="7882">
          <cell r="H7882" t="str">
            <v>NotSelf</v>
          </cell>
        </row>
        <row r="7883">
          <cell r="H7883" t="str">
            <v>NotSelf</v>
          </cell>
        </row>
        <row r="7884">
          <cell r="H7884" t="str">
            <v>NotSelf</v>
          </cell>
        </row>
        <row r="7885">
          <cell r="H7885" t="str">
            <v>NotSelf</v>
          </cell>
        </row>
        <row r="7886">
          <cell r="H7886" t="str">
            <v>NotSelf</v>
          </cell>
        </row>
        <row r="7887">
          <cell r="H7887" t="str">
            <v>NotSelf</v>
          </cell>
        </row>
        <row r="7888">
          <cell r="H7888" t="str">
            <v>NotSelf</v>
          </cell>
        </row>
        <row r="7889">
          <cell r="H7889" t="str">
            <v>NotSelf</v>
          </cell>
        </row>
        <row r="7890">
          <cell r="H7890" t="str">
            <v>NotSelf</v>
          </cell>
        </row>
        <row r="7891">
          <cell r="H7891" t="str">
            <v>NotSelf</v>
          </cell>
        </row>
        <row r="7892">
          <cell r="H7892" t="str">
            <v>NotSelf</v>
          </cell>
        </row>
        <row r="7893">
          <cell r="H7893" t="str">
            <v>NotSelf</v>
          </cell>
        </row>
        <row r="7894">
          <cell r="H7894" t="str">
            <v>NotSelf</v>
          </cell>
        </row>
        <row r="7895">
          <cell r="H7895" t="str">
            <v>NotSelf</v>
          </cell>
        </row>
        <row r="7896">
          <cell r="H7896" t="str">
            <v>NotSelf</v>
          </cell>
        </row>
        <row r="7897">
          <cell r="H7897" t="str">
            <v>NotSelf</v>
          </cell>
        </row>
        <row r="7898">
          <cell r="H7898" t="str">
            <v>NotSelf</v>
          </cell>
        </row>
        <row r="7899">
          <cell r="H7899" t="str">
            <v>NotSelf</v>
          </cell>
        </row>
        <row r="7900">
          <cell r="H7900" t="str">
            <v>NotSelf</v>
          </cell>
        </row>
        <row r="7901">
          <cell r="H7901" t="str">
            <v>NotSelf</v>
          </cell>
        </row>
        <row r="7902">
          <cell r="H7902" t="str">
            <v>NotSelf</v>
          </cell>
        </row>
        <row r="7903">
          <cell r="H7903" t="str">
            <v>NotSelf</v>
          </cell>
        </row>
        <row r="7904">
          <cell r="H7904" t="str">
            <v>NotSelf</v>
          </cell>
        </row>
        <row r="7905">
          <cell r="H7905" t="str">
            <v>NotSelf</v>
          </cell>
        </row>
        <row r="7906">
          <cell r="H7906" t="str">
            <v>NotSelf</v>
          </cell>
        </row>
        <row r="7907">
          <cell r="H7907" t="str">
            <v>NotSelf</v>
          </cell>
        </row>
        <row r="7908">
          <cell r="H7908" t="str">
            <v>NotSelf</v>
          </cell>
        </row>
        <row r="7909">
          <cell r="H7909" t="str">
            <v>NotSelf</v>
          </cell>
        </row>
        <row r="7910">
          <cell r="H7910" t="str">
            <v>NotSelf</v>
          </cell>
        </row>
        <row r="7911">
          <cell r="H7911" t="str">
            <v>NotSelf</v>
          </cell>
        </row>
        <row r="7912">
          <cell r="H7912" t="str">
            <v>NotSelf</v>
          </cell>
        </row>
        <row r="7913">
          <cell r="H7913" t="str">
            <v>NotSelf</v>
          </cell>
        </row>
        <row r="7914">
          <cell r="H7914" t="str">
            <v>NotSelf</v>
          </cell>
        </row>
        <row r="7915">
          <cell r="H7915" t="str">
            <v>NotSelf</v>
          </cell>
        </row>
        <row r="7916">
          <cell r="H7916" t="str">
            <v>NotSelf</v>
          </cell>
        </row>
        <row r="7917">
          <cell r="H7917" t="str">
            <v>NotSelf</v>
          </cell>
        </row>
        <row r="7918">
          <cell r="H7918" t="str">
            <v>NotSelf</v>
          </cell>
        </row>
        <row r="7919">
          <cell r="H7919" t="str">
            <v>NotSelf</v>
          </cell>
        </row>
        <row r="7920">
          <cell r="H7920" t="str">
            <v>NotSelf</v>
          </cell>
        </row>
        <row r="7921">
          <cell r="H7921" t="str">
            <v>NotSelf</v>
          </cell>
        </row>
        <row r="7922">
          <cell r="H7922" t="str">
            <v>NotSelf</v>
          </cell>
        </row>
        <row r="7923">
          <cell r="H7923" t="str">
            <v>NotSelf</v>
          </cell>
        </row>
        <row r="7924">
          <cell r="H7924" t="str">
            <v>NotSelf</v>
          </cell>
        </row>
        <row r="7925">
          <cell r="H7925" t="str">
            <v>NotSelf</v>
          </cell>
        </row>
        <row r="7926">
          <cell r="H7926" t="str">
            <v>NotSelf</v>
          </cell>
        </row>
        <row r="7927">
          <cell r="H7927" t="str">
            <v>NotSelf</v>
          </cell>
        </row>
        <row r="7928">
          <cell r="H7928" t="str">
            <v>NotSelf</v>
          </cell>
        </row>
        <row r="7929">
          <cell r="H7929" t="str">
            <v>NotSelf</v>
          </cell>
        </row>
        <row r="7930">
          <cell r="H7930" t="str">
            <v>NotSelf</v>
          </cell>
        </row>
        <row r="7931">
          <cell r="H7931" t="str">
            <v>NotSelf</v>
          </cell>
        </row>
        <row r="7932">
          <cell r="H7932" t="str">
            <v>NotSelf</v>
          </cell>
        </row>
        <row r="7933">
          <cell r="H7933" t="str">
            <v>NotSelf</v>
          </cell>
        </row>
        <row r="7934">
          <cell r="H7934" t="str">
            <v>NotSelf</v>
          </cell>
        </row>
        <row r="7935">
          <cell r="H7935" t="str">
            <v>NotSelf</v>
          </cell>
        </row>
        <row r="7936">
          <cell r="H7936" t="str">
            <v>NotSelf</v>
          </cell>
        </row>
        <row r="7937">
          <cell r="H7937" t="str">
            <v>NotSelf</v>
          </cell>
        </row>
        <row r="7938">
          <cell r="H7938" t="str">
            <v>NotSelf</v>
          </cell>
        </row>
        <row r="7939">
          <cell r="H7939" t="str">
            <v>NotSelf</v>
          </cell>
        </row>
        <row r="7940">
          <cell r="H7940" t="str">
            <v>NotSelf</v>
          </cell>
        </row>
        <row r="7941">
          <cell r="H7941" t="str">
            <v>NotSelf</v>
          </cell>
        </row>
        <row r="7942">
          <cell r="H7942" t="str">
            <v>NotSelf</v>
          </cell>
        </row>
        <row r="7943">
          <cell r="H7943" t="str">
            <v>NotSelf</v>
          </cell>
        </row>
        <row r="7944">
          <cell r="H7944" t="str">
            <v>NotSelf</v>
          </cell>
        </row>
        <row r="7945">
          <cell r="H7945" t="str">
            <v>NotSelf</v>
          </cell>
        </row>
        <row r="7946">
          <cell r="H7946" t="str">
            <v>NotSelf</v>
          </cell>
        </row>
        <row r="7947">
          <cell r="H7947" t="str">
            <v>NotSelf</v>
          </cell>
        </row>
        <row r="7948">
          <cell r="H7948" t="str">
            <v>NotSelf</v>
          </cell>
        </row>
        <row r="7949">
          <cell r="H7949" t="str">
            <v>NotSelf</v>
          </cell>
        </row>
        <row r="7950">
          <cell r="H7950" t="str">
            <v>NotSelf</v>
          </cell>
        </row>
        <row r="7951">
          <cell r="H7951" t="str">
            <v>NotSelf</v>
          </cell>
        </row>
        <row r="7952">
          <cell r="H7952" t="str">
            <v>NotSelf</v>
          </cell>
        </row>
        <row r="7953">
          <cell r="H7953" t="str">
            <v>NotSelf</v>
          </cell>
        </row>
        <row r="7954">
          <cell r="H7954" t="str">
            <v>NotSelf</v>
          </cell>
        </row>
        <row r="7955">
          <cell r="H7955" t="str">
            <v>NotSelf</v>
          </cell>
        </row>
        <row r="7956">
          <cell r="H7956" t="str">
            <v>NotSelf</v>
          </cell>
        </row>
        <row r="7957">
          <cell r="H7957" t="str">
            <v>NotSelf</v>
          </cell>
        </row>
        <row r="7958">
          <cell r="H7958" t="str">
            <v>NotSelf</v>
          </cell>
        </row>
        <row r="7959">
          <cell r="H7959" t="str">
            <v>NotSelf</v>
          </cell>
        </row>
        <row r="7960">
          <cell r="H7960" t="str">
            <v>NotSelf</v>
          </cell>
        </row>
        <row r="7961">
          <cell r="H7961" t="str">
            <v>NotSelf</v>
          </cell>
        </row>
        <row r="7962">
          <cell r="H7962" t="str">
            <v>NotSelf</v>
          </cell>
        </row>
        <row r="7963">
          <cell r="H7963" t="str">
            <v>NotSelf</v>
          </cell>
        </row>
        <row r="7964">
          <cell r="H7964" t="str">
            <v>NotSelf</v>
          </cell>
        </row>
        <row r="7965">
          <cell r="H7965" t="str">
            <v>NotSelf</v>
          </cell>
        </row>
        <row r="7966">
          <cell r="H7966" t="str">
            <v>NotSelf</v>
          </cell>
        </row>
        <row r="7967">
          <cell r="H7967" t="str">
            <v>NotSelf</v>
          </cell>
        </row>
        <row r="7968">
          <cell r="H7968" t="str">
            <v>NotSelf</v>
          </cell>
        </row>
        <row r="7969">
          <cell r="H7969" t="str">
            <v>NotSelf</v>
          </cell>
        </row>
        <row r="7970">
          <cell r="H7970" t="str">
            <v>NotSelf</v>
          </cell>
        </row>
        <row r="7971">
          <cell r="H7971" t="str">
            <v>NotSelf</v>
          </cell>
        </row>
        <row r="7972">
          <cell r="H7972" t="str">
            <v>NotSelf</v>
          </cell>
        </row>
        <row r="7973">
          <cell r="H7973" t="str">
            <v>NotSelf</v>
          </cell>
        </row>
        <row r="7974">
          <cell r="H7974" t="str">
            <v>NotSelf</v>
          </cell>
        </row>
        <row r="7975">
          <cell r="H7975" t="str">
            <v>NotSelf</v>
          </cell>
        </row>
        <row r="7976">
          <cell r="H7976" t="str">
            <v>NotSelf</v>
          </cell>
        </row>
        <row r="7977">
          <cell r="H7977" t="str">
            <v>NotSelf</v>
          </cell>
        </row>
        <row r="7978">
          <cell r="H7978" t="str">
            <v>NotSelf</v>
          </cell>
        </row>
        <row r="7979">
          <cell r="H7979" t="str">
            <v>NotSelf</v>
          </cell>
        </row>
        <row r="7980">
          <cell r="H7980" t="str">
            <v>NotSelf</v>
          </cell>
        </row>
        <row r="7981">
          <cell r="H7981" t="str">
            <v>NotSelf</v>
          </cell>
        </row>
        <row r="7982">
          <cell r="H7982" t="str">
            <v>NotSelf</v>
          </cell>
        </row>
        <row r="7983">
          <cell r="H7983" t="str">
            <v>NotSelf</v>
          </cell>
        </row>
        <row r="7984">
          <cell r="H7984" t="str">
            <v>NotSelf</v>
          </cell>
        </row>
        <row r="7985">
          <cell r="H7985" t="str">
            <v>NotSelf</v>
          </cell>
        </row>
        <row r="7986">
          <cell r="H7986" t="str">
            <v>NotSelf</v>
          </cell>
        </row>
        <row r="7987">
          <cell r="H7987" t="str">
            <v>NotSelf</v>
          </cell>
        </row>
        <row r="7988">
          <cell r="H7988" t="str">
            <v>NotSelf</v>
          </cell>
        </row>
        <row r="7989">
          <cell r="H7989" t="str">
            <v>NotSelf</v>
          </cell>
        </row>
        <row r="7990">
          <cell r="H7990" t="str">
            <v>NotSelf</v>
          </cell>
        </row>
        <row r="7991">
          <cell r="H7991" t="str">
            <v>NotSelf</v>
          </cell>
        </row>
        <row r="7992">
          <cell r="H7992" t="str">
            <v>NotSelf</v>
          </cell>
        </row>
        <row r="7993">
          <cell r="H7993" t="str">
            <v>NotSelf</v>
          </cell>
        </row>
        <row r="7994">
          <cell r="H7994" t="str">
            <v>NotSelf</v>
          </cell>
        </row>
        <row r="7995">
          <cell r="H7995" t="str">
            <v>NotSelf</v>
          </cell>
        </row>
        <row r="7996">
          <cell r="H7996" t="str">
            <v>NotSelf</v>
          </cell>
        </row>
        <row r="7997">
          <cell r="H7997" t="str">
            <v>NotSelf</v>
          </cell>
        </row>
        <row r="7998">
          <cell r="H7998" t="str">
            <v>NotSelf</v>
          </cell>
        </row>
        <row r="7999">
          <cell r="H7999" t="str">
            <v>NotSelf</v>
          </cell>
        </row>
        <row r="8000">
          <cell r="H8000" t="str">
            <v>NotSelf</v>
          </cell>
        </row>
        <row r="8001">
          <cell r="H8001" t="str">
            <v>NotSelf</v>
          </cell>
        </row>
        <row r="8002">
          <cell r="H8002" t="str">
            <v>NotSelf</v>
          </cell>
        </row>
        <row r="8003">
          <cell r="H8003" t="str">
            <v>NotSelf</v>
          </cell>
        </row>
        <row r="8004">
          <cell r="H8004" t="str">
            <v>NotSelf</v>
          </cell>
        </row>
        <row r="8005">
          <cell r="H8005" t="str">
            <v>NotSelf</v>
          </cell>
        </row>
        <row r="8006">
          <cell r="H8006" t="str">
            <v>NotSelf</v>
          </cell>
        </row>
        <row r="8007">
          <cell r="H8007" t="str">
            <v>NotSelf</v>
          </cell>
        </row>
        <row r="8008">
          <cell r="H8008" t="str">
            <v>NotSelf</v>
          </cell>
        </row>
        <row r="8009">
          <cell r="H8009" t="str">
            <v>NotSelf</v>
          </cell>
        </row>
        <row r="8010">
          <cell r="H8010" t="str">
            <v>NotSelf</v>
          </cell>
        </row>
        <row r="8011">
          <cell r="H8011" t="str">
            <v>NotSelf</v>
          </cell>
        </row>
        <row r="8012">
          <cell r="H8012" t="str">
            <v>NotSelf</v>
          </cell>
        </row>
        <row r="8013">
          <cell r="H8013" t="str">
            <v>NotSelf</v>
          </cell>
        </row>
        <row r="8014">
          <cell r="H8014" t="str">
            <v>NotSelf</v>
          </cell>
        </row>
        <row r="8015">
          <cell r="H8015" t="str">
            <v>NotSelf</v>
          </cell>
        </row>
        <row r="8016">
          <cell r="H8016" t="str">
            <v>NotSelf</v>
          </cell>
        </row>
        <row r="8017">
          <cell r="H8017" t="str">
            <v>NotSelf</v>
          </cell>
        </row>
        <row r="8018">
          <cell r="H8018" t="str">
            <v>NotSelf</v>
          </cell>
        </row>
        <row r="8019">
          <cell r="H8019" t="str">
            <v>NotSelf</v>
          </cell>
        </row>
        <row r="8020">
          <cell r="H8020" t="str">
            <v>NotSelf</v>
          </cell>
        </row>
        <row r="8021">
          <cell r="H8021" t="str">
            <v>NotSelf</v>
          </cell>
        </row>
        <row r="8022">
          <cell r="H8022" t="str">
            <v>NotSelf</v>
          </cell>
        </row>
        <row r="8023">
          <cell r="H8023" t="str">
            <v>NotSelf</v>
          </cell>
        </row>
        <row r="8024">
          <cell r="H8024" t="str">
            <v>NotSelf</v>
          </cell>
        </row>
        <row r="8025">
          <cell r="H8025" t="str">
            <v>NotSelf</v>
          </cell>
        </row>
        <row r="8026">
          <cell r="H8026" t="str">
            <v>NotSelf</v>
          </cell>
        </row>
        <row r="8027">
          <cell r="H8027" t="str">
            <v>NotSelf</v>
          </cell>
        </row>
        <row r="8028">
          <cell r="H8028" t="str">
            <v>NotSelf</v>
          </cell>
        </row>
        <row r="8029">
          <cell r="H8029" t="str">
            <v>NotSelf</v>
          </cell>
        </row>
        <row r="8030">
          <cell r="H8030" t="str">
            <v>NotSelf</v>
          </cell>
        </row>
        <row r="8031">
          <cell r="H8031" t="str">
            <v>NotSelf</v>
          </cell>
        </row>
        <row r="8032">
          <cell r="H8032" t="str">
            <v>NotSelf</v>
          </cell>
        </row>
        <row r="8033">
          <cell r="H8033" t="str">
            <v>NotSelf</v>
          </cell>
        </row>
        <row r="8034">
          <cell r="H8034" t="str">
            <v>NotSelf</v>
          </cell>
        </row>
        <row r="8035">
          <cell r="H8035" t="str">
            <v>NotSelf</v>
          </cell>
        </row>
        <row r="8036">
          <cell r="H8036" t="str">
            <v>NotSelf</v>
          </cell>
        </row>
        <row r="8037">
          <cell r="H8037" t="str">
            <v>NotSelf</v>
          </cell>
        </row>
        <row r="8038">
          <cell r="H8038" t="str">
            <v>NotSelf</v>
          </cell>
        </row>
        <row r="8039">
          <cell r="H8039" t="str">
            <v>NotSelf</v>
          </cell>
        </row>
        <row r="8040">
          <cell r="H8040" t="str">
            <v>NotSelf</v>
          </cell>
        </row>
        <row r="8041">
          <cell r="H8041" t="str">
            <v>NotSelf</v>
          </cell>
        </row>
        <row r="8042">
          <cell r="H8042" t="str">
            <v>NotSelf</v>
          </cell>
        </row>
        <row r="8043">
          <cell r="H8043" t="str">
            <v>NotSelf</v>
          </cell>
        </row>
        <row r="8044">
          <cell r="H8044" t="str">
            <v>NotSelf</v>
          </cell>
        </row>
        <row r="8045">
          <cell r="H8045" t="str">
            <v>NotSelf</v>
          </cell>
        </row>
        <row r="8046">
          <cell r="H8046" t="str">
            <v>NotSelf</v>
          </cell>
        </row>
        <row r="8047">
          <cell r="H8047" t="str">
            <v>NotSelf</v>
          </cell>
        </row>
        <row r="8048">
          <cell r="H8048" t="str">
            <v>NotSelf</v>
          </cell>
        </row>
        <row r="8049">
          <cell r="H8049" t="str">
            <v>NotSelf</v>
          </cell>
        </row>
        <row r="8050">
          <cell r="H8050" t="str">
            <v>NotSelf</v>
          </cell>
        </row>
        <row r="8051">
          <cell r="H8051" t="str">
            <v>NotSelf</v>
          </cell>
        </row>
        <row r="8052">
          <cell r="H8052" t="str">
            <v>NotSelf</v>
          </cell>
        </row>
        <row r="8053">
          <cell r="H8053" t="str">
            <v>NotSelf</v>
          </cell>
        </row>
        <row r="8054">
          <cell r="H8054" t="str">
            <v>NotSelf</v>
          </cell>
        </row>
        <row r="8055">
          <cell r="H8055" t="str">
            <v>NotSelf</v>
          </cell>
        </row>
        <row r="8056">
          <cell r="H8056" t="str">
            <v>NotSelf</v>
          </cell>
        </row>
        <row r="8057">
          <cell r="H8057" t="str">
            <v>NotSelf</v>
          </cell>
        </row>
        <row r="8058">
          <cell r="H8058" t="str">
            <v>NotSelf</v>
          </cell>
        </row>
        <row r="8059">
          <cell r="H8059" t="str">
            <v>NotSelf</v>
          </cell>
        </row>
        <row r="8060">
          <cell r="H8060" t="str">
            <v>NotSelf</v>
          </cell>
        </row>
        <row r="8061">
          <cell r="H8061" t="str">
            <v>NotSelf</v>
          </cell>
        </row>
        <row r="8062">
          <cell r="H8062" t="str">
            <v>NotSelf</v>
          </cell>
        </row>
        <row r="8063">
          <cell r="H8063" t="str">
            <v>NotSelf</v>
          </cell>
        </row>
        <row r="8064">
          <cell r="H8064" t="str">
            <v>NotSelf</v>
          </cell>
        </row>
        <row r="8065">
          <cell r="H8065" t="str">
            <v>NotSelf</v>
          </cell>
        </row>
        <row r="8066">
          <cell r="H8066" t="str">
            <v>NotSelf</v>
          </cell>
        </row>
        <row r="8067">
          <cell r="H8067" t="str">
            <v>NotSelf</v>
          </cell>
        </row>
        <row r="8068">
          <cell r="H8068" t="str">
            <v>NotSelf</v>
          </cell>
        </row>
        <row r="8069">
          <cell r="H8069" t="str">
            <v>NotSelf</v>
          </cell>
        </row>
        <row r="8070">
          <cell r="H8070" t="str">
            <v>NotSelf</v>
          </cell>
        </row>
        <row r="8071">
          <cell r="H8071" t="str">
            <v>NotSelf</v>
          </cell>
        </row>
        <row r="8072">
          <cell r="H8072" t="str">
            <v>NotSelf</v>
          </cell>
        </row>
        <row r="8073">
          <cell r="H8073" t="str">
            <v>NotSelf</v>
          </cell>
        </row>
        <row r="8074">
          <cell r="H8074" t="str">
            <v>NotSelf</v>
          </cell>
        </row>
        <row r="8075">
          <cell r="H8075" t="str">
            <v>NotSelf</v>
          </cell>
        </row>
        <row r="8076">
          <cell r="H8076" t="str">
            <v>NotSelf</v>
          </cell>
        </row>
        <row r="8077">
          <cell r="H8077" t="str">
            <v>NotSelf</v>
          </cell>
        </row>
        <row r="8078">
          <cell r="H8078" t="str">
            <v>NotSelf</v>
          </cell>
        </row>
        <row r="8079">
          <cell r="H8079" t="str">
            <v>NotSelf</v>
          </cell>
        </row>
        <row r="8080">
          <cell r="H8080" t="str">
            <v>NotSelf</v>
          </cell>
        </row>
        <row r="8081">
          <cell r="H8081" t="str">
            <v>NotSelf</v>
          </cell>
        </row>
        <row r="8082">
          <cell r="H8082" t="str">
            <v>NotSelf</v>
          </cell>
        </row>
        <row r="8083">
          <cell r="H8083" t="str">
            <v>NotSelf</v>
          </cell>
        </row>
        <row r="8084">
          <cell r="H8084" t="str">
            <v>NotSelf</v>
          </cell>
        </row>
        <row r="8085">
          <cell r="H8085" t="str">
            <v>NotSelf</v>
          </cell>
        </row>
        <row r="8086">
          <cell r="H8086" t="str">
            <v>NotSelf</v>
          </cell>
        </row>
        <row r="8087">
          <cell r="H8087" t="str">
            <v>NotSelf</v>
          </cell>
        </row>
        <row r="8088">
          <cell r="H8088" t="str">
            <v>NotSelf</v>
          </cell>
        </row>
        <row r="8089">
          <cell r="H8089" t="str">
            <v>NotSelf</v>
          </cell>
        </row>
        <row r="8090">
          <cell r="H8090" t="str">
            <v>NotSelf</v>
          </cell>
        </row>
        <row r="8091">
          <cell r="H8091" t="str">
            <v>NotSelf</v>
          </cell>
        </row>
        <row r="8092">
          <cell r="H8092" t="str">
            <v>NotSelf</v>
          </cell>
        </row>
        <row r="8093">
          <cell r="H8093" t="str">
            <v>NotSelf</v>
          </cell>
        </row>
        <row r="8094">
          <cell r="H8094" t="str">
            <v>NotSelf</v>
          </cell>
        </row>
        <row r="8095">
          <cell r="H8095" t="str">
            <v>NotSelf</v>
          </cell>
        </row>
        <row r="8096">
          <cell r="H8096" t="str">
            <v>NotSelf</v>
          </cell>
        </row>
        <row r="8097">
          <cell r="H8097" t="str">
            <v>NotSelf</v>
          </cell>
        </row>
        <row r="8098">
          <cell r="H8098" t="str">
            <v>NotSelf</v>
          </cell>
        </row>
        <row r="8099">
          <cell r="H8099" t="str">
            <v>NotSelf</v>
          </cell>
        </row>
        <row r="8100">
          <cell r="H8100" t="str">
            <v>NotSelf</v>
          </cell>
        </row>
        <row r="8101">
          <cell r="H8101" t="str">
            <v>NotSelf</v>
          </cell>
        </row>
        <row r="8102">
          <cell r="H8102" t="str">
            <v>NotSelf</v>
          </cell>
        </row>
        <row r="8103">
          <cell r="H8103" t="str">
            <v>NotSelf</v>
          </cell>
        </row>
        <row r="8104">
          <cell r="H8104" t="str">
            <v>NotSelf</v>
          </cell>
        </row>
        <row r="8105">
          <cell r="H8105" t="str">
            <v>NotSelf</v>
          </cell>
        </row>
        <row r="8106">
          <cell r="H8106" t="str">
            <v>NotSelf</v>
          </cell>
        </row>
        <row r="8107">
          <cell r="H8107" t="str">
            <v>NotSelf</v>
          </cell>
        </row>
        <row r="8108">
          <cell r="H8108" t="str">
            <v>NotSelf</v>
          </cell>
        </row>
        <row r="8109">
          <cell r="H8109" t="str">
            <v>NotSelf</v>
          </cell>
        </row>
        <row r="8110">
          <cell r="H8110" t="str">
            <v>NotSelf</v>
          </cell>
        </row>
        <row r="8111">
          <cell r="H8111" t="str">
            <v>NotSelf</v>
          </cell>
        </row>
        <row r="8112">
          <cell r="H8112" t="str">
            <v>NotSelf</v>
          </cell>
        </row>
        <row r="8113">
          <cell r="H8113" t="str">
            <v>NotSelf</v>
          </cell>
        </row>
        <row r="8114">
          <cell r="H8114" t="str">
            <v>NotSelf</v>
          </cell>
        </row>
        <row r="8115">
          <cell r="H8115" t="str">
            <v>NotSelf</v>
          </cell>
        </row>
        <row r="8116">
          <cell r="H8116" t="str">
            <v>NotSelf</v>
          </cell>
        </row>
        <row r="8117">
          <cell r="H8117" t="str">
            <v>NotSelf</v>
          </cell>
        </row>
        <row r="8118">
          <cell r="H8118" t="str">
            <v>NotSelf</v>
          </cell>
        </row>
        <row r="8119">
          <cell r="H8119" t="str">
            <v>NotSelf</v>
          </cell>
        </row>
        <row r="8120">
          <cell r="H8120" t="str">
            <v>NotSelf</v>
          </cell>
        </row>
        <row r="8121">
          <cell r="H8121" t="str">
            <v>NotSelf</v>
          </cell>
        </row>
        <row r="8122">
          <cell r="H8122" t="str">
            <v>NotSelf</v>
          </cell>
        </row>
        <row r="8123">
          <cell r="H8123" t="str">
            <v>NotSelf</v>
          </cell>
        </row>
        <row r="8124">
          <cell r="H8124" t="str">
            <v>NotSelf</v>
          </cell>
        </row>
        <row r="8125">
          <cell r="H8125" t="str">
            <v>NotSelf</v>
          </cell>
        </row>
        <row r="8126">
          <cell r="H8126" t="str">
            <v>NotSelf</v>
          </cell>
        </row>
        <row r="8127">
          <cell r="H8127" t="str">
            <v>NotSelf</v>
          </cell>
        </row>
        <row r="8128">
          <cell r="H8128" t="str">
            <v>NotSelf</v>
          </cell>
        </row>
        <row r="8129">
          <cell r="H8129" t="str">
            <v>NotSelf</v>
          </cell>
        </row>
        <row r="8130">
          <cell r="H8130" t="str">
            <v>NotSelf</v>
          </cell>
        </row>
        <row r="8131">
          <cell r="H8131" t="str">
            <v>NotSelf</v>
          </cell>
        </row>
        <row r="8132">
          <cell r="H8132" t="str">
            <v>NotSelf</v>
          </cell>
        </row>
        <row r="8133">
          <cell r="H8133" t="str">
            <v>NotSelf</v>
          </cell>
        </row>
        <row r="8134">
          <cell r="H8134" t="str">
            <v>NotSelf</v>
          </cell>
        </row>
        <row r="8135">
          <cell r="H8135" t="str">
            <v>NotSelf</v>
          </cell>
        </row>
        <row r="8136">
          <cell r="H8136" t="str">
            <v>NotSelf</v>
          </cell>
        </row>
        <row r="8137">
          <cell r="H8137" t="str">
            <v>NotSelf</v>
          </cell>
        </row>
        <row r="8138">
          <cell r="H8138" t="str">
            <v>NotSelf</v>
          </cell>
        </row>
        <row r="8139">
          <cell r="H8139" t="str">
            <v>NotSelf</v>
          </cell>
        </row>
        <row r="8140">
          <cell r="H8140" t="str">
            <v>NotSelf</v>
          </cell>
        </row>
        <row r="8141">
          <cell r="H8141" t="str">
            <v>NotSelf</v>
          </cell>
        </row>
        <row r="8142">
          <cell r="H8142" t="str">
            <v>NotSelf</v>
          </cell>
        </row>
        <row r="8143">
          <cell r="H8143" t="str">
            <v>NotSelf</v>
          </cell>
        </row>
        <row r="8144">
          <cell r="H8144" t="str">
            <v>NotSelf</v>
          </cell>
        </row>
        <row r="8145">
          <cell r="H8145" t="str">
            <v>NotSelf</v>
          </cell>
        </row>
        <row r="8146">
          <cell r="H8146" t="str">
            <v>NotSelf</v>
          </cell>
        </row>
        <row r="8147">
          <cell r="H8147" t="str">
            <v>NotSelf</v>
          </cell>
        </row>
        <row r="8148">
          <cell r="H8148" t="str">
            <v>NotSelf</v>
          </cell>
        </row>
        <row r="8149">
          <cell r="H8149" t="str">
            <v>NotSelf</v>
          </cell>
        </row>
        <row r="8150">
          <cell r="H8150" t="str">
            <v>NotSelf</v>
          </cell>
        </row>
        <row r="8151">
          <cell r="H8151" t="str">
            <v>NotSelf</v>
          </cell>
        </row>
        <row r="8152">
          <cell r="H8152" t="str">
            <v>NotSelf</v>
          </cell>
        </row>
        <row r="8153">
          <cell r="H8153" t="str">
            <v>NotSelf</v>
          </cell>
        </row>
        <row r="8154">
          <cell r="H8154" t="str">
            <v>NotSelf</v>
          </cell>
        </row>
        <row r="8155">
          <cell r="H8155" t="str">
            <v>NotSelf</v>
          </cell>
        </row>
        <row r="8156">
          <cell r="H8156" t="str">
            <v>NotSelf</v>
          </cell>
        </row>
        <row r="8157">
          <cell r="H8157" t="str">
            <v>NotSelf</v>
          </cell>
        </row>
        <row r="8158">
          <cell r="H8158" t="str">
            <v>NotSelf</v>
          </cell>
        </row>
        <row r="8159">
          <cell r="H8159" t="str">
            <v>NotSelf</v>
          </cell>
        </row>
        <row r="8160">
          <cell r="H8160" t="str">
            <v>NotSelf</v>
          </cell>
        </row>
        <row r="8161">
          <cell r="H8161" t="str">
            <v>NotSelf</v>
          </cell>
        </row>
        <row r="8162">
          <cell r="H8162" t="str">
            <v>NotSelf</v>
          </cell>
        </row>
        <row r="8163">
          <cell r="H8163" t="str">
            <v>NotSelf</v>
          </cell>
        </row>
        <row r="8164">
          <cell r="H8164" t="str">
            <v>NotSelf</v>
          </cell>
        </row>
        <row r="8165">
          <cell r="H8165" t="str">
            <v>NotSelf</v>
          </cell>
        </row>
        <row r="8166">
          <cell r="H8166" t="str">
            <v>NotSelf</v>
          </cell>
        </row>
        <row r="8167">
          <cell r="H8167" t="str">
            <v>NotSelf</v>
          </cell>
        </row>
        <row r="8168">
          <cell r="H8168" t="str">
            <v>NotSelf</v>
          </cell>
        </row>
        <row r="8169">
          <cell r="H8169" t="str">
            <v>NotSelf</v>
          </cell>
        </row>
        <row r="8170">
          <cell r="H8170" t="str">
            <v>NotSelf</v>
          </cell>
        </row>
        <row r="8171">
          <cell r="H8171" t="str">
            <v>NotSelf</v>
          </cell>
        </row>
        <row r="8172">
          <cell r="H8172" t="str">
            <v>NotSelf</v>
          </cell>
        </row>
        <row r="8173">
          <cell r="H8173" t="str">
            <v>NotSelf</v>
          </cell>
        </row>
        <row r="8174">
          <cell r="H8174" t="str">
            <v>NotSelf</v>
          </cell>
        </row>
        <row r="8175">
          <cell r="H8175" t="str">
            <v>NotSelf</v>
          </cell>
        </row>
        <row r="8176">
          <cell r="H8176" t="str">
            <v>NotSelf</v>
          </cell>
        </row>
        <row r="8177">
          <cell r="H8177" t="str">
            <v>NotSelf</v>
          </cell>
        </row>
        <row r="8178">
          <cell r="H8178" t="str">
            <v>NotSelf</v>
          </cell>
        </row>
        <row r="8179">
          <cell r="H8179" t="str">
            <v>NotSelf</v>
          </cell>
        </row>
        <row r="8180">
          <cell r="H8180" t="str">
            <v>NotSelf</v>
          </cell>
        </row>
        <row r="8181">
          <cell r="H8181" t="str">
            <v>NotSelf</v>
          </cell>
        </row>
        <row r="8182">
          <cell r="H8182" t="str">
            <v>NotSelf</v>
          </cell>
        </row>
        <row r="8183">
          <cell r="H8183" t="str">
            <v>NotSelf</v>
          </cell>
        </row>
        <row r="8184">
          <cell r="H8184" t="str">
            <v>NotSelf</v>
          </cell>
        </row>
        <row r="8185">
          <cell r="H8185" t="str">
            <v>NotSelf</v>
          </cell>
        </row>
        <row r="8186">
          <cell r="H8186" t="str">
            <v>NotSelf</v>
          </cell>
        </row>
        <row r="8187">
          <cell r="H8187" t="str">
            <v>NotSelf</v>
          </cell>
        </row>
        <row r="8188">
          <cell r="H8188" t="str">
            <v>NotSelf</v>
          </cell>
        </row>
        <row r="8189">
          <cell r="H8189" t="str">
            <v>NotSelf</v>
          </cell>
        </row>
        <row r="8190">
          <cell r="H8190" t="str">
            <v>NotSelf</v>
          </cell>
        </row>
        <row r="8191">
          <cell r="H8191" t="str">
            <v>NotSelf</v>
          </cell>
        </row>
        <row r="8192">
          <cell r="H8192" t="str">
            <v>NotSelf</v>
          </cell>
        </row>
        <row r="8193">
          <cell r="H8193" t="str">
            <v>NotSelf</v>
          </cell>
        </row>
        <row r="8194">
          <cell r="H8194" t="str">
            <v>NotSelf</v>
          </cell>
        </row>
        <row r="8195">
          <cell r="H8195" t="str">
            <v>NotSelf</v>
          </cell>
        </row>
        <row r="8196">
          <cell r="H8196" t="str">
            <v>NotSelf</v>
          </cell>
        </row>
        <row r="8197">
          <cell r="H8197" t="str">
            <v>NotSelf</v>
          </cell>
        </row>
        <row r="8198">
          <cell r="H8198" t="str">
            <v>NotSelf</v>
          </cell>
        </row>
        <row r="8199">
          <cell r="H8199" t="str">
            <v>NotSelf</v>
          </cell>
        </row>
        <row r="8200">
          <cell r="H8200" t="str">
            <v>NotSelf</v>
          </cell>
        </row>
        <row r="8201">
          <cell r="H8201" t="str">
            <v>NotSelf</v>
          </cell>
        </row>
        <row r="8202">
          <cell r="H8202" t="str">
            <v>NotSelf</v>
          </cell>
        </row>
        <row r="8203">
          <cell r="H8203" t="str">
            <v>NotSelf</v>
          </cell>
        </row>
        <row r="8204">
          <cell r="H8204" t="str">
            <v>NotSelf</v>
          </cell>
        </row>
        <row r="8205">
          <cell r="H8205" t="str">
            <v>NotSelf</v>
          </cell>
        </row>
        <row r="8206">
          <cell r="H8206" t="str">
            <v>NotSelf</v>
          </cell>
        </row>
        <row r="8207">
          <cell r="H8207" t="str">
            <v>NotSelf</v>
          </cell>
        </row>
        <row r="8208">
          <cell r="H8208" t="str">
            <v>NotSelf</v>
          </cell>
        </row>
        <row r="8209">
          <cell r="H8209" t="str">
            <v>NotSelf</v>
          </cell>
        </row>
        <row r="8210">
          <cell r="H8210" t="str">
            <v>NotSelf</v>
          </cell>
        </row>
        <row r="8211">
          <cell r="H8211" t="str">
            <v>NotSelf</v>
          </cell>
        </row>
        <row r="8212">
          <cell r="H8212" t="str">
            <v>NotSelf</v>
          </cell>
        </row>
        <row r="8213">
          <cell r="H8213" t="str">
            <v>NotSelf</v>
          </cell>
        </row>
        <row r="8214">
          <cell r="H8214" t="str">
            <v>NotSelf</v>
          </cell>
        </row>
        <row r="8215">
          <cell r="H8215" t="str">
            <v>NotSelf</v>
          </cell>
        </row>
        <row r="8216">
          <cell r="H8216" t="str">
            <v>NotSelf</v>
          </cell>
        </row>
        <row r="8217">
          <cell r="H8217" t="str">
            <v>NotSelf</v>
          </cell>
        </row>
        <row r="8218">
          <cell r="H8218" t="str">
            <v>NotSelf</v>
          </cell>
        </row>
        <row r="8219">
          <cell r="H8219" t="str">
            <v>NotSelf</v>
          </cell>
        </row>
        <row r="8220">
          <cell r="H8220" t="str">
            <v>NotSelf</v>
          </cell>
        </row>
        <row r="8221">
          <cell r="H8221" t="str">
            <v>NotSelf</v>
          </cell>
        </row>
        <row r="8222">
          <cell r="H8222" t="str">
            <v>NotSelf</v>
          </cell>
        </row>
        <row r="8223">
          <cell r="H8223" t="str">
            <v>NotSelf</v>
          </cell>
        </row>
        <row r="8224">
          <cell r="H8224" t="str">
            <v>NotSelf</v>
          </cell>
        </row>
        <row r="8225">
          <cell r="H8225" t="str">
            <v>NotSelf</v>
          </cell>
        </row>
        <row r="8226">
          <cell r="H8226" t="str">
            <v>NotSelf</v>
          </cell>
        </row>
        <row r="8227">
          <cell r="H8227" t="str">
            <v>NotSelf</v>
          </cell>
        </row>
        <row r="8228">
          <cell r="H8228" t="str">
            <v>NotSelf</v>
          </cell>
        </row>
        <row r="8229">
          <cell r="H8229" t="str">
            <v>NotSelf</v>
          </cell>
        </row>
        <row r="8230">
          <cell r="H8230" t="str">
            <v>NotSelf</v>
          </cell>
        </row>
        <row r="8231">
          <cell r="H8231" t="str">
            <v>NotSelf</v>
          </cell>
        </row>
        <row r="8232">
          <cell r="H8232" t="str">
            <v>NotSelf</v>
          </cell>
        </row>
        <row r="8233">
          <cell r="H8233" t="str">
            <v>NotSelf</v>
          </cell>
        </row>
        <row r="8234">
          <cell r="H8234" t="str">
            <v>NotSelf</v>
          </cell>
        </row>
        <row r="8235">
          <cell r="H8235" t="str">
            <v>NotSelf</v>
          </cell>
        </row>
        <row r="8236">
          <cell r="H8236" t="str">
            <v>NotSelf</v>
          </cell>
        </row>
        <row r="8237">
          <cell r="H8237" t="str">
            <v>NotSelf</v>
          </cell>
        </row>
        <row r="8238">
          <cell r="H8238" t="str">
            <v>NotSelf</v>
          </cell>
        </row>
        <row r="8239">
          <cell r="H8239" t="str">
            <v>NotSelf</v>
          </cell>
        </row>
        <row r="8240">
          <cell r="H8240" t="str">
            <v>NotSelf</v>
          </cell>
        </row>
        <row r="8241">
          <cell r="H8241" t="str">
            <v>NotSelf</v>
          </cell>
        </row>
        <row r="8242">
          <cell r="H8242" t="str">
            <v>NotSelf</v>
          </cell>
        </row>
        <row r="8243">
          <cell r="H8243" t="str">
            <v>NotSelf</v>
          </cell>
        </row>
        <row r="8244">
          <cell r="H8244" t="str">
            <v>NotSelf</v>
          </cell>
        </row>
        <row r="8245">
          <cell r="H8245" t="str">
            <v>NotSelf</v>
          </cell>
        </row>
        <row r="8246">
          <cell r="H8246" t="str">
            <v>NotSelf</v>
          </cell>
        </row>
        <row r="8247">
          <cell r="H8247" t="str">
            <v>NotSelf</v>
          </cell>
        </row>
        <row r="8248">
          <cell r="H8248" t="str">
            <v>NotSelf</v>
          </cell>
        </row>
        <row r="8249">
          <cell r="H8249" t="str">
            <v>NotSelf</v>
          </cell>
        </row>
        <row r="8250">
          <cell r="H8250" t="str">
            <v>NotSelf</v>
          </cell>
        </row>
        <row r="8251">
          <cell r="H8251" t="str">
            <v>NotSelf</v>
          </cell>
        </row>
        <row r="8252">
          <cell r="H8252" t="str">
            <v>NotSelf</v>
          </cell>
        </row>
        <row r="8253">
          <cell r="H8253" t="str">
            <v>NotSelf</v>
          </cell>
        </row>
        <row r="8254">
          <cell r="H8254" t="str">
            <v>NotSelf</v>
          </cell>
        </row>
        <row r="8255">
          <cell r="H8255" t="str">
            <v>NotSelf</v>
          </cell>
        </row>
        <row r="8256">
          <cell r="H8256" t="str">
            <v>NotSelf</v>
          </cell>
        </row>
        <row r="8257">
          <cell r="H8257" t="str">
            <v>NotSelf</v>
          </cell>
        </row>
        <row r="8258">
          <cell r="H8258" t="str">
            <v>NotSelf</v>
          </cell>
        </row>
        <row r="8259">
          <cell r="H8259" t="str">
            <v>NotSelf</v>
          </cell>
        </row>
        <row r="8260">
          <cell r="H8260" t="str">
            <v>NotSelf</v>
          </cell>
        </row>
        <row r="8261">
          <cell r="H8261" t="str">
            <v>NotSelf</v>
          </cell>
        </row>
        <row r="8262">
          <cell r="H8262" t="str">
            <v>NotSelf</v>
          </cell>
        </row>
        <row r="8263">
          <cell r="H8263" t="str">
            <v>NotSelf</v>
          </cell>
        </row>
        <row r="8264">
          <cell r="H8264" t="str">
            <v>NotSelf</v>
          </cell>
        </row>
        <row r="8265">
          <cell r="H8265" t="str">
            <v>NotSelf</v>
          </cell>
        </row>
        <row r="8266">
          <cell r="H8266" t="str">
            <v>NotSelf</v>
          </cell>
        </row>
        <row r="8267">
          <cell r="H8267" t="str">
            <v>NotSelf</v>
          </cell>
        </row>
        <row r="8268">
          <cell r="H8268" t="str">
            <v>NotSelf</v>
          </cell>
        </row>
        <row r="8269">
          <cell r="H8269" t="str">
            <v>NotSelf</v>
          </cell>
        </row>
        <row r="8270">
          <cell r="H8270" t="str">
            <v>NotSelf</v>
          </cell>
        </row>
        <row r="8271">
          <cell r="H8271" t="str">
            <v>NotSelf</v>
          </cell>
        </row>
        <row r="8272">
          <cell r="H8272" t="str">
            <v>NotSelf</v>
          </cell>
        </row>
        <row r="8273">
          <cell r="H8273" t="str">
            <v>NotSelf</v>
          </cell>
        </row>
        <row r="8274">
          <cell r="H8274" t="str">
            <v>NotSelf</v>
          </cell>
        </row>
        <row r="8275">
          <cell r="H8275" t="str">
            <v>NotSelf</v>
          </cell>
        </row>
        <row r="8276">
          <cell r="H8276" t="str">
            <v>NotSelf</v>
          </cell>
        </row>
        <row r="8277">
          <cell r="H8277" t="str">
            <v>NotSelf</v>
          </cell>
        </row>
        <row r="8278">
          <cell r="H8278" t="str">
            <v>NotSelf</v>
          </cell>
        </row>
        <row r="8279">
          <cell r="H8279" t="str">
            <v>NotSelf</v>
          </cell>
        </row>
        <row r="8280">
          <cell r="H8280" t="str">
            <v>NotSelf</v>
          </cell>
        </row>
        <row r="8281">
          <cell r="H8281" t="str">
            <v>NotSelf</v>
          </cell>
        </row>
        <row r="8282">
          <cell r="H8282" t="str">
            <v>NotSelf</v>
          </cell>
        </row>
        <row r="8283">
          <cell r="H8283" t="str">
            <v>NotSelf</v>
          </cell>
        </row>
        <row r="8284">
          <cell r="H8284" t="str">
            <v>NotSelf</v>
          </cell>
        </row>
        <row r="8285">
          <cell r="H8285" t="str">
            <v>NotSelf</v>
          </cell>
        </row>
        <row r="8286">
          <cell r="H8286" t="str">
            <v>NotSelf</v>
          </cell>
        </row>
        <row r="8287">
          <cell r="H8287" t="str">
            <v>NotSelf</v>
          </cell>
        </row>
        <row r="8288">
          <cell r="H8288" t="str">
            <v>NotSelf</v>
          </cell>
        </row>
        <row r="8289">
          <cell r="H8289" t="str">
            <v>NotSelf</v>
          </cell>
        </row>
        <row r="8290">
          <cell r="H8290" t="str">
            <v>NotSelf</v>
          </cell>
        </row>
        <row r="8291">
          <cell r="H8291" t="str">
            <v>NotSelf</v>
          </cell>
        </row>
        <row r="8292">
          <cell r="H8292" t="str">
            <v>NotSelf</v>
          </cell>
        </row>
        <row r="8293">
          <cell r="H8293" t="str">
            <v>NotSelf</v>
          </cell>
        </row>
        <row r="8294">
          <cell r="H8294" t="str">
            <v>NotSelf</v>
          </cell>
        </row>
        <row r="8295">
          <cell r="H8295" t="str">
            <v>NotSelf</v>
          </cell>
        </row>
        <row r="8296">
          <cell r="H8296" t="str">
            <v>NotSelf</v>
          </cell>
        </row>
        <row r="8297">
          <cell r="H8297" t="str">
            <v>NotSelf</v>
          </cell>
        </row>
        <row r="8298">
          <cell r="H8298" t="str">
            <v>NotSelf</v>
          </cell>
        </row>
        <row r="8299">
          <cell r="H8299" t="str">
            <v>NotSelf</v>
          </cell>
        </row>
        <row r="8300">
          <cell r="H8300" t="str">
            <v>NotSelf</v>
          </cell>
        </row>
        <row r="8301">
          <cell r="H8301" t="str">
            <v>NotSelf</v>
          </cell>
        </row>
        <row r="8302">
          <cell r="H8302" t="str">
            <v>NotSelf</v>
          </cell>
        </row>
        <row r="8303">
          <cell r="H8303" t="str">
            <v>NotSelf</v>
          </cell>
        </row>
        <row r="8304">
          <cell r="H8304" t="str">
            <v>NotSelf</v>
          </cell>
        </row>
        <row r="8305">
          <cell r="H8305" t="str">
            <v>NotSelf</v>
          </cell>
        </row>
        <row r="8306">
          <cell r="H8306" t="str">
            <v>NotSelf</v>
          </cell>
        </row>
        <row r="8307">
          <cell r="H8307" t="str">
            <v>NotSelf</v>
          </cell>
        </row>
        <row r="8308">
          <cell r="H8308" t="str">
            <v>NotSelf</v>
          </cell>
        </row>
        <row r="8309">
          <cell r="H8309" t="str">
            <v>NotSelf</v>
          </cell>
        </row>
        <row r="8310">
          <cell r="H8310" t="str">
            <v>NotSelf</v>
          </cell>
        </row>
        <row r="8311">
          <cell r="H8311" t="str">
            <v>NotSelf</v>
          </cell>
        </row>
        <row r="8312">
          <cell r="H8312" t="str">
            <v>NotSelf</v>
          </cell>
        </row>
        <row r="8313">
          <cell r="H8313" t="str">
            <v>NotSelf</v>
          </cell>
        </row>
        <row r="8314">
          <cell r="H8314" t="str">
            <v>NotSelf</v>
          </cell>
        </row>
        <row r="8315">
          <cell r="H8315" t="str">
            <v>NotSelf</v>
          </cell>
        </row>
        <row r="8316">
          <cell r="H8316" t="str">
            <v>NotSelf</v>
          </cell>
        </row>
        <row r="8317">
          <cell r="H8317" t="str">
            <v>NotSelf</v>
          </cell>
        </row>
        <row r="8318">
          <cell r="H8318" t="str">
            <v>NotSelf</v>
          </cell>
        </row>
        <row r="8319">
          <cell r="H8319" t="str">
            <v>NotSelf</v>
          </cell>
        </row>
        <row r="8320">
          <cell r="H8320" t="str">
            <v>NotSelf</v>
          </cell>
        </row>
        <row r="8321">
          <cell r="H8321" t="str">
            <v>NotSelf</v>
          </cell>
        </row>
        <row r="8322">
          <cell r="H8322" t="str">
            <v>NotSelf</v>
          </cell>
        </row>
        <row r="8323">
          <cell r="H8323" t="str">
            <v>NotSelf</v>
          </cell>
        </row>
        <row r="8324">
          <cell r="H8324" t="str">
            <v>NotSelf</v>
          </cell>
        </row>
        <row r="8325">
          <cell r="H8325" t="str">
            <v>NotSelf</v>
          </cell>
        </row>
        <row r="8326">
          <cell r="H8326" t="str">
            <v>NotSelf</v>
          </cell>
        </row>
        <row r="8327">
          <cell r="H8327" t="str">
            <v>NotSelf</v>
          </cell>
        </row>
        <row r="8328">
          <cell r="H8328" t="str">
            <v>NotSelf</v>
          </cell>
        </row>
        <row r="8329">
          <cell r="H8329" t="str">
            <v>NotSelf</v>
          </cell>
        </row>
        <row r="8330">
          <cell r="H8330" t="str">
            <v>NotSelf</v>
          </cell>
        </row>
        <row r="8331">
          <cell r="H8331" t="str">
            <v>NotSelf</v>
          </cell>
        </row>
        <row r="8332">
          <cell r="H8332" t="str">
            <v>NotSelf</v>
          </cell>
        </row>
        <row r="8333">
          <cell r="H8333" t="str">
            <v>NotSelf</v>
          </cell>
        </row>
        <row r="8334">
          <cell r="H8334" t="str">
            <v>NotSelf</v>
          </cell>
        </row>
        <row r="8335">
          <cell r="H8335" t="str">
            <v>NotSelf</v>
          </cell>
        </row>
        <row r="8336">
          <cell r="H8336" t="str">
            <v>NotSelf</v>
          </cell>
        </row>
        <row r="8337">
          <cell r="H8337" t="str">
            <v>NotSelf</v>
          </cell>
        </row>
        <row r="8338">
          <cell r="H8338" t="str">
            <v>NotSelf</v>
          </cell>
        </row>
        <row r="8339">
          <cell r="H8339" t="str">
            <v>NotSelf</v>
          </cell>
        </row>
        <row r="8340">
          <cell r="H8340" t="str">
            <v>NotSelf</v>
          </cell>
        </row>
        <row r="8341">
          <cell r="H8341" t="str">
            <v>NotSelf</v>
          </cell>
        </row>
        <row r="8342">
          <cell r="H8342" t="str">
            <v>NotSelf</v>
          </cell>
        </row>
        <row r="8343">
          <cell r="H8343" t="str">
            <v>NotSelf</v>
          </cell>
        </row>
        <row r="8344">
          <cell r="H8344" t="str">
            <v>NotSelf</v>
          </cell>
        </row>
        <row r="8345">
          <cell r="H8345" t="str">
            <v>NotSelf</v>
          </cell>
        </row>
        <row r="8346">
          <cell r="H8346" t="str">
            <v>NotSelf</v>
          </cell>
        </row>
        <row r="8347">
          <cell r="H8347" t="str">
            <v>NotSelf</v>
          </cell>
        </row>
        <row r="8348">
          <cell r="H8348" t="str">
            <v>NotSelf</v>
          </cell>
        </row>
        <row r="8349">
          <cell r="H8349" t="str">
            <v>NotSelf</v>
          </cell>
        </row>
        <row r="8350">
          <cell r="H8350" t="str">
            <v>NotSelf</v>
          </cell>
        </row>
        <row r="8351">
          <cell r="H8351" t="str">
            <v>NotSelf</v>
          </cell>
        </row>
        <row r="8352">
          <cell r="H8352" t="str">
            <v>NotSelf</v>
          </cell>
        </row>
        <row r="8353">
          <cell r="H8353" t="str">
            <v>NotSelf</v>
          </cell>
        </row>
        <row r="8354">
          <cell r="H8354" t="str">
            <v>NotSelf</v>
          </cell>
        </row>
        <row r="8355">
          <cell r="H8355" t="str">
            <v>NotSelf</v>
          </cell>
        </row>
        <row r="8356">
          <cell r="H8356" t="str">
            <v>NotSelf</v>
          </cell>
        </row>
        <row r="8357">
          <cell r="H8357" t="str">
            <v>NotSelf</v>
          </cell>
        </row>
        <row r="8358">
          <cell r="H8358" t="str">
            <v>NotSelf</v>
          </cell>
        </row>
        <row r="8359">
          <cell r="H8359" t="str">
            <v>NotSelf</v>
          </cell>
        </row>
        <row r="8360">
          <cell r="H8360" t="str">
            <v>NotSelf</v>
          </cell>
        </row>
        <row r="8361">
          <cell r="H8361" t="str">
            <v>NotSelf</v>
          </cell>
        </row>
        <row r="8362">
          <cell r="H8362" t="str">
            <v>NotSelf</v>
          </cell>
        </row>
        <row r="8363">
          <cell r="H8363" t="str">
            <v>NotSelf</v>
          </cell>
        </row>
        <row r="8364">
          <cell r="H8364" t="str">
            <v>NotSelf</v>
          </cell>
        </row>
        <row r="8365">
          <cell r="H8365" t="str">
            <v>NotSelf</v>
          </cell>
        </row>
        <row r="8366">
          <cell r="H8366" t="str">
            <v>NotSelf</v>
          </cell>
        </row>
        <row r="8367">
          <cell r="H8367" t="str">
            <v>NotSelf</v>
          </cell>
        </row>
        <row r="8368">
          <cell r="H8368" t="str">
            <v>NotSelf</v>
          </cell>
        </row>
        <row r="8369">
          <cell r="H8369" t="str">
            <v>NotSelf</v>
          </cell>
        </row>
        <row r="8370">
          <cell r="H8370" t="str">
            <v>NotSelf</v>
          </cell>
        </row>
        <row r="8371">
          <cell r="H8371" t="str">
            <v>NotSelf</v>
          </cell>
        </row>
        <row r="8372">
          <cell r="H8372" t="str">
            <v>NotSelf</v>
          </cell>
        </row>
        <row r="8373">
          <cell r="H8373" t="str">
            <v>NotSelf</v>
          </cell>
        </row>
        <row r="8374">
          <cell r="H8374" t="str">
            <v>NotSelf</v>
          </cell>
        </row>
        <row r="8375">
          <cell r="H8375" t="str">
            <v>NotSelf</v>
          </cell>
        </row>
        <row r="8376">
          <cell r="H8376" t="str">
            <v>NotSelf</v>
          </cell>
        </row>
        <row r="8377">
          <cell r="H8377" t="str">
            <v>NotSelf</v>
          </cell>
        </row>
        <row r="8378">
          <cell r="H8378" t="str">
            <v>NotSelf</v>
          </cell>
        </row>
        <row r="8379">
          <cell r="H8379" t="str">
            <v>NotSelf</v>
          </cell>
        </row>
        <row r="8380">
          <cell r="H8380" t="str">
            <v>NotSelf</v>
          </cell>
        </row>
        <row r="8381">
          <cell r="H8381" t="str">
            <v>NotSelf</v>
          </cell>
        </row>
        <row r="8382">
          <cell r="H8382" t="str">
            <v>NotSelf</v>
          </cell>
        </row>
        <row r="8383">
          <cell r="H8383" t="str">
            <v>NotSelf</v>
          </cell>
        </row>
        <row r="8384">
          <cell r="H8384" t="str">
            <v>NotSelf</v>
          </cell>
        </row>
        <row r="8385">
          <cell r="H8385" t="str">
            <v>NotSelf</v>
          </cell>
        </row>
        <row r="8386">
          <cell r="H8386" t="str">
            <v>NotSelf</v>
          </cell>
        </row>
        <row r="8387">
          <cell r="H8387" t="str">
            <v>NotSelf</v>
          </cell>
        </row>
        <row r="8388">
          <cell r="H8388" t="str">
            <v>NotSelf</v>
          </cell>
        </row>
        <row r="8389">
          <cell r="H8389" t="str">
            <v>NotSelf</v>
          </cell>
        </row>
        <row r="8390">
          <cell r="H8390" t="str">
            <v>NotSelf</v>
          </cell>
        </row>
        <row r="8391">
          <cell r="H8391" t="str">
            <v>NotSelf</v>
          </cell>
        </row>
        <row r="8392">
          <cell r="H8392" t="str">
            <v>NotSelf</v>
          </cell>
        </row>
        <row r="8393">
          <cell r="H8393" t="str">
            <v>NotSelf</v>
          </cell>
        </row>
        <row r="8394">
          <cell r="H8394" t="str">
            <v>NotSelf</v>
          </cell>
        </row>
        <row r="8395">
          <cell r="H8395" t="str">
            <v>NotSelf</v>
          </cell>
        </row>
        <row r="8396">
          <cell r="H8396" t="str">
            <v>NotSelf</v>
          </cell>
        </row>
        <row r="8397">
          <cell r="H8397" t="str">
            <v>NotSelf</v>
          </cell>
        </row>
        <row r="8398">
          <cell r="H8398" t="str">
            <v>NotSelf</v>
          </cell>
        </row>
        <row r="8399">
          <cell r="H8399" t="str">
            <v>NotSelf</v>
          </cell>
        </row>
        <row r="8400">
          <cell r="H8400" t="str">
            <v>NotSelf</v>
          </cell>
        </row>
        <row r="8401">
          <cell r="H8401" t="str">
            <v>NotSelf</v>
          </cell>
        </row>
        <row r="8402">
          <cell r="H8402" t="str">
            <v>NotSelf</v>
          </cell>
        </row>
        <row r="8403">
          <cell r="H8403" t="str">
            <v>NotSelf</v>
          </cell>
        </row>
        <row r="8404">
          <cell r="H8404" t="str">
            <v>NotSelf</v>
          </cell>
        </row>
        <row r="8405">
          <cell r="H8405" t="str">
            <v>NotSelf</v>
          </cell>
        </row>
        <row r="8406">
          <cell r="H8406" t="str">
            <v>NotSelf</v>
          </cell>
        </row>
        <row r="8407">
          <cell r="H8407" t="str">
            <v>NotSelf</v>
          </cell>
        </row>
        <row r="8408">
          <cell r="H8408" t="str">
            <v>NotSelf</v>
          </cell>
        </row>
        <row r="8409">
          <cell r="H8409" t="str">
            <v>NotSelf</v>
          </cell>
        </row>
        <row r="8410">
          <cell r="H8410" t="str">
            <v>NotSelf</v>
          </cell>
        </row>
        <row r="8411">
          <cell r="H8411" t="str">
            <v>NotSelf</v>
          </cell>
        </row>
        <row r="8412">
          <cell r="H8412" t="str">
            <v>NotSelf</v>
          </cell>
        </row>
        <row r="8413">
          <cell r="H8413" t="str">
            <v>NotSelf</v>
          </cell>
        </row>
        <row r="8414">
          <cell r="H8414" t="str">
            <v>NotSelf</v>
          </cell>
        </row>
        <row r="8415">
          <cell r="H8415" t="str">
            <v>NotSelf</v>
          </cell>
        </row>
        <row r="8416">
          <cell r="H8416" t="str">
            <v>NotSelf</v>
          </cell>
        </row>
        <row r="8417">
          <cell r="H8417" t="str">
            <v>NotSelf</v>
          </cell>
        </row>
        <row r="8418">
          <cell r="H8418" t="str">
            <v>NotSelf</v>
          </cell>
        </row>
        <row r="8419">
          <cell r="H8419" t="str">
            <v>NotSelf</v>
          </cell>
        </row>
        <row r="8420">
          <cell r="H8420" t="str">
            <v>NotSelf</v>
          </cell>
        </row>
        <row r="8421">
          <cell r="H8421" t="str">
            <v>NotSelf</v>
          </cell>
        </row>
        <row r="8422">
          <cell r="H8422" t="str">
            <v>NotSelf</v>
          </cell>
        </row>
        <row r="8423">
          <cell r="H8423" t="str">
            <v>NotSelf</v>
          </cell>
        </row>
        <row r="8424">
          <cell r="H8424" t="str">
            <v>NotSelf</v>
          </cell>
        </row>
        <row r="8425">
          <cell r="H8425" t="str">
            <v>NotSelf</v>
          </cell>
        </row>
        <row r="8426">
          <cell r="H8426" t="str">
            <v>NotSelf</v>
          </cell>
        </row>
        <row r="8427">
          <cell r="H8427" t="str">
            <v>NotSelf</v>
          </cell>
        </row>
        <row r="8428">
          <cell r="H8428" t="str">
            <v>NotSelf</v>
          </cell>
        </row>
        <row r="8429">
          <cell r="H8429" t="str">
            <v>NotSelf</v>
          </cell>
        </row>
        <row r="8430">
          <cell r="H8430" t="str">
            <v>NotSelf</v>
          </cell>
        </row>
        <row r="8431">
          <cell r="H8431" t="str">
            <v>NotSelf</v>
          </cell>
        </row>
        <row r="8432">
          <cell r="H8432" t="str">
            <v>NotSelf</v>
          </cell>
        </row>
        <row r="8433">
          <cell r="H8433" t="str">
            <v>NotSelf</v>
          </cell>
        </row>
        <row r="8434">
          <cell r="H8434" t="str">
            <v>NotSelf</v>
          </cell>
        </row>
        <row r="8435">
          <cell r="H8435" t="str">
            <v>NotSelf</v>
          </cell>
        </row>
        <row r="8436">
          <cell r="H8436" t="str">
            <v>NotSelf</v>
          </cell>
        </row>
        <row r="8437">
          <cell r="H8437" t="str">
            <v>NotSelf</v>
          </cell>
        </row>
        <row r="8438">
          <cell r="H8438" t="str">
            <v>NotSelf</v>
          </cell>
        </row>
        <row r="8439">
          <cell r="H8439" t="str">
            <v>NotSelf</v>
          </cell>
        </row>
        <row r="8440">
          <cell r="H8440" t="str">
            <v>NotSelf</v>
          </cell>
        </row>
        <row r="8441">
          <cell r="H8441" t="str">
            <v>NotSelf</v>
          </cell>
        </row>
        <row r="8442">
          <cell r="H8442" t="str">
            <v>NotSelf</v>
          </cell>
        </row>
        <row r="8443">
          <cell r="H8443" t="str">
            <v>NotSelf</v>
          </cell>
        </row>
        <row r="8444">
          <cell r="H8444" t="str">
            <v>NotSelf</v>
          </cell>
        </row>
        <row r="8445">
          <cell r="H8445" t="str">
            <v>NotSelf</v>
          </cell>
        </row>
        <row r="8446">
          <cell r="H8446" t="str">
            <v>NotSelf</v>
          </cell>
        </row>
        <row r="8447">
          <cell r="H8447" t="str">
            <v>NotSelf</v>
          </cell>
        </row>
        <row r="8448">
          <cell r="H8448" t="str">
            <v>NotSelf</v>
          </cell>
        </row>
        <row r="8449">
          <cell r="H8449" t="str">
            <v>NotSelf</v>
          </cell>
        </row>
        <row r="8450">
          <cell r="H8450" t="str">
            <v>NotSelf</v>
          </cell>
        </row>
        <row r="8451">
          <cell r="H8451" t="str">
            <v>NotSelf</v>
          </cell>
        </row>
        <row r="8452">
          <cell r="H8452" t="str">
            <v>NotSelf</v>
          </cell>
        </row>
        <row r="8453">
          <cell r="H8453" t="str">
            <v>NotSelf</v>
          </cell>
        </row>
        <row r="8454">
          <cell r="H8454" t="str">
            <v>NotSelf</v>
          </cell>
        </row>
        <row r="8455">
          <cell r="H8455" t="str">
            <v>NotSelf</v>
          </cell>
        </row>
        <row r="8456">
          <cell r="H8456" t="str">
            <v>NotSelf</v>
          </cell>
        </row>
        <row r="8457">
          <cell r="H8457" t="str">
            <v>NotSelf</v>
          </cell>
        </row>
        <row r="8458">
          <cell r="H8458" t="str">
            <v>NotSelf</v>
          </cell>
        </row>
        <row r="8459">
          <cell r="H8459" t="str">
            <v>NotSelf</v>
          </cell>
        </row>
        <row r="8460">
          <cell r="H8460" t="str">
            <v>NotSelf</v>
          </cell>
        </row>
        <row r="8461">
          <cell r="H8461" t="str">
            <v>NotSelf</v>
          </cell>
        </row>
        <row r="8462">
          <cell r="H8462" t="str">
            <v>NotSelf</v>
          </cell>
        </row>
        <row r="8463">
          <cell r="H8463" t="str">
            <v>NotSelf</v>
          </cell>
        </row>
        <row r="8464">
          <cell r="H8464" t="str">
            <v>NotSelf</v>
          </cell>
        </row>
        <row r="8465">
          <cell r="H8465" t="str">
            <v>NotSelf</v>
          </cell>
        </row>
        <row r="8466">
          <cell r="H8466" t="str">
            <v>NotSelf</v>
          </cell>
        </row>
        <row r="8467">
          <cell r="H8467" t="str">
            <v>NotSelf</v>
          </cell>
        </row>
        <row r="8468">
          <cell r="H8468" t="str">
            <v>NotSelf</v>
          </cell>
        </row>
        <row r="8469">
          <cell r="H8469" t="str">
            <v>NotSelf</v>
          </cell>
        </row>
        <row r="8470">
          <cell r="H8470" t="str">
            <v>NotSelf</v>
          </cell>
        </row>
        <row r="8471">
          <cell r="H8471" t="str">
            <v>NotSelf</v>
          </cell>
        </row>
        <row r="8472">
          <cell r="H8472" t="str">
            <v>NotSelf</v>
          </cell>
        </row>
        <row r="8473">
          <cell r="H8473" t="str">
            <v>NotSelf</v>
          </cell>
        </row>
        <row r="8474">
          <cell r="H8474" t="str">
            <v>NotSelf</v>
          </cell>
        </row>
        <row r="8475">
          <cell r="H8475" t="str">
            <v>NotSelf</v>
          </cell>
        </row>
        <row r="8476">
          <cell r="H8476" t="str">
            <v>NotSelf</v>
          </cell>
        </row>
        <row r="8477">
          <cell r="H8477" t="str">
            <v>NotSelf</v>
          </cell>
        </row>
        <row r="8478">
          <cell r="H8478" t="str">
            <v>NotSelf</v>
          </cell>
        </row>
        <row r="8479">
          <cell r="H8479" t="str">
            <v>NotSelf</v>
          </cell>
        </row>
        <row r="8480">
          <cell r="H8480" t="str">
            <v>NotSelf</v>
          </cell>
        </row>
        <row r="8481">
          <cell r="H8481" t="str">
            <v>NotSelf</v>
          </cell>
        </row>
        <row r="8482">
          <cell r="H8482" t="str">
            <v>NotSelf</v>
          </cell>
        </row>
        <row r="8483">
          <cell r="H8483" t="str">
            <v>NotSelf</v>
          </cell>
        </row>
        <row r="8484">
          <cell r="H8484" t="str">
            <v>NotSelf</v>
          </cell>
        </row>
        <row r="8485">
          <cell r="H8485" t="str">
            <v>NotSelf</v>
          </cell>
        </row>
        <row r="8486">
          <cell r="H8486" t="str">
            <v>NotSelf</v>
          </cell>
        </row>
        <row r="8487">
          <cell r="H8487" t="str">
            <v>NotSelf</v>
          </cell>
        </row>
        <row r="8488">
          <cell r="H8488" t="str">
            <v>NotSelf</v>
          </cell>
        </row>
        <row r="8489">
          <cell r="H8489" t="str">
            <v>NotSelf</v>
          </cell>
        </row>
        <row r="8490">
          <cell r="H8490" t="str">
            <v>NotSelf</v>
          </cell>
        </row>
        <row r="8491">
          <cell r="H8491" t="str">
            <v>NotSelf</v>
          </cell>
        </row>
        <row r="8492">
          <cell r="H8492" t="str">
            <v>NotSelf</v>
          </cell>
        </row>
        <row r="8493">
          <cell r="H8493" t="str">
            <v>NotSelf</v>
          </cell>
        </row>
        <row r="8494">
          <cell r="H8494" t="str">
            <v>NotSelf</v>
          </cell>
        </row>
        <row r="8495">
          <cell r="H8495" t="str">
            <v>NotSelf</v>
          </cell>
        </row>
        <row r="8496">
          <cell r="H8496" t="str">
            <v>NotSelf</v>
          </cell>
        </row>
        <row r="8497">
          <cell r="H8497" t="str">
            <v>NotSelf</v>
          </cell>
        </row>
        <row r="8498">
          <cell r="H8498" t="str">
            <v>NotSelf</v>
          </cell>
        </row>
        <row r="8499">
          <cell r="H8499" t="str">
            <v>NotSelf</v>
          </cell>
        </row>
        <row r="8500">
          <cell r="H8500" t="str">
            <v>NotSelf</v>
          </cell>
        </row>
        <row r="8501">
          <cell r="H8501" t="str">
            <v>NotSelf</v>
          </cell>
        </row>
        <row r="8502">
          <cell r="H8502" t="str">
            <v>NotSelf</v>
          </cell>
        </row>
        <row r="8503">
          <cell r="H8503" t="str">
            <v>NotSelf</v>
          </cell>
        </row>
        <row r="8504">
          <cell r="H8504" t="str">
            <v>NotSelf</v>
          </cell>
        </row>
        <row r="8505">
          <cell r="H8505" t="str">
            <v>NotSelf</v>
          </cell>
        </row>
        <row r="8506">
          <cell r="H8506" t="str">
            <v>NotSelf</v>
          </cell>
        </row>
        <row r="8507">
          <cell r="H8507" t="str">
            <v>NotSelf</v>
          </cell>
        </row>
        <row r="8508">
          <cell r="H8508" t="str">
            <v>NotSelf</v>
          </cell>
        </row>
        <row r="8509">
          <cell r="H8509" t="str">
            <v>NotSelf</v>
          </cell>
        </row>
        <row r="8510">
          <cell r="H8510" t="str">
            <v>NotSelf</v>
          </cell>
        </row>
        <row r="8511">
          <cell r="H8511" t="str">
            <v>NotSelf</v>
          </cell>
        </row>
        <row r="8512">
          <cell r="H8512" t="str">
            <v>NotSelf</v>
          </cell>
        </row>
        <row r="8513">
          <cell r="H8513" t="str">
            <v>NotSelf</v>
          </cell>
        </row>
        <row r="8514">
          <cell r="H8514" t="str">
            <v>NotSelf</v>
          </cell>
        </row>
        <row r="8515">
          <cell r="H8515" t="str">
            <v>NotSelf</v>
          </cell>
        </row>
        <row r="8516">
          <cell r="H8516" t="str">
            <v>NotSelf</v>
          </cell>
        </row>
        <row r="8517">
          <cell r="H8517" t="str">
            <v>NotSelf</v>
          </cell>
        </row>
        <row r="8518">
          <cell r="H8518" t="str">
            <v>NotSelf</v>
          </cell>
        </row>
        <row r="8519">
          <cell r="H8519" t="str">
            <v>NotSelf</v>
          </cell>
        </row>
        <row r="8520">
          <cell r="H8520" t="str">
            <v>NotSelf</v>
          </cell>
        </row>
        <row r="8521">
          <cell r="H8521" t="str">
            <v>NotSelf</v>
          </cell>
        </row>
        <row r="8522">
          <cell r="H8522" t="str">
            <v>NotSelf</v>
          </cell>
        </row>
        <row r="8523">
          <cell r="H8523" t="str">
            <v>NotSelf</v>
          </cell>
        </row>
        <row r="8524">
          <cell r="H8524" t="str">
            <v>NotSelf</v>
          </cell>
        </row>
        <row r="8525">
          <cell r="H8525" t="str">
            <v>NotSelf</v>
          </cell>
        </row>
        <row r="8526">
          <cell r="H8526" t="str">
            <v>NotSelf</v>
          </cell>
        </row>
        <row r="8527">
          <cell r="H8527" t="str">
            <v>NotSelf</v>
          </cell>
        </row>
        <row r="8528">
          <cell r="H8528" t="str">
            <v>NotSelf</v>
          </cell>
        </row>
        <row r="8529">
          <cell r="H8529" t="str">
            <v>NotSelf</v>
          </cell>
        </row>
        <row r="8530">
          <cell r="H8530" t="str">
            <v>NotSelf</v>
          </cell>
        </row>
        <row r="8531">
          <cell r="H8531" t="str">
            <v>NotSelf</v>
          </cell>
        </row>
        <row r="8532">
          <cell r="H8532" t="str">
            <v>NotSelf</v>
          </cell>
        </row>
        <row r="8533">
          <cell r="H8533" t="str">
            <v>NotSelf</v>
          </cell>
        </row>
        <row r="8534">
          <cell r="H8534" t="str">
            <v>NotSelf</v>
          </cell>
        </row>
        <row r="8535">
          <cell r="H8535" t="str">
            <v>NotSelf</v>
          </cell>
        </row>
        <row r="8536">
          <cell r="H8536" t="str">
            <v>NotSelf</v>
          </cell>
        </row>
        <row r="8537">
          <cell r="H8537" t="str">
            <v>NotSelf</v>
          </cell>
        </row>
        <row r="8538">
          <cell r="H8538" t="str">
            <v>NotSelf</v>
          </cell>
        </row>
        <row r="8539">
          <cell r="H8539" t="str">
            <v>NotSelf</v>
          </cell>
        </row>
        <row r="8540">
          <cell r="H8540" t="str">
            <v>NotSelf</v>
          </cell>
        </row>
        <row r="8541">
          <cell r="H8541" t="str">
            <v>NotSelf</v>
          </cell>
        </row>
        <row r="8542">
          <cell r="H8542" t="str">
            <v>NotSelf</v>
          </cell>
        </row>
        <row r="8543">
          <cell r="H8543" t="str">
            <v>NotSelf</v>
          </cell>
        </row>
        <row r="8544">
          <cell r="H8544" t="str">
            <v>NotSelf</v>
          </cell>
        </row>
        <row r="8545">
          <cell r="H8545" t="str">
            <v>NotSelf</v>
          </cell>
        </row>
        <row r="8546">
          <cell r="H8546" t="str">
            <v>NotSelf</v>
          </cell>
        </row>
        <row r="8547">
          <cell r="H8547" t="str">
            <v>NotSelf</v>
          </cell>
        </row>
        <row r="8548">
          <cell r="H8548" t="str">
            <v>NotSelf</v>
          </cell>
        </row>
        <row r="8549">
          <cell r="H8549" t="str">
            <v>NotSelf</v>
          </cell>
        </row>
        <row r="8550">
          <cell r="H8550" t="str">
            <v>NotSelf</v>
          </cell>
        </row>
        <row r="8551">
          <cell r="H8551" t="str">
            <v>NotSelf</v>
          </cell>
        </row>
        <row r="8552">
          <cell r="H8552" t="str">
            <v>NotSelf</v>
          </cell>
        </row>
        <row r="8553">
          <cell r="H8553" t="str">
            <v>NotSelf</v>
          </cell>
        </row>
        <row r="8554">
          <cell r="H8554" t="str">
            <v>NotSelf</v>
          </cell>
        </row>
        <row r="8555">
          <cell r="H8555" t="str">
            <v>NotSelf</v>
          </cell>
        </row>
        <row r="8556">
          <cell r="H8556" t="str">
            <v>NotSelf</v>
          </cell>
        </row>
        <row r="8557">
          <cell r="H8557" t="str">
            <v>NotSelf</v>
          </cell>
        </row>
        <row r="8558">
          <cell r="H8558" t="str">
            <v>NotSelf</v>
          </cell>
        </row>
        <row r="8559">
          <cell r="H8559" t="str">
            <v>NotSelf</v>
          </cell>
        </row>
        <row r="8560">
          <cell r="H8560" t="str">
            <v>NotSelf</v>
          </cell>
        </row>
        <row r="8561">
          <cell r="H8561" t="str">
            <v>NotSelf</v>
          </cell>
        </row>
        <row r="8562">
          <cell r="H8562" t="str">
            <v>NotSelf</v>
          </cell>
        </row>
        <row r="8563">
          <cell r="H8563" t="str">
            <v>NotSelf</v>
          </cell>
        </row>
        <row r="8564">
          <cell r="H8564" t="str">
            <v>NotSelf</v>
          </cell>
        </row>
        <row r="8565">
          <cell r="H8565" t="str">
            <v>NotSelf</v>
          </cell>
        </row>
        <row r="8566">
          <cell r="H8566" t="str">
            <v>NotSelf</v>
          </cell>
        </row>
        <row r="8567">
          <cell r="H8567" t="str">
            <v>NotSelf</v>
          </cell>
        </row>
        <row r="8568">
          <cell r="H8568" t="str">
            <v>NotSelf</v>
          </cell>
        </row>
        <row r="8569">
          <cell r="H8569" t="str">
            <v>NotSelf</v>
          </cell>
        </row>
        <row r="8570">
          <cell r="H8570" t="str">
            <v>NotSelf</v>
          </cell>
        </row>
        <row r="8571">
          <cell r="H8571" t="str">
            <v>NotSelf</v>
          </cell>
        </row>
        <row r="8572">
          <cell r="H8572" t="str">
            <v>NotSelf</v>
          </cell>
        </row>
        <row r="8573">
          <cell r="H8573" t="str">
            <v>NotSelf</v>
          </cell>
        </row>
        <row r="8574">
          <cell r="H8574" t="str">
            <v>NotSelf</v>
          </cell>
        </row>
        <row r="8575">
          <cell r="H8575" t="str">
            <v>NotSelf</v>
          </cell>
        </row>
        <row r="8576">
          <cell r="H8576" t="str">
            <v>NotSelf</v>
          </cell>
        </row>
        <row r="8577">
          <cell r="H8577" t="str">
            <v>NotSelf</v>
          </cell>
        </row>
        <row r="8578">
          <cell r="H8578" t="str">
            <v>NotSelf</v>
          </cell>
        </row>
        <row r="8579">
          <cell r="H8579" t="str">
            <v>NotSelf</v>
          </cell>
        </row>
        <row r="8580">
          <cell r="H8580" t="str">
            <v>NotSelf</v>
          </cell>
        </row>
        <row r="8581">
          <cell r="H8581" t="str">
            <v>NotSelf</v>
          </cell>
        </row>
        <row r="8582">
          <cell r="H8582" t="str">
            <v>NotSelf</v>
          </cell>
        </row>
        <row r="8583">
          <cell r="H8583" t="str">
            <v>NotSelf</v>
          </cell>
        </row>
        <row r="8584">
          <cell r="H8584" t="str">
            <v>NotSelf</v>
          </cell>
        </row>
        <row r="8585">
          <cell r="H8585" t="str">
            <v>NotSelf</v>
          </cell>
        </row>
        <row r="8586">
          <cell r="H8586" t="str">
            <v>NotSelf</v>
          </cell>
        </row>
        <row r="8587">
          <cell r="H8587" t="str">
            <v>NotSelf</v>
          </cell>
        </row>
        <row r="8588">
          <cell r="H8588" t="str">
            <v>NotSelf</v>
          </cell>
        </row>
        <row r="8589">
          <cell r="H8589" t="str">
            <v>NotSelf</v>
          </cell>
        </row>
        <row r="8590">
          <cell r="H8590" t="str">
            <v>NotSelf</v>
          </cell>
        </row>
        <row r="8591">
          <cell r="H8591" t="str">
            <v>NotSelf</v>
          </cell>
        </row>
        <row r="8592">
          <cell r="H8592" t="str">
            <v>NotSelf</v>
          </cell>
        </row>
        <row r="8593">
          <cell r="H8593" t="str">
            <v>NotSelf</v>
          </cell>
        </row>
        <row r="8594">
          <cell r="H8594" t="str">
            <v>NotSelf</v>
          </cell>
        </row>
        <row r="8595">
          <cell r="H8595" t="str">
            <v>NotSelf</v>
          </cell>
        </row>
        <row r="8596">
          <cell r="H8596" t="str">
            <v>NotSelf</v>
          </cell>
        </row>
        <row r="8597">
          <cell r="H8597" t="str">
            <v>NotSelf</v>
          </cell>
        </row>
        <row r="8598">
          <cell r="H8598" t="str">
            <v>NotSelf</v>
          </cell>
        </row>
        <row r="8599">
          <cell r="H8599" t="str">
            <v>NotSelf</v>
          </cell>
        </row>
        <row r="8600">
          <cell r="H8600" t="str">
            <v>NotSelf</v>
          </cell>
        </row>
        <row r="8601">
          <cell r="H8601" t="str">
            <v>NotSelf</v>
          </cell>
        </row>
        <row r="8602">
          <cell r="H8602" t="str">
            <v>NotSelf</v>
          </cell>
        </row>
        <row r="8603">
          <cell r="H8603" t="str">
            <v>NotSelf</v>
          </cell>
        </row>
        <row r="8604">
          <cell r="H8604" t="str">
            <v>NotSelf</v>
          </cell>
        </row>
        <row r="8605">
          <cell r="H8605" t="str">
            <v>NotSelf</v>
          </cell>
        </row>
        <row r="8606">
          <cell r="H8606" t="str">
            <v>NotSelf</v>
          </cell>
        </row>
        <row r="8607">
          <cell r="H8607" t="str">
            <v>NotSelf</v>
          </cell>
        </row>
        <row r="8608">
          <cell r="H8608" t="str">
            <v>NotSelf</v>
          </cell>
        </row>
        <row r="8609">
          <cell r="H8609" t="str">
            <v>NotSelf</v>
          </cell>
        </row>
        <row r="8610">
          <cell r="H8610" t="str">
            <v>NotSelf</v>
          </cell>
        </row>
        <row r="8611">
          <cell r="H8611" t="str">
            <v>NotSelf</v>
          </cell>
        </row>
        <row r="8612">
          <cell r="H8612" t="str">
            <v>NotSelf</v>
          </cell>
        </row>
        <row r="8613">
          <cell r="H8613" t="str">
            <v>NotSelf</v>
          </cell>
        </row>
        <row r="8614">
          <cell r="H8614" t="str">
            <v>NotSelf</v>
          </cell>
        </row>
        <row r="8615">
          <cell r="H8615" t="str">
            <v>NotSelf</v>
          </cell>
        </row>
        <row r="8616">
          <cell r="H8616" t="str">
            <v>NotSelf</v>
          </cell>
        </row>
        <row r="8617">
          <cell r="H8617" t="str">
            <v>NotSelf</v>
          </cell>
        </row>
        <row r="8618">
          <cell r="H8618" t="str">
            <v>NotSelf</v>
          </cell>
        </row>
        <row r="8619">
          <cell r="H8619" t="str">
            <v>NotSelf</v>
          </cell>
        </row>
        <row r="8620">
          <cell r="H8620" t="str">
            <v>NotSelf</v>
          </cell>
        </row>
        <row r="8621">
          <cell r="H8621" t="str">
            <v>NotSelf</v>
          </cell>
        </row>
        <row r="8622">
          <cell r="H8622" t="str">
            <v>NotSelf</v>
          </cell>
        </row>
        <row r="8623">
          <cell r="H8623" t="str">
            <v>NotSelf</v>
          </cell>
        </row>
        <row r="8624">
          <cell r="H8624" t="str">
            <v>NotSelf</v>
          </cell>
        </row>
        <row r="8625">
          <cell r="H8625" t="str">
            <v>NotSelf</v>
          </cell>
        </row>
        <row r="8626">
          <cell r="H8626" t="str">
            <v>NotSelf</v>
          </cell>
        </row>
        <row r="8627">
          <cell r="H8627" t="str">
            <v>NotSelf</v>
          </cell>
        </row>
        <row r="8628">
          <cell r="H8628" t="str">
            <v>NotSelf</v>
          </cell>
        </row>
        <row r="8629">
          <cell r="H8629" t="str">
            <v>NotSelf</v>
          </cell>
        </row>
        <row r="8630">
          <cell r="H8630" t="str">
            <v>NotSelf</v>
          </cell>
        </row>
        <row r="8631">
          <cell r="H8631" t="str">
            <v>NotSelf</v>
          </cell>
        </row>
        <row r="8632">
          <cell r="H8632" t="str">
            <v>NotSelf</v>
          </cell>
        </row>
        <row r="8633">
          <cell r="H8633" t="str">
            <v>NotSelf</v>
          </cell>
        </row>
        <row r="8634">
          <cell r="H8634" t="str">
            <v>NotSelf</v>
          </cell>
        </row>
        <row r="8635">
          <cell r="H8635" t="str">
            <v>NotSelf</v>
          </cell>
        </row>
        <row r="8636">
          <cell r="H8636" t="str">
            <v>NotSelf</v>
          </cell>
        </row>
        <row r="8637">
          <cell r="H8637" t="str">
            <v>NotSelf</v>
          </cell>
        </row>
        <row r="8638">
          <cell r="H8638" t="str">
            <v>NotSelf</v>
          </cell>
        </row>
        <row r="8639">
          <cell r="H8639" t="str">
            <v>NotSelf</v>
          </cell>
        </row>
        <row r="8640">
          <cell r="H8640" t="str">
            <v>NotSelf</v>
          </cell>
        </row>
        <row r="8641">
          <cell r="H8641" t="str">
            <v>NotSelf</v>
          </cell>
        </row>
        <row r="8642">
          <cell r="H8642" t="str">
            <v>NotSelf</v>
          </cell>
        </row>
        <row r="8643">
          <cell r="H8643" t="str">
            <v>NotSelf</v>
          </cell>
        </row>
        <row r="8644">
          <cell r="H8644" t="str">
            <v>NotSelf</v>
          </cell>
        </row>
        <row r="8645">
          <cell r="H8645" t="str">
            <v>NotSelf</v>
          </cell>
        </row>
        <row r="8646">
          <cell r="H8646" t="str">
            <v>NotSelf</v>
          </cell>
        </row>
        <row r="8647">
          <cell r="H8647" t="str">
            <v>NotSelf</v>
          </cell>
        </row>
        <row r="8648">
          <cell r="H8648" t="str">
            <v>NotSelf</v>
          </cell>
        </row>
        <row r="8649">
          <cell r="H8649" t="str">
            <v>NotSelf</v>
          </cell>
        </row>
        <row r="8650">
          <cell r="H8650" t="str">
            <v>NotSelf</v>
          </cell>
        </row>
        <row r="8651">
          <cell r="H8651" t="str">
            <v>NotSelf</v>
          </cell>
        </row>
        <row r="8652">
          <cell r="H8652" t="str">
            <v>NotSelf</v>
          </cell>
        </row>
        <row r="8653">
          <cell r="H8653" t="str">
            <v>NotSelf</v>
          </cell>
        </row>
        <row r="8654">
          <cell r="H8654" t="str">
            <v>NotSelf</v>
          </cell>
        </row>
        <row r="8655">
          <cell r="H8655" t="str">
            <v>NotSelf</v>
          </cell>
        </row>
        <row r="8656">
          <cell r="H8656" t="str">
            <v>NotSelf</v>
          </cell>
        </row>
        <row r="8657">
          <cell r="H8657" t="str">
            <v>NotSelf</v>
          </cell>
        </row>
        <row r="8658">
          <cell r="H8658" t="str">
            <v>NotSelf</v>
          </cell>
        </row>
        <row r="8659">
          <cell r="H8659" t="str">
            <v>NotSelf</v>
          </cell>
        </row>
        <row r="8660">
          <cell r="H8660" t="str">
            <v>NotSelf</v>
          </cell>
        </row>
        <row r="8661">
          <cell r="H8661" t="str">
            <v>NotSelf</v>
          </cell>
        </row>
        <row r="8662">
          <cell r="H8662" t="str">
            <v>NotSelf</v>
          </cell>
        </row>
        <row r="8663">
          <cell r="H8663" t="str">
            <v>NotSelf</v>
          </cell>
        </row>
        <row r="8664">
          <cell r="H8664" t="str">
            <v>NotSelf</v>
          </cell>
        </row>
        <row r="8665">
          <cell r="H8665" t="str">
            <v>NotSelf</v>
          </cell>
        </row>
        <row r="8666">
          <cell r="H8666" t="str">
            <v>NotSelf</v>
          </cell>
        </row>
        <row r="8667">
          <cell r="H8667" t="str">
            <v>NotSelf</v>
          </cell>
        </row>
        <row r="8668">
          <cell r="H8668" t="str">
            <v>NotSelf</v>
          </cell>
        </row>
        <row r="8669">
          <cell r="H8669" t="str">
            <v>NotSelf</v>
          </cell>
        </row>
        <row r="8670">
          <cell r="H8670" t="str">
            <v>NotSelf</v>
          </cell>
        </row>
        <row r="8671">
          <cell r="H8671" t="str">
            <v>NotSelf</v>
          </cell>
        </row>
        <row r="8672">
          <cell r="H8672" t="str">
            <v>NotSelf</v>
          </cell>
        </row>
        <row r="8673">
          <cell r="H8673" t="str">
            <v>NotSelf</v>
          </cell>
        </row>
        <row r="8674">
          <cell r="H8674" t="str">
            <v>NotSelf</v>
          </cell>
        </row>
        <row r="8675">
          <cell r="H8675" t="str">
            <v>NotSelf</v>
          </cell>
        </row>
        <row r="8676">
          <cell r="H8676" t="str">
            <v>NotSelf</v>
          </cell>
        </row>
        <row r="8677">
          <cell r="H8677" t="str">
            <v>NotSelf</v>
          </cell>
        </row>
        <row r="8678">
          <cell r="H8678" t="str">
            <v>NotSelf</v>
          </cell>
        </row>
        <row r="8679">
          <cell r="H8679" t="str">
            <v>NotSelf</v>
          </cell>
        </row>
        <row r="8680">
          <cell r="H8680" t="str">
            <v>NotSelf</v>
          </cell>
        </row>
        <row r="8681">
          <cell r="H8681" t="str">
            <v>NotSelf</v>
          </cell>
        </row>
        <row r="8682">
          <cell r="H8682" t="str">
            <v>NotSelf</v>
          </cell>
        </row>
        <row r="8683">
          <cell r="H8683" t="str">
            <v>NotSelf</v>
          </cell>
        </row>
        <row r="8684">
          <cell r="H8684" t="str">
            <v>NotSelf</v>
          </cell>
        </row>
        <row r="8685">
          <cell r="H8685" t="str">
            <v>NotSelf</v>
          </cell>
        </row>
        <row r="8686">
          <cell r="H8686" t="str">
            <v>NotSelf</v>
          </cell>
        </row>
        <row r="8687">
          <cell r="H8687" t="str">
            <v>NotSelf</v>
          </cell>
        </row>
        <row r="8688">
          <cell r="H8688" t="str">
            <v>NotSelf</v>
          </cell>
        </row>
        <row r="8689">
          <cell r="H8689" t="str">
            <v>NotSelf</v>
          </cell>
        </row>
        <row r="8690">
          <cell r="H8690" t="str">
            <v>NotSelf</v>
          </cell>
        </row>
        <row r="8691">
          <cell r="H8691" t="str">
            <v>NotSelf</v>
          </cell>
        </row>
        <row r="8692">
          <cell r="H8692" t="str">
            <v>NotSelf</v>
          </cell>
        </row>
        <row r="8693">
          <cell r="H8693" t="str">
            <v>NotSelf</v>
          </cell>
        </row>
        <row r="8694">
          <cell r="H8694" t="str">
            <v>NotSelf</v>
          </cell>
        </row>
        <row r="8695">
          <cell r="H8695" t="str">
            <v>NotSelf</v>
          </cell>
        </row>
        <row r="8696">
          <cell r="H8696" t="str">
            <v>NotSelf</v>
          </cell>
        </row>
        <row r="8697">
          <cell r="H8697" t="str">
            <v>NotSelf</v>
          </cell>
        </row>
        <row r="8698">
          <cell r="H8698" t="str">
            <v>NotSelf</v>
          </cell>
        </row>
        <row r="8699">
          <cell r="H8699" t="str">
            <v>NotSelf</v>
          </cell>
        </row>
        <row r="8700">
          <cell r="H8700" t="str">
            <v>NotSelf</v>
          </cell>
        </row>
        <row r="8701">
          <cell r="H8701" t="str">
            <v>NotSelf</v>
          </cell>
        </row>
        <row r="8702">
          <cell r="H8702" t="str">
            <v>NotSelf</v>
          </cell>
        </row>
        <row r="8703">
          <cell r="H8703" t="str">
            <v>NotSelf</v>
          </cell>
        </row>
        <row r="8704">
          <cell r="H8704" t="str">
            <v>NotSelf</v>
          </cell>
        </row>
        <row r="8705">
          <cell r="H8705" t="str">
            <v>NotSelf</v>
          </cell>
        </row>
        <row r="8706">
          <cell r="H8706" t="str">
            <v>NotSelf</v>
          </cell>
        </row>
        <row r="8707">
          <cell r="H8707" t="str">
            <v>NotSelf</v>
          </cell>
        </row>
        <row r="8708">
          <cell r="H8708" t="str">
            <v>NotSelf</v>
          </cell>
        </row>
        <row r="8709">
          <cell r="H8709" t="str">
            <v>NotSelf</v>
          </cell>
        </row>
        <row r="8710">
          <cell r="H8710" t="str">
            <v>NotSelf</v>
          </cell>
        </row>
        <row r="8711">
          <cell r="H8711" t="str">
            <v>NotSelf</v>
          </cell>
        </row>
        <row r="8712">
          <cell r="H8712" t="str">
            <v>NotSelf</v>
          </cell>
        </row>
        <row r="8713">
          <cell r="H8713" t="str">
            <v>NotSelf</v>
          </cell>
        </row>
        <row r="8714">
          <cell r="H8714" t="str">
            <v>NotSelf</v>
          </cell>
        </row>
        <row r="8715">
          <cell r="H8715" t="str">
            <v>NotSelf</v>
          </cell>
        </row>
        <row r="8716">
          <cell r="H8716" t="str">
            <v>NotSelf</v>
          </cell>
        </row>
        <row r="8717">
          <cell r="H8717" t="str">
            <v>NotSelf</v>
          </cell>
        </row>
        <row r="8718">
          <cell r="H8718" t="str">
            <v>NotSelf</v>
          </cell>
        </row>
        <row r="8719">
          <cell r="H8719" t="str">
            <v>NotSelf</v>
          </cell>
        </row>
        <row r="8720">
          <cell r="H8720" t="str">
            <v>NotSelf</v>
          </cell>
        </row>
        <row r="8721">
          <cell r="H8721" t="str">
            <v>NotSelf</v>
          </cell>
        </row>
        <row r="8722">
          <cell r="H8722" t="str">
            <v>NotSelf</v>
          </cell>
        </row>
        <row r="8723">
          <cell r="H8723" t="str">
            <v>NotSelf</v>
          </cell>
        </row>
        <row r="8724">
          <cell r="H8724" t="str">
            <v>NotSelf</v>
          </cell>
        </row>
        <row r="8725">
          <cell r="H8725" t="str">
            <v>NotSelf</v>
          </cell>
        </row>
        <row r="8726">
          <cell r="H8726" t="str">
            <v>NotSelf</v>
          </cell>
        </row>
        <row r="8727">
          <cell r="H8727" t="str">
            <v>Self</v>
          </cell>
        </row>
        <row r="8728">
          <cell r="H8728" t="str">
            <v>Self</v>
          </cell>
        </row>
        <row r="8729">
          <cell r="H8729" t="str">
            <v>Self</v>
          </cell>
        </row>
        <row r="8730">
          <cell r="H8730" t="str">
            <v>Self</v>
          </cell>
        </row>
        <row r="8731">
          <cell r="H8731" t="str">
            <v>Self</v>
          </cell>
        </row>
        <row r="8732">
          <cell r="H8732" t="str">
            <v>Self</v>
          </cell>
        </row>
        <row r="8733">
          <cell r="H8733" t="str">
            <v>Self</v>
          </cell>
        </row>
        <row r="8734">
          <cell r="H8734" t="str">
            <v>Self</v>
          </cell>
        </row>
        <row r="8735">
          <cell r="H8735" t="str">
            <v>Self</v>
          </cell>
        </row>
        <row r="8736">
          <cell r="H8736" t="str">
            <v>Self</v>
          </cell>
        </row>
        <row r="8737">
          <cell r="H8737" t="str">
            <v>Self</v>
          </cell>
        </row>
        <row r="8738">
          <cell r="H8738" t="str">
            <v>Self</v>
          </cell>
        </row>
        <row r="8739">
          <cell r="H8739" t="str">
            <v>Self</v>
          </cell>
        </row>
        <row r="8740">
          <cell r="H8740" t="str">
            <v>Self</v>
          </cell>
        </row>
        <row r="8741">
          <cell r="H8741" t="str">
            <v>Self</v>
          </cell>
        </row>
        <row r="8742">
          <cell r="H8742" t="str">
            <v>Self</v>
          </cell>
        </row>
        <row r="8743">
          <cell r="H8743" t="str">
            <v>Self</v>
          </cell>
        </row>
        <row r="8744">
          <cell r="H8744" t="str">
            <v>Self</v>
          </cell>
        </row>
        <row r="8745">
          <cell r="H8745" t="str">
            <v>Self</v>
          </cell>
        </row>
        <row r="8746">
          <cell r="H8746" t="str">
            <v>Self</v>
          </cell>
        </row>
        <row r="8747">
          <cell r="H8747" t="str">
            <v>Self</v>
          </cell>
        </row>
        <row r="8748">
          <cell r="H8748" t="str">
            <v>Self</v>
          </cell>
        </row>
        <row r="8749">
          <cell r="H8749" t="str">
            <v>Self</v>
          </cell>
        </row>
        <row r="8750">
          <cell r="H8750" t="str">
            <v>Self</v>
          </cell>
        </row>
        <row r="8751">
          <cell r="H8751" t="str">
            <v>Self</v>
          </cell>
        </row>
        <row r="8752">
          <cell r="H8752" t="str">
            <v>Self</v>
          </cell>
        </row>
        <row r="8753">
          <cell r="H8753" t="str">
            <v>Self</v>
          </cell>
        </row>
        <row r="8754">
          <cell r="H8754" t="str">
            <v>Self</v>
          </cell>
        </row>
        <row r="8755">
          <cell r="H8755" t="str">
            <v>Self</v>
          </cell>
        </row>
        <row r="8756">
          <cell r="H8756" t="str">
            <v>Self</v>
          </cell>
        </row>
        <row r="8757">
          <cell r="H8757" t="str">
            <v>Self</v>
          </cell>
        </row>
        <row r="8758">
          <cell r="H8758" t="str">
            <v>Self</v>
          </cell>
        </row>
        <row r="8759">
          <cell r="H8759" t="str">
            <v>Self</v>
          </cell>
        </row>
        <row r="8760">
          <cell r="H8760" t="str">
            <v>Self</v>
          </cell>
        </row>
        <row r="8761">
          <cell r="H8761" t="str">
            <v>Self</v>
          </cell>
        </row>
        <row r="8762">
          <cell r="H8762" t="str">
            <v>Self</v>
          </cell>
        </row>
        <row r="8763">
          <cell r="H8763" t="str">
            <v>Self</v>
          </cell>
        </row>
        <row r="8764">
          <cell r="H8764" t="str">
            <v>Self</v>
          </cell>
        </row>
        <row r="8765">
          <cell r="H8765" t="str">
            <v>Self</v>
          </cell>
        </row>
        <row r="8766">
          <cell r="H8766" t="str">
            <v>Self</v>
          </cell>
        </row>
        <row r="8767">
          <cell r="H8767" t="str">
            <v>Self</v>
          </cell>
        </row>
        <row r="8768">
          <cell r="H8768" t="str">
            <v>Self</v>
          </cell>
        </row>
        <row r="8769">
          <cell r="H8769" t="str">
            <v>Self</v>
          </cell>
        </row>
        <row r="8770">
          <cell r="H8770" t="str">
            <v>Self</v>
          </cell>
        </row>
        <row r="8771">
          <cell r="H8771" t="str">
            <v>Self</v>
          </cell>
        </row>
        <row r="8772">
          <cell r="H8772" t="str">
            <v>NotSelf</v>
          </cell>
        </row>
        <row r="8773">
          <cell r="H8773" t="str">
            <v>NotSelf</v>
          </cell>
        </row>
        <row r="8774">
          <cell r="H8774" t="str">
            <v>NotSelf</v>
          </cell>
        </row>
        <row r="8775">
          <cell r="H8775" t="str">
            <v>NotSelf</v>
          </cell>
        </row>
        <row r="8776">
          <cell r="H8776" t="str">
            <v>NotSelf</v>
          </cell>
        </row>
        <row r="8777">
          <cell r="H8777" t="str">
            <v>NotSelf</v>
          </cell>
        </row>
        <row r="8778">
          <cell r="H8778" t="str">
            <v>NotSelf</v>
          </cell>
        </row>
        <row r="8779">
          <cell r="H8779" t="str">
            <v>NotSelf</v>
          </cell>
        </row>
        <row r="8780">
          <cell r="H8780" t="str">
            <v>NotSelf</v>
          </cell>
        </row>
        <row r="8781">
          <cell r="H8781" t="str">
            <v>NotSelf</v>
          </cell>
        </row>
        <row r="8782">
          <cell r="H8782" t="str">
            <v>NotSelf</v>
          </cell>
        </row>
        <row r="8783">
          <cell r="H8783" t="str">
            <v>NotSelf</v>
          </cell>
        </row>
        <row r="8784">
          <cell r="H8784" t="str">
            <v>NotSelf</v>
          </cell>
        </row>
        <row r="8785">
          <cell r="H8785" t="str">
            <v>NotSelf</v>
          </cell>
        </row>
        <row r="8786">
          <cell r="H8786" t="str">
            <v>NotSelf</v>
          </cell>
        </row>
        <row r="8787">
          <cell r="H8787" t="str">
            <v>NotSelf</v>
          </cell>
        </row>
        <row r="8788">
          <cell r="H8788" t="str">
            <v>NotSelf</v>
          </cell>
        </row>
        <row r="8789">
          <cell r="H8789" t="str">
            <v>NotSelf</v>
          </cell>
        </row>
        <row r="8790">
          <cell r="H8790" t="str">
            <v>NotSelf</v>
          </cell>
        </row>
        <row r="8791">
          <cell r="H8791" t="str">
            <v>NotSelf</v>
          </cell>
        </row>
        <row r="8792">
          <cell r="H8792" t="str">
            <v>NotSelf</v>
          </cell>
        </row>
        <row r="8793">
          <cell r="H8793" t="str">
            <v>NotSelf</v>
          </cell>
        </row>
        <row r="8794">
          <cell r="H8794" t="str">
            <v>NotSelf</v>
          </cell>
        </row>
        <row r="8795">
          <cell r="H8795" t="str">
            <v>NotSelf</v>
          </cell>
        </row>
        <row r="8796">
          <cell r="H8796" t="str">
            <v>NotSelf</v>
          </cell>
        </row>
        <row r="8797">
          <cell r="H8797" t="str">
            <v>NotSelf</v>
          </cell>
        </row>
        <row r="8798">
          <cell r="H8798" t="str">
            <v>NotSelf</v>
          </cell>
        </row>
        <row r="8799">
          <cell r="H8799" t="str">
            <v>NotSelf</v>
          </cell>
        </row>
        <row r="8800">
          <cell r="H8800" t="str">
            <v>NotSelf</v>
          </cell>
        </row>
        <row r="8801">
          <cell r="H8801" t="str">
            <v>NotSelf</v>
          </cell>
        </row>
        <row r="8802">
          <cell r="H8802" t="str">
            <v>NotSelf</v>
          </cell>
        </row>
        <row r="8803">
          <cell r="H8803" t="str">
            <v>NotSelf</v>
          </cell>
        </row>
        <row r="8804">
          <cell r="H8804" t="str">
            <v>NotSelf</v>
          </cell>
        </row>
        <row r="8805">
          <cell r="H8805" t="str">
            <v>NotSelf</v>
          </cell>
        </row>
        <row r="8806">
          <cell r="H8806" t="str">
            <v>NotSelf</v>
          </cell>
        </row>
        <row r="8807">
          <cell r="H8807" t="str">
            <v>NotSelf</v>
          </cell>
        </row>
        <row r="8808">
          <cell r="H8808" t="str">
            <v>NotSelf</v>
          </cell>
        </row>
        <row r="8809">
          <cell r="H8809" t="str">
            <v>NotSelf</v>
          </cell>
        </row>
        <row r="8810">
          <cell r="H8810" t="str">
            <v>NotSelf</v>
          </cell>
        </row>
        <row r="8811">
          <cell r="H8811" t="str">
            <v>NotSelf</v>
          </cell>
        </row>
        <row r="8812">
          <cell r="H8812" t="str">
            <v>NotSelf</v>
          </cell>
        </row>
        <row r="8813">
          <cell r="H8813" t="str">
            <v>NotSelf</v>
          </cell>
        </row>
        <row r="8814">
          <cell r="H8814" t="str">
            <v>NotSelf</v>
          </cell>
        </row>
        <row r="8815">
          <cell r="H8815" t="str">
            <v>NotSelf</v>
          </cell>
        </row>
        <row r="8816">
          <cell r="H8816" t="str">
            <v>NotSelf</v>
          </cell>
        </row>
        <row r="8817">
          <cell r="H8817" t="str">
            <v>NotSelf</v>
          </cell>
        </row>
        <row r="8818">
          <cell r="H8818" t="str">
            <v>NotSelf</v>
          </cell>
        </row>
        <row r="8819">
          <cell r="H8819" t="str">
            <v>NotSelf</v>
          </cell>
        </row>
        <row r="8820">
          <cell r="H8820" t="str">
            <v>NotSelf</v>
          </cell>
        </row>
        <row r="8821">
          <cell r="H8821" t="str">
            <v>NotSelf</v>
          </cell>
        </row>
        <row r="8822">
          <cell r="H8822" t="str">
            <v>NotSelf</v>
          </cell>
        </row>
        <row r="8823">
          <cell r="H8823" t="str">
            <v>NotSelf</v>
          </cell>
        </row>
        <row r="8824">
          <cell r="H8824" t="str">
            <v>NotSelf</v>
          </cell>
        </row>
        <row r="8825">
          <cell r="H8825" t="str">
            <v>NotSelf</v>
          </cell>
        </row>
        <row r="8826">
          <cell r="H8826" t="str">
            <v>NotSelf</v>
          </cell>
        </row>
        <row r="8827">
          <cell r="H8827" t="str">
            <v>NotSelf</v>
          </cell>
        </row>
        <row r="8828">
          <cell r="H8828" t="str">
            <v>NotSelf</v>
          </cell>
        </row>
        <row r="8829">
          <cell r="H8829" t="str">
            <v>NotSelf</v>
          </cell>
        </row>
        <row r="8830">
          <cell r="H8830" t="str">
            <v>NotSelf</v>
          </cell>
        </row>
        <row r="8831">
          <cell r="H8831" t="str">
            <v>NotSelf</v>
          </cell>
        </row>
        <row r="8832">
          <cell r="H8832" t="str">
            <v>NotSelf</v>
          </cell>
        </row>
        <row r="8833">
          <cell r="H8833" t="str">
            <v>NotSelf</v>
          </cell>
        </row>
        <row r="8834">
          <cell r="H8834" t="str">
            <v>NotSelf</v>
          </cell>
        </row>
        <row r="8835">
          <cell r="H8835" t="str">
            <v>NotSelf</v>
          </cell>
        </row>
        <row r="8836">
          <cell r="H8836" t="str">
            <v>NotSelf</v>
          </cell>
        </row>
        <row r="8837">
          <cell r="H8837" t="str">
            <v>NotSelf</v>
          </cell>
        </row>
        <row r="8838">
          <cell r="H8838" t="str">
            <v>NotSelf</v>
          </cell>
        </row>
        <row r="8839">
          <cell r="H8839" t="str">
            <v>NotSelf</v>
          </cell>
        </row>
        <row r="8840">
          <cell r="H8840" t="str">
            <v>NotSelf</v>
          </cell>
        </row>
        <row r="8841">
          <cell r="H8841" t="str">
            <v>NotSelf</v>
          </cell>
        </row>
        <row r="8842">
          <cell r="H8842" t="str">
            <v>NotSelf</v>
          </cell>
        </row>
        <row r="8843">
          <cell r="H8843" t="str">
            <v>NotSelf</v>
          </cell>
        </row>
        <row r="8844">
          <cell r="H8844" t="str">
            <v>NotSelf</v>
          </cell>
        </row>
        <row r="8845">
          <cell r="H8845" t="str">
            <v>NotSelf</v>
          </cell>
        </row>
        <row r="8846">
          <cell r="H8846" t="str">
            <v>NotSelf</v>
          </cell>
        </row>
        <row r="8847">
          <cell r="H8847" t="str">
            <v>NotSelf</v>
          </cell>
        </row>
        <row r="8848">
          <cell r="H8848" t="str">
            <v>NotSelf</v>
          </cell>
        </row>
        <row r="8849">
          <cell r="H8849" t="str">
            <v>NotSelf</v>
          </cell>
        </row>
        <row r="8850">
          <cell r="H8850" t="str">
            <v>NotSelf</v>
          </cell>
        </row>
        <row r="8851">
          <cell r="H8851" t="str">
            <v>NotSelf</v>
          </cell>
        </row>
        <row r="8852">
          <cell r="H8852" t="str">
            <v>NotSelf</v>
          </cell>
        </row>
        <row r="8853">
          <cell r="H8853" t="str">
            <v>NotSelf</v>
          </cell>
        </row>
        <row r="8854">
          <cell r="H8854" t="str">
            <v>NotSelf</v>
          </cell>
        </row>
        <row r="8855">
          <cell r="H8855" t="str">
            <v>NotSelf</v>
          </cell>
        </row>
        <row r="8856">
          <cell r="H8856" t="str">
            <v>NotSelf</v>
          </cell>
        </row>
        <row r="8857">
          <cell r="H8857" t="str">
            <v>NotSelf</v>
          </cell>
        </row>
        <row r="8858">
          <cell r="H8858" t="str">
            <v>NotSelf</v>
          </cell>
        </row>
        <row r="8859">
          <cell r="H8859" t="str">
            <v>NotSelf</v>
          </cell>
        </row>
        <row r="8860">
          <cell r="H8860" t="str">
            <v>NotSelf</v>
          </cell>
        </row>
        <row r="8861">
          <cell r="H8861" t="str">
            <v>NotSelf</v>
          </cell>
        </row>
        <row r="8862">
          <cell r="H8862" t="str">
            <v>NotSelf</v>
          </cell>
        </row>
        <row r="8863">
          <cell r="H8863" t="str">
            <v>NotSelf</v>
          </cell>
        </row>
        <row r="8864">
          <cell r="H8864" t="str">
            <v>NotSelf</v>
          </cell>
        </row>
        <row r="8865">
          <cell r="H8865" t="str">
            <v>NotSelf</v>
          </cell>
        </row>
        <row r="8866">
          <cell r="H8866" t="str">
            <v>NotSelf</v>
          </cell>
        </row>
        <row r="8867">
          <cell r="H8867" t="str">
            <v>NotSelf</v>
          </cell>
        </row>
        <row r="8868">
          <cell r="H8868" t="str">
            <v>NotSelf</v>
          </cell>
        </row>
        <row r="8869">
          <cell r="H8869" t="str">
            <v>NotSelf</v>
          </cell>
        </row>
        <row r="8870">
          <cell r="H8870" t="str">
            <v>NotSelf</v>
          </cell>
        </row>
        <row r="8871">
          <cell r="H8871" t="str">
            <v>NotSelf</v>
          </cell>
        </row>
        <row r="8872">
          <cell r="H8872" t="str">
            <v>NotSelf</v>
          </cell>
        </row>
        <row r="8873">
          <cell r="H8873" t="str">
            <v>NotSelf</v>
          </cell>
        </row>
        <row r="8874">
          <cell r="H8874" t="str">
            <v>NotSelf</v>
          </cell>
        </row>
        <row r="8875">
          <cell r="H8875" t="str">
            <v>NotSelf</v>
          </cell>
        </row>
        <row r="8876">
          <cell r="H8876" t="str">
            <v>NotSelf</v>
          </cell>
        </row>
        <row r="8877">
          <cell r="H8877" t="str">
            <v>NotSelf</v>
          </cell>
        </row>
        <row r="8878">
          <cell r="H8878" t="str">
            <v>NotSelf</v>
          </cell>
        </row>
        <row r="8879">
          <cell r="H8879" t="str">
            <v>NotSelf</v>
          </cell>
        </row>
        <row r="8880">
          <cell r="H8880" t="str">
            <v>NotSelf</v>
          </cell>
        </row>
        <row r="8881">
          <cell r="H8881" t="str">
            <v>NotSelf</v>
          </cell>
        </row>
        <row r="8882">
          <cell r="H8882" t="str">
            <v>NotSelf</v>
          </cell>
        </row>
        <row r="8883">
          <cell r="H8883" t="str">
            <v>NotSelf</v>
          </cell>
        </row>
        <row r="8884">
          <cell r="H8884" t="str">
            <v>NotSelf</v>
          </cell>
        </row>
        <row r="8885">
          <cell r="H8885" t="str">
            <v>NotSelf</v>
          </cell>
        </row>
        <row r="8886">
          <cell r="H8886" t="str">
            <v>NotSelf</v>
          </cell>
        </row>
        <row r="8887">
          <cell r="H8887" t="str">
            <v>NotSelf</v>
          </cell>
        </row>
        <row r="8888">
          <cell r="H8888" t="str">
            <v>NotSelf</v>
          </cell>
        </row>
        <row r="8889">
          <cell r="H8889" t="str">
            <v>Self</v>
          </cell>
        </row>
        <row r="8890">
          <cell r="H8890" t="str">
            <v>Self</v>
          </cell>
        </row>
        <row r="8891">
          <cell r="H8891" t="str">
            <v>Self</v>
          </cell>
        </row>
        <row r="8892">
          <cell r="H8892" t="str">
            <v>Self</v>
          </cell>
        </row>
        <row r="8893">
          <cell r="H8893" t="str">
            <v>Self</v>
          </cell>
        </row>
        <row r="8894">
          <cell r="H8894" t="str">
            <v>Self</v>
          </cell>
        </row>
        <row r="8895">
          <cell r="H8895" t="str">
            <v>Self</v>
          </cell>
        </row>
        <row r="8896">
          <cell r="H8896" t="str">
            <v>Self</v>
          </cell>
        </row>
        <row r="8897">
          <cell r="H8897" t="str">
            <v>Self</v>
          </cell>
        </row>
        <row r="8898">
          <cell r="H8898" t="str">
            <v>Self</v>
          </cell>
        </row>
        <row r="8899">
          <cell r="H8899" t="str">
            <v>Self</v>
          </cell>
        </row>
        <row r="8900">
          <cell r="H8900" t="str">
            <v>Self</v>
          </cell>
        </row>
        <row r="8901">
          <cell r="H8901" t="str">
            <v>Self</v>
          </cell>
        </row>
        <row r="8902">
          <cell r="H8902" t="str">
            <v>Self</v>
          </cell>
        </row>
        <row r="8903">
          <cell r="H8903" t="str">
            <v>Self</v>
          </cell>
        </row>
        <row r="8904">
          <cell r="H8904" t="str">
            <v>Self</v>
          </cell>
        </row>
        <row r="8905">
          <cell r="H8905" t="str">
            <v>NotSelf</v>
          </cell>
        </row>
        <row r="8906">
          <cell r="H8906" t="str">
            <v>NotSelf</v>
          </cell>
        </row>
        <row r="8907">
          <cell r="H8907" t="str">
            <v>NotSelf</v>
          </cell>
        </row>
        <row r="8908">
          <cell r="H8908" t="str">
            <v>NotSelf</v>
          </cell>
        </row>
        <row r="8909">
          <cell r="H8909" t="str">
            <v>NotSelf</v>
          </cell>
        </row>
        <row r="8910">
          <cell r="H8910" t="str">
            <v>NotSelf</v>
          </cell>
        </row>
        <row r="8911">
          <cell r="H8911" t="str">
            <v>NotSelf</v>
          </cell>
        </row>
        <row r="8912">
          <cell r="H8912" t="str">
            <v>NotSelf</v>
          </cell>
        </row>
        <row r="8913">
          <cell r="H8913" t="str">
            <v>NotSelf</v>
          </cell>
        </row>
        <row r="8914">
          <cell r="H8914" t="str">
            <v>NotSelf</v>
          </cell>
        </row>
        <row r="8915">
          <cell r="H8915" t="str">
            <v>NotSelf</v>
          </cell>
        </row>
        <row r="8916">
          <cell r="H8916" t="str">
            <v>NotSelf</v>
          </cell>
        </row>
        <row r="8917">
          <cell r="H8917" t="str">
            <v>NotSelf</v>
          </cell>
        </row>
        <row r="8918">
          <cell r="H8918" t="str">
            <v>NotSelf</v>
          </cell>
        </row>
        <row r="8919">
          <cell r="H8919" t="str">
            <v>NotSelf</v>
          </cell>
        </row>
        <row r="8920">
          <cell r="H8920" t="str">
            <v>NotSelf</v>
          </cell>
        </row>
        <row r="8921">
          <cell r="H8921" t="str">
            <v>NotSelf</v>
          </cell>
        </row>
        <row r="8922">
          <cell r="H8922" t="str">
            <v>Self</v>
          </cell>
        </row>
        <row r="8923">
          <cell r="H8923" t="str">
            <v>Self</v>
          </cell>
        </row>
        <row r="8924">
          <cell r="H8924" t="str">
            <v>Self</v>
          </cell>
        </row>
        <row r="8925">
          <cell r="H8925" t="str">
            <v>Self</v>
          </cell>
        </row>
        <row r="8926">
          <cell r="H8926" t="str">
            <v>Self</v>
          </cell>
        </row>
        <row r="8927">
          <cell r="H8927" t="str">
            <v>Self</v>
          </cell>
        </row>
        <row r="8928">
          <cell r="H8928" t="str">
            <v>Self</v>
          </cell>
        </row>
        <row r="8929">
          <cell r="H8929" t="str">
            <v>Self</v>
          </cell>
        </row>
        <row r="8930">
          <cell r="H8930" t="str">
            <v>Self</v>
          </cell>
        </row>
        <row r="8931">
          <cell r="H8931" t="str">
            <v>Self</v>
          </cell>
        </row>
        <row r="8932">
          <cell r="H8932" t="str">
            <v>Self</v>
          </cell>
        </row>
        <row r="8933">
          <cell r="H8933" t="str">
            <v>NotSelf</v>
          </cell>
        </row>
        <row r="8934">
          <cell r="H8934" t="str">
            <v>NotSelf</v>
          </cell>
        </row>
        <row r="8935">
          <cell r="H8935" t="str">
            <v>NotSelf</v>
          </cell>
        </row>
        <row r="8936">
          <cell r="H8936" t="str">
            <v>NotSelf</v>
          </cell>
        </row>
        <row r="8937">
          <cell r="H8937" t="str">
            <v>NotSelf</v>
          </cell>
        </row>
        <row r="8938">
          <cell r="H8938" t="str">
            <v>NotSelf</v>
          </cell>
        </row>
        <row r="8939">
          <cell r="H8939" t="str">
            <v>Self</v>
          </cell>
        </row>
        <row r="8940">
          <cell r="H8940" t="str">
            <v>Self</v>
          </cell>
        </row>
        <row r="8941">
          <cell r="H8941" t="str">
            <v>Self</v>
          </cell>
        </row>
        <row r="8942">
          <cell r="H8942" t="str">
            <v>Self</v>
          </cell>
        </row>
        <row r="8943">
          <cell r="H8943" t="str">
            <v>Self</v>
          </cell>
        </row>
        <row r="8944">
          <cell r="H8944" t="str">
            <v>Self</v>
          </cell>
        </row>
        <row r="8945">
          <cell r="H8945" t="str">
            <v>Self</v>
          </cell>
        </row>
        <row r="8946">
          <cell r="H8946" t="str">
            <v>NotSelf</v>
          </cell>
        </row>
        <row r="8947">
          <cell r="H8947" t="str">
            <v>Self</v>
          </cell>
        </row>
        <row r="8948">
          <cell r="H8948" t="str">
            <v>Self</v>
          </cell>
        </row>
        <row r="8949">
          <cell r="H8949" t="str">
            <v>Self</v>
          </cell>
        </row>
        <row r="8950">
          <cell r="H8950" t="str">
            <v>Self</v>
          </cell>
        </row>
        <row r="8951">
          <cell r="H8951" t="str">
            <v>Self</v>
          </cell>
        </row>
        <row r="8952">
          <cell r="H8952" t="str">
            <v>Self</v>
          </cell>
        </row>
        <row r="8953">
          <cell r="H8953" t="str">
            <v>Self</v>
          </cell>
        </row>
        <row r="8954">
          <cell r="H8954" t="str">
            <v>Self</v>
          </cell>
        </row>
        <row r="8955">
          <cell r="H8955" t="str">
            <v>Self</v>
          </cell>
        </row>
        <row r="8956">
          <cell r="H8956" t="str">
            <v>Self</v>
          </cell>
        </row>
        <row r="8957">
          <cell r="H8957" t="str">
            <v>Self</v>
          </cell>
        </row>
        <row r="8958">
          <cell r="H8958" t="str">
            <v>Self</v>
          </cell>
        </row>
        <row r="8959">
          <cell r="H8959" t="str">
            <v>Self</v>
          </cell>
        </row>
        <row r="8960">
          <cell r="H8960" t="str">
            <v>Self</v>
          </cell>
        </row>
        <row r="8961">
          <cell r="H8961" t="str">
            <v>Self</v>
          </cell>
        </row>
        <row r="8962">
          <cell r="H8962" t="str">
            <v>Self</v>
          </cell>
        </row>
        <row r="8963">
          <cell r="H8963" t="str">
            <v>Self</v>
          </cell>
        </row>
        <row r="8964">
          <cell r="H8964" t="str">
            <v>Self</v>
          </cell>
        </row>
        <row r="8965">
          <cell r="H8965" t="str">
            <v>Self</v>
          </cell>
        </row>
        <row r="8966">
          <cell r="H8966" t="str">
            <v>Self</v>
          </cell>
        </row>
        <row r="8967">
          <cell r="H8967" t="str">
            <v>Self</v>
          </cell>
        </row>
        <row r="8968">
          <cell r="H8968" t="str">
            <v>Self</v>
          </cell>
        </row>
        <row r="8969">
          <cell r="H8969" t="str">
            <v>Self</v>
          </cell>
        </row>
        <row r="8970">
          <cell r="H8970" t="str">
            <v>Self</v>
          </cell>
        </row>
        <row r="8971">
          <cell r="H8971" t="str">
            <v>Self</v>
          </cell>
        </row>
        <row r="8972">
          <cell r="H8972" t="str">
            <v>Self</v>
          </cell>
        </row>
        <row r="8973">
          <cell r="H8973" t="str">
            <v>Self</v>
          </cell>
        </row>
        <row r="8974">
          <cell r="H8974" t="str">
            <v>Self</v>
          </cell>
        </row>
        <row r="8975">
          <cell r="H8975" t="str">
            <v>Self</v>
          </cell>
        </row>
        <row r="8976">
          <cell r="H8976" t="str">
            <v>Self</v>
          </cell>
        </row>
        <row r="8977">
          <cell r="H8977" t="str">
            <v>Self</v>
          </cell>
        </row>
        <row r="8978">
          <cell r="H8978" t="str">
            <v>Self</v>
          </cell>
        </row>
        <row r="8979">
          <cell r="H8979" t="str">
            <v>Self</v>
          </cell>
        </row>
        <row r="8980">
          <cell r="H8980" t="str">
            <v>Self</v>
          </cell>
        </row>
        <row r="8981">
          <cell r="H8981" t="str">
            <v>Self</v>
          </cell>
        </row>
        <row r="8982">
          <cell r="H8982" t="str">
            <v>Self</v>
          </cell>
        </row>
        <row r="8983">
          <cell r="H8983" t="str">
            <v>Self</v>
          </cell>
        </row>
        <row r="8984">
          <cell r="H8984" t="str">
            <v>Self</v>
          </cell>
        </row>
        <row r="8985">
          <cell r="H8985" t="str">
            <v>Self</v>
          </cell>
        </row>
        <row r="8986">
          <cell r="H8986" t="str">
            <v>Self</v>
          </cell>
        </row>
        <row r="8987">
          <cell r="H8987" t="str">
            <v>Self</v>
          </cell>
        </row>
        <row r="8988">
          <cell r="H8988" t="str">
            <v>Self</v>
          </cell>
        </row>
        <row r="8989">
          <cell r="H8989" t="str">
            <v>Self</v>
          </cell>
        </row>
        <row r="8990">
          <cell r="H8990" t="str">
            <v>Self</v>
          </cell>
        </row>
        <row r="8991">
          <cell r="H8991" t="str">
            <v>Self</v>
          </cell>
        </row>
        <row r="8992">
          <cell r="H8992" t="str">
            <v>Self</v>
          </cell>
        </row>
        <row r="8993">
          <cell r="H8993" t="str">
            <v>Self</v>
          </cell>
        </row>
        <row r="8994">
          <cell r="H8994" t="str">
            <v>Self</v>
          </cell>
        </row>
        <row r="8995">
          <cell r="H8995" t="str">
            <v>Self</v>
          </cell>
        </row>
        <row r="8996">
          <cell r="H8996" t="str">
            <v>Self</v>
          </cell>
        </row>
        <row r="8997">
          <cell r="H8997" t="str">
            <v>Self</v>
          </cell>
        </row>
        <row r="8998">
          <cell r="H8998" t="str">
            <v>Self</v>
          </cell>
        </row>
        <row r="8999">
          <cell r="H8999" t="str">
            <v>Self</v>
          </cell>
        </row>
        <row r="9000">
          <cell r="H9000" t="str">
            <v>Self</v>
          </cell>
        </row>
        <row r="9001">
          <cell r="H9001" t="str">
            <v>Self</v>
          </cell>
        </row>
        <row r="9002">
          <cell r="H9002" t="str">
            <v>Self</v>
          </cell>
        </row>
        <row r="9003">
          <cell r="H9003" t="str">
            <v>Self</v>
          </cell>
        </row>
        <row r="9004">
          <cell r="H9004" t="str">
            <v>Self</v>
          </cell>
        </row>
        <row r="9005">
          <cell r="H9005" t="str">
            <v>Self</v>
          </cell>
        </row>
        <row r="9006">
          <cell r="H9006" t="str">
            <v>Self</v>
          </cell>
        </row>
        <row r="9007">
          <cell r="H9007" t="str">
            <v>Self</v>
          </cell>
        </row>
        <row r="9008">
          <cell r="H9008" t="str">
            <v>Self</v>
          </cell>
        </row>
        <row r="9009">
          <cell r="H9009" t="str">
            <v>Self</v>
          </cell>
        </row>
        <row r="9010">
          <cell r="H9010" t="str">
            <v>Self</v>
          </cell>
        </row>
        <row r="9011">
          <cell r="H9011" t="str">
            <v>Self</v>
          </cell>
        </row>
        <row r="9012">
          <cell r="H9012" t="str">
            <v>Self</v>
          </cell>
        </row>
        <row r="9013">
          <cell r="H9013" t="str">
            <v>Self</v>
          </cell>
        </row>
        <row r="9014">
          <cell r="H9014" t="str">
            <v>Self</v>
          </cell>
        </row>
        <row r="9015">
          <cell r="H9015" t="str">
            <v>Self</v>
          </cell>
        </row>
        <row r="9016">
          <cell r="H9016" t="str">
            <v>Self</v>
          </cell>
        </row>
        <row r="9017">
          <cell r="H9017" t="str">
            <v>Self</v>
          </cell>
        </row>
        <row r="9018">
          <cell r="H9018" t="str">
            <v>Self</v>
          </cell>
        </row>
        <row r="9019">
          <cell r="H9019" t="str">
            <v>Self</v>
          </cell>
        </row>
        <row r="9020">
          <cell r="H9020" t="str">
            <v>Self</v>
          </cell>
        </row>
        <row r="9021">
          <cell r="H9021" t="str">
            <v>Self</v>
          </cell>
        </row>
        <row r="9022">
          <cell r="H9022" t="str">
            <v>Self</v>
          </cell>
        </row>
        <row r="9023">
          <cell r="H9023" t="str">
            <v>Self</v>
          </cell>
        </row>
        <row r="9024">
          <cell r="H9024" t="str">
            <v>Self</v>
          </cell>
        </row>
        <row r="9025">
          <cell r="H9025" t="str">
            <v>Self</v>
          </cell>
        </row>
        <row r="9026">
          <cell r="H9026" t="str">
            <v>Self</v>
          </cell>
        </row>
        <row r="9027">
          <cell r="H9027" t="str">
            <v>Self</v>
          </cell>
        </row>
        <row r="9028">
          <cell r="H9028" t="str">
            <v>Self</v>
          </cell>
        </row>
        <row r="9029">
          <cell r="H9029" t="str">
            <v>Self</v>
          </cell>
        </row>
        <row r="9030">
          <cell r="H9030" t="str">
            <v>Self</v>
          </cell>
        </row>
        <row r="9031">
          <cell r="H9031" t="str">
            <v>Self</v>
          </cell>
        </row>
        <row r="9032">
          <cell r="H9032" t="str">
            <v>Self</v>
          </cell>
        </row>
        <row r="9033">
          <cell r="H9033" t="str">
            <v>Self</v>
          </cell>
        </row>
        <row r="9034">
          <cell r="H9034" t="str">
            <v>Self</v>
          </cell>
        </row>
        <row r="9035">
          <cell r="H9035" t="str">
            <v>Self</v>
          </cell>
        </row>
        <row r="9036">
          <cell r="H9036" t="str">
            <v>Self</v>
          </cell>
        </row>
        <row r="9037">
          <cell r="H9037" t="str">
            <v>Self</v>
          </cell>
        </row>
        <row r="9038">
          <cell r="H9038" t="str">
            <v>Self</v>
          </cell>
        </row>
        <row r="9039">
          <cell r="H9039" t="str">
            <v>NotSelf</v>
          </cell>
        </row>
        <row r="9040">
          <cell r="H9040" t="str">
            <v>NotSelf</v>
          </cell>
        </row>
        <row r="9041">
          <cell r="H9041" t="str">
            <v>NotSelf</v>
          </cell>
        </row>
        <row r="9042">
          <cell r="H9042" t="str">
            <v>NotSelf</v>
          </cell>
        </row>
        <row r="9043">
          <cell r="H9043" t="str">
            <v>NotSelf</v>
          </cell>
        </row>
        <row r="9044">
          <cell r="H9044" t="str">
            <v>NotSelf</v>
          </cell>
        </row>
        <row r="9045">
          <cell r="H9045" t="str">
            <v>NotSelf</v>
          </cell>
        </row>
        <row r="9046">
          <cell r="H9046" t="str">
            <v>NotSelf</v>
          </cell>
        </row>
        <row r="9047">
          <cell r="H9047" t="str">
            <v>NotSelf</v>
          </cell>
        </row>
        <row r="9048">
          <cell r="H9048" t="str">
            <v>NotSelf</v>
          </cell>
        </row>
        <row r="9049">
          <cell r="H9049" t="str">
            <v>NotSelf</v>
          </cell>
        </row>
        <row r="9050">
          <cell r="H9050" t="str">
            <v>NotSelf</v>
          </cell>
        </row>
        <row r="9051">
          <cell r="H9051" t="str">
            <v>NotSelf</v>
          </cell>
        </row>
        <row r="9052">
          <cell r="H9052" t="str">
            <v>NotSelf</v>
          </cell>
        </row>
        <row r="9053">
          <cell r="H9053" t="str">
            <v>NotSelf</v>
          </cell>
        </row>
        <row r="9054">
          <cell r="H9054" t="str">
            <v>NotSelf</v>
          </cell>
        </row>
        <row r="9055">
          <cell r="H9055" t="str">
            <v>NotSelf</v>
          </cell>
        </row>
        <row r="9056">
          <cell r="H9056" t="str">
            <v>NotSelf</v>
          </cell>
        </row>
        <row r="9057">
          <cell r="H9057" t="str">
            <v>NotSelf</v>
          </cell>
        </row>
        <row r="9058">
          <cell r="H9058" t="str">
            <v>NotSelf</v>
          </cell>
        </row>
        <row r="9059">
          <cell r="H9059" t="str">
            <v>NotSelf</v>
          </cell>
        </row>
        <row r="9060">
          <cell r="H9060" t="str">
            <v>NotSelf</v>
          </cell>
        </row>
        <row r="9061">
          <cell r="H9061" t="str">
            <v>NotSelf</v>
          </cell>
        </row>
        <row r="9062">
          <cell r="H9062" t="str">
            <v>NotSelf</v>
          </cell>
        </row>
        <row r="9063">
          <cell r="H9063" t="str">
            <v>NotSelf</v>
          </cell>
        </row>
        <row r="9064">
          <cell r="H9064" t="str">
            <v>NotSelf</v>
          </cell>
        </row>
        <row r="9065">
          <cell r="H9065" t="str">
            <v>NotSelf</v>
          </cell>
        </row>
        <row r="9066">
          <cell r="H9066" t="str">
            <v>NotSelf</v>
          </cell>
        </row>
        <row r="9067">
          <cell r="H9067" t="str">
            <v>NotSelf</v>
          </cell>
        </row>
        <row r="9068">
          <cell r="H9068" t="str">
            <v>NotSelf</v>
          </cell>
        </row>
        <row r="9069">
          <cell r="H9069" t="str">
            <v>NotSelf</v>
          </cell>
        </row>
        <row r="9070">
          <cell r="H9070" t="str">
            <v>NotSelf</v>
          </cell>
        </row>
        <row r="9071">
          <cell r="H9071" t="str">
            <v>NotSelf</v>
          </cell>
        </row>
        <row r="9072">
          <cell r="H9072" t="str">
            <v>NotSelf</v>
          </cell>
        </row>
        <row r="9073">
          <cell r="H9073" t="str">
            <v>NotSelf</v>
          </cell>
        </row>
        <row r="9074">
          <cell r="H9074" t="str">
            <v>NotSelf</v>
          </cell>
        </row>
        <row r="9075">
          <cell r="H9075" t="str">
            <v>NotSelf</v>
          </cell>
        </row>
        <row r="9076">
          <cell r="H9076" t="str">
            <v>NotSelf</v>
          </cell>
        </row>
        <row r="9077">
          <cell r="H9077" t="str">
            <v>NotSelf</v>
          </cell>
        </row>
        <row r="9078">
          <cell r="H9078" t="str">
            <v>NotSelf</v>
          </cell>
        </row>
        <row r="9079">
          <cell r="H9079" t="str">
            <v>NotSelf</v>
          </cell>
        </row>
        <row r="9080">
          <cell r="H9080" t="str">
            <v>NotSelf</v>
          </cell>
        </row>
        <row r="9081">
          <cell r="H9081" t="str">
            <v>NotSelf</v>
          </cell>
        </row>
        <row r="9082">
          <cell r="H9082" t="str">
            <v>NotSelf</v>
          </cell>
        </row>
        <row r="9083">
          <cell r="H9083" t="str">
            <v>NotSelf</v>
          </cell>
        </row>
        <row r="9084">
          <cell r="H9084" t="str">
            <v>NotSelf</v>
          </cell>
        </row>
        <row r="9085">
          <cell r="H9085" t="str">
            <v>NotSelf</v>
          </cell>
        </row>
        <row r="9086">
          <cell r="H9086" t="str">
            <v>NotSelf</v>
          </cell>
        </row>
        <row r="9087">
          <cell r="H9087" t="str">
            <v>NotSelf</v>
          </cell>
        </row>
        <row r="9088">
          <cell r="H9088" t="str">
            <v>NotSelf</v>
          </cell>
        </row>
        <row r="9089">
          <cell r="H9089" t="str">
            <v>NotSelf</v>
          </cell>
        </row>
        <row r="9090">
          <cell r="H9090" t="str">
            <v>NotSelf</v>
          </cell>
        </row>
        <row r="9091">
          <cell r="H9091" t="str">
            <v>NotSelf</v>
          </cell>
        </row>
        <row r="9092">
          <cell r="H9092" t="str">
            <v>NotSelf</v>
          </cell>
        </row>
        <row r="9093">
          <cell r="H9093" t="str">
            <v>NotSelf</v>
          </cell>
        </row>
        <row r="9094">
          <cell r="H9094" t="str">
            <v>NotSelf</v>
          </cell>
        </row>
        <row r="9095">
          <cell r="H9095" t="str">
            <v>NotSelf</v>
          </cell>
        </row>
        <row r="9096">
          <cell r="H9096" t="str">
            <v>NotSelf</v>
          </cell>
        </row>
        <row r="9097">
          <cell r="H9097" t="str">
            <v>NotSelf</v>
          </cell>
        </row>
        <row r="9098">
          <cell r="H9098" t="str">
            <v>NotSelf</v>
          </cell>
        </row>
        <row r="9099">
          <cell r="H9099" t="str">
            <v>NotSelf</v>
          </cell>
        </row>
        <row r="9100">
          <cell r="H9100" t="str">
            <v>NotSelf</v>
          </cell>
        </row>
        <row r="9101">
          <cell r="H9101" t="str">
            <v>NotSelf</v>
          </cell>
        </row>
        <row r="9102">
          <cell r="H9102" t="str">
            <v>NotSelf</v>
          </cell>
        </row>
        <row r="9103">
          <cell r="H9103" t="str">
            <v>NotSelf</v>
          </cell>
        </row>
        <row r="9104">
          <cell r="H9104" t="str">
            <v>NotSelf</v>
          </cell>
        </row>
        <row r="9105">
          <cell r="H9105" t="str">
            <v>NotSelf</v>
          </cell>
        </row>
        <row r="9106">
          <cell r="H9106" t="str">
            <v>NotSelf</v>
          </cell>
        </row>
        <row r="9107">
          <cell r="H9107" t="str">
            <v>NotSelf</v>
          </cell>
        </row>
        <row r="9108">
          <cell r="H9108" t="str">
            <v>NotSelf</v>
          </cell>
        </row>
        <row r="9109">
          <cell r="H9109" t="str">
            <v>NotSelf</v>
          </cell>
        </row>
        <row r="9110">
          <cell r="H9110" t="str">
            <v>NotSelf</v>
          </cell>
        </row>
        <row r="9111">
          <cell r="H9111" t="str">
            <v>NotSelf</v>
          </cell>
        </row>
        <row r="9112">
          <cell r="H9112" t="str">
            <v>NotSelf</v>
          </cell>
        </row>
        <row r="9113">
          <cell r="H9113" t="str">
            <v>NotSelf</v>
          </cell>
        </row>
        <row r="9114">
          <cell r="H9114" t="str">
            <v>NotSelf</v>
          </cell>
        </row>
        <row r="9115">
          <cell r="H9115" t="str">
            <v>NotSelf</v>
          </cell>
        </row>
        <row r="9116">
          <cell r="H9116" t="str">
            <v>NotSelf</v>
          </cell>
        </row>
        <row r="9117">
          <cell r="H9117" t="str">
            <v>NotSelf</v>
          </cell>
        </row>
        <row r="9118">
          <cell r="H9118" t="str">
            <v>NotSelf</v>
          </cell>
        </row>
        <row r="9119">
          <cell r="H9119" t="str">
            <v>NotSelf</v>
          </cell>
        </row>
        <row r="9120">
          <cell r="H9120" t="str">
            <v>NotSelf</v>
          </cell>
        </row>
        <row r="9121">
          <cell r="H9121" t="str">
            <v>NotSelf</v>
          </cell>
        </row>
        <row r="9122">
          <cell r="H9122" t="str">
            <v>NotSelf</v>
          </cell>
        </row>
        <row r="9123">
          <cell r="H9123" t="str">
            <v>NotSelf</v>
          </cell>
        </row>
        <row r="9124">
          <cell r="H9124" t="str">
            <v>NotSelf</v>
          </cell>
        </row>
        <row r="9125">
          <cell r="H9125" t="str">
            <v>NotSelf</v>
          </cell>
        </row>
        <row r="9126">
          <cell r="H9126" t="str">
            <v>NotSelf</v>
          </cell>
        </row>
        <row r="9127">
          <cell r="H9127" t="str">
            <v>NotSelf</v>
          </cell>
        </row>
        <row r="9128">
          <cell r="H9128" t="str">
            <v>NotSelf</v>
          </cell>
        </row>
        <row r="9129">
          <cell r="H9129" t="str">
            <v>NotSelf</v>
          </cell>
        </row>
        <row r="9130">
          <cell r="H9130" t="str">
            <v>NotSelf</v>
          </cell>
        </row>
        <row r="9131">
          <cell r="H9131" t="str">
            <v>NotSelf</v>
          </cell>
        </row>
        <row r="9132">
          <cell r="H9132" t="str">
            <v>NotSelf</v>
          </cell>
        </row>
        <row r="9133">
          <cell r="H9133" t="str">
            <v>NotSelf</v>
          </cell>
        </row>
        <row r="9134">
          <cell r="H9134" t="str">
            <v>NotSelf</v>
          </cell>
        </row>
        <row r="9135">
          <cell r="H9135" t="str">
            <v>NotSelf</v>
          </cell>
        </row>
        <row r="9136">
          <cell r="H9136" t="str">
            <v>NotSelf</v>
          </cell>
        </row>
        <row r="9137">
          <cell r="H9137" t="str">
            <v>NotSelf</v>
          </cell>
        </row>
        <row r="9138">
          <cell r="H9138" t="str">
            <v>NotSelf</v>
          </cell>
        </row>
        <row r="9139">
          <cell r="H9139" t="str">
            <v>NotSelf</v>
          </cell>
        </row>
        <row r="9140">
          <cell r="H9140" t="str">
            <v>NotSelf</v>
          </cell>
        </row>
        <row r="9141">
          <cell r="H9141" t="str">
            <v>NotSelf</v>
          </cell>
        </row>
        <row r="9142">
          <cell r="H9142" t="str">
            <v>NotSelf</v>
          </cell>
        </row>
        <row r="9143">
          <cell r="H9143" t="str">
            <v>NotSelf</v>
          </cell>
        </row>
        <row r="9144">
          <cell r="H9144" t="str">
            <v>NotSelf</v>
          </cell>
        </row>
        <row r="9145">
          <cell r="H9145" t="str">
            <v>NotSelf</v>
          </cell>
        </row>
        <row r="9146">
          <cell r="H9146" t="str">
            <v>NotSelf</v>
          </cell>
        </row>
        <row r="9147">
          <cell r="H9147" t="str">
            <v>NotSelf</v>
          </cell>
        </row>
        <row r="9148">
          <cell r="H9148" t="str">
            <v>NotSelf</v>
          </cell>
        </row>
        <row r="9149">
          <cell r="H9149" t="str">
            <v>NotSelf</v>
          </cell>
        </row>
        <row r="9150">
          <cell r="H9150" t="str">
            <v>NotSelf</v>
          </cell>
        </row>
        <row r="9151">
          <cell r="H9151" t="str">
            <v>NotSelf</v>
          </cell>
        </row>
        <row r="9152">
          <cell r="H9152" t="str">
            <v>NotSelf</v>
          </cell>
        </row>
        <row r="9153">
          <cell r="H9153" t="str">
            <v>NotSelf</v>
          </cell>
        </row>
        <row r="9154">
          <cell r="H9154" t="str">
            <v>NotSelf</v>
          </cell>
        </row>
        <row r="9155">
          <cell r="H9155" t="str">
            <v>NotSelf</v>
          </cell>
        </row>
        <row r="9156">
          <cell r="H9156" t="str">
            <v>NotSelf</v>
          </cell>
        </row>
        <row r="9157">
          <cell r="H9157" t="str">
            <v>NotSelf</v>
          </cell>
        </row>
        <row r="9158">
          <cell r="H9158" t="str">
            <v>NotSelf</v>
          </cell>
        </row>
        <row r="9159">
          <cell r="H9159" t="str">
            <v>NotSelf</v>
          </cell>
        </row>
        <row r="9160">
          <cell r="H9160" t="str">
            <v>NotSelf</v>
          </cell>
        </row>
        <row r="9161">
          <cell r="H9161" t="str">
            <v>NotSelf</v>
          </cell>
        </row>
        <row r="9162">
          <cell r="H9162" t="str">
            <v>NotSelf</v>
          </cell>
        </row>
        <row r="9163">
          <cell r="H9163" t="str">
            <v>NotSelf</v>
          </cell>
        </row>
        <row r="9164">
          <cell r="H9164" t="str">
            <v>NotSelf</v>
          </cell>
        </row>
        <row r="9165">
          <cell r="H9165" t="str">
            <v>NotSelf</v>
          </cell>
        </row>
        <row r="9166">
          <cell r="H9166" t="str">
            <v>Self</v>
          </cell>
        </row>
        <row r="9167">
          <cell r="H9167" t="str">
            <v>Self</v>
          </cell>
        </row>
        <row r="9168">
          <cell r="H9168" t="str">
            <v>Self</v>
          </cell>
        </row>
        <row r="9169">
          <cell r="H9169" t="str">
            <v>Self</v>
          </cell>
        </row>
        <row r="9170">
          <cell r="H9170" t="str">
            <v>Self</v>
          </cell>
        </row>
        <row r="9171">
          <cell r="H9171" t="str">
            <v>Self</v>
          </cell>
        </row>
        <row r="9172">
          <cell r="H9172" t="str">
            <v>Self</v>
          </cell>
        </row>
        <row r="9173">
          <cell r="H9173" t="str">
            <v>Self</v>
          </cell>
        </row>
        <row r="9174">
          <cell r="H9174" t="str">
            <v>Self</v>
          </cell>
        </row>
        <row r="9175">
          <cell r="H9175" t="str">
            <v>Self</v>
          </cell>
        </row>
        <row r="9176">
          <cell r="H9176" t="str">
            <v>Self</v>
          </cell>
        </row>
        <row r="9177">
          <cell r="H9177" t="str">
            <v>Self</v>
          </cell>
        </row>
        <row r="9178">
          <cell r="H9178" t="str">
            <v>Self</v>
          </cell>
        </row>
        <row r="9179">
          <cell r="H9179" t="str">
            <v>Self</v>
          </cell>
        </row>
        <row r="9180">
          <cell r="H9180" t="str">
            <v>Self</v>
          </cell>
        </row>
        <row r="9181">
          <cell r="H9181" t="str">
            <v>Self</v>
          </cell>
        </row>
        <row r="9182">
          <cell r="H9182" t="str">
            <v>Self</v>
          </cell>
        </row>
        <row r="9183">
          <cell r="H9183" t="str">
            <v>Self</v>
          </cell>
        </row>
        <row r="9184">
          <cell r="H9184" t="str">
            <v>Self</v>
          </cell>
        </row>
        <row r="9185">
          <cell r="H9185" t="str">
            <v>Self</v>
          </cell>
        </row>
        <row r="9186">
          <cell r="H9186" t="str">
            <v>Self</v>
          </cell>
        </row>
        <row r="9187">
          <cell r="H9187" t="str">
            <v>Self</v>
          </cell>
        </row>
        <row r="9188">
          <cell r="H9188" t="str">
            <v>Self</v>
          </cell>
        </row>
        <row r="9189">
          <cell r="H9189" t="str">
            <v>Self</v>
          </cell>
        </row>
        <row r="9190">
          <cell r="H9190" t="str">
            <v>Self</v>
          </cell>
        </row>
        <row r="9191">
          <cell r="H9191" t="str">
            <v>Self</v>
          </cell>
        </row>
        <row r="9192">
          <cell r="H9192" t="str">
            <v>Self</v>
          </cell>
        </row>
        <row r="9193">
          <cell r="H9193" t="str">
            <v>Self</v>
          </cell>
        </row>
        <row r="9194">
          <cell r="H9194" t="str">
            <v>Self</v>
          </cell>
        </row>
        <row r="9195">
          <cell r="H9195" t="str">
            <v>Self</v>
          </cell>
        </row>
        <row r="9196">
          <cell r="H9196" t="str">
            <v>Self</v>
          </cell>
        </row>
        <row r="9197">
          <cell r="H9197" t="str">
            <v>Self</v>
          </cell>
        </row>
        <row r="9198">
          <cell r="H9198" t="str">
            <v>Self</v>
          </cell>
        </row>
        <row r="9199">
          <cell r="H9199" t="str">
            <v>Self</v>
          </cell>
        </row>
        <row r="9200">
          <cell r="H9200" t="str">
            <v>Self</v>
          </cell>
        </row>
        <row r="9201">
          <cell r="H9201" t="str">
            <v>Self</v>
          </cell>
        </row>
        <row r="9202">
          <cell r="H9202" t="str">
            <v>Self</v>
          </cell>
        </row>
        <row r="9203">
          <cell r="H9203" t="str">
            <v>Self</v>
          </cell>
        </row>
        <row r="9204">
          <cell r="H9204" t="str">
            <v>Self</v>
          </cell>
        </row>
        <row r="9205">
          <cell r="H9205" t="str">
            <v>Self</v>
          </cell>
        </row>
        <row r="9206">
          <cell r="H9206" t="str">
            <v>Self</v>
          </cell>
        </row>
        <row r="9207">
          <cell r="H9207" t="str">
            <v>Self</v>
          </cell>
        </row>
        <row r="9208">
          <cell r="H9208" t="str">
            <v>Self</v>
          </cell>
        </row>
        <row r="9209">
          <cell r="H9209" t="str">
            <v>Self</v>
          </cell>
        </row>
        <row r="9210">
          <cell r="H9210" t="str">
            <v>Self</v>
          </cell>
        </row>
        <row r="9211">
          <cell r="H9211" t="str">
            <v>Self</v>
          </cell>
        </row>
        <row r="9212">
          <cell r="H9212" t="str">
            <v>Self</v>
          </cell>
        </row>
        <row r="9213">
          <cell r="H9213" t="str">
            <v>Self</v>
          </cell>
        </row>
        <row r="9214">
          <cell r="H9214" t="str">
            <v>Self</v>
          </cell>
        </row>
        <row r="9215">
          <cell r="H9215" t="str">
            <v>Self</v>
          </cell>
        </row>
        <row r="9216">
          <cell r="H9216" t="str">
            <v>Self</v>
          </cell>
        </row>
        <row r="9217">
          <cell r="H9217" t="str">
            <v>Self</v>
          </cell>
        </row>
        <row r="9218">
          <cell r="H9218" t="str">
            <v>Self</v>
          </cell>
        </row>
        <row r="9219">
          <cell r="H9219" t="str">
            <v>Self</v>
          </cell>
        </row>
        <row r="9220">
          <cell r="H9220" t="str">
            <v>Self</v>
          </cell>
        </row>
        <row r="9221">
          <cell r="H9221" t="str">
            <v>Self</v>
          </cell>
        </row>
        <row r="9222">
          <cell r="H9222" t="str">
            <v>Self</v>
          </cell>
        </row>
        <row r="9223">
          <cell r="H9223" t="str">
            <v>Self</v>
          </cell>
        </row>
        <row r="9224">
          <cell r="H9224" t="str">
            <v>Self</v>
          </cell>
        </row>
        <row r="9225">
          <cell r="H9225" t="str">
            <v>Self</v>
          </cell>
        </row>
        <row r="9226">
          <cell r="H9226" t="str">
            <v>Self</v>
          </cell>
        </row>
        <row r="9227">
          <cell r="H9227" t="str">
            <v>Self</v>
          </cell>
        </row>
        <row r="9228">
          <cell r="H9228" t="str">
            <v>Self</v>
          </cell>
        </row>
        <row r="9229">
          <cell r="H9229" t="str">
            <v>Self</v>
          </cell>
        </row>
        <row r="9230">
          <cell r="H9230" t="str">
            <v>Self</v>
          </cell>
        </row>
        <row r="9231">
          <cell r="H9231" t="str">
            <v>Self</v>
          </cell>
        </row>
        <row r="9232">
          <cell r="H9232" t="str">
            <v>Self</v>
          </cell>
        </row>
        <row r="9233">
          <cell r="H9233" t="str">
            <v>Self</v>
          </cell>
        </row>
        <row r="9234">
          <cell r="H9234" t="str">
            <v>Self</v>
          </cell>
        </row>
        <row r="9235">
          <cell r="H9235" t="str">
            <v>Self</v>
          </cell>
        </row>
        <row r="9236">
          <cell r="H9236" t="str">
            <v>Self</v>
          </cell>
        </row>
        <row r="9237">
          <cell r="H9237" t="str">
            <v>Self</v>
          </cell>
        </row>
        <row r="9238">
          <cell r="H9238" t="str">
            <v>Self</v>
          </cell>
        </row>
        <row r="9239">
          <cell r="H9239" t="str">
            <v>Self</v>
          </cell>
        </row>
        <row r="9240">
          <cell r="H9240" t="str">
            <v>Self</v>
          </cell>
        </row>
        <row r="9241">
          <cell r="H9241" t="str">
            <v>Self</v>
          </cell>
        </row>
        <row r="9242">
          <cell r="H9242" t="str">
            <v>Self</v>
          </cell>
        </row>
        <row r="9243">
          <cell r="H9243" t="str">
            <v>Self</v>
          </cell>
        </row>
        <row r="9244">
          <cell r="H9244" t="str">
            <v>Self</v>
          </cell>
        </row>
        <row r="9245">
          <cell r="H9245" t="str">
            <v>Self</v>
          </cell>
        </row>
        <row r="9246">
          <cell r="H9246" t="str">
            <v>Self</v>
          </cell>
        </row>
        <row r="9247">
          <cell r="H9247" t="str">
            <v>Self</v>
          </cell>
        </row>
        <row r="9248">
          <cell r="H9248" t="str">
            <v>Self</v>
          </cell>
        </row>
        <row r="9249">
          <cell r="H9249" t="str">
            <v>Self</v>
          </cell>
        </row>
        <row r="9250">
          <cell r="H9250" t="str">
            <v>Self</v>
          </cell>
        </row>
        <row r="9251">
          <cell r="H9251" t="str">
            <v>Self</v>
          </cell>
        </row>
        <row r="9252">
          <cell r="H9252" t="str">
            <v>Self</v>
          </cell>
        </row>
        <row r="9253">
          <cell r="H9253" t="str">
            <v>Self</v>
          </cell>
        </row>
        <row r="9254">
          <cell r="H9254" t="str">
            <v>Self</v>
          </cell>
        </row>
        <row r="9255">
          <cell r="H9255" t="str">
            <v>Self</v>
          </cell>
        </row>
        <row r="9256">
          <cell r="H9256" t="str">
            <v>Self</v>
          </cell>
        </row>
        <row r="9257">
          <cell r="H9257" t="str">
            <v>Self</v>
          </cell>
        </row>
        <row r="9258">
          <cell r="H9258" t="str">
            <v>Self</v>
          </cell>
        </row>
        <row r="9259">
          <cell r="H9259" t="str">
            <v>Self</v>
          </cell>
        </row>
        <row r="9260">
          <cell r="H9260" t="str">
            <v>Self</v>
          </cell>
        </row>
        <row r="9261">
          <cell r="H9261" t="str">
            <v>Self</v>
          </cell>
        </row>
        <row r="9262">
          <cell r="H9262" t="str">
            <v>Self</v>
          </cell>
        </row>
        <row r="9263">
          <cell r="H9263" t="str">
            <v>Self</v>
          </cell>
        </row>
        <row r="9264">
          <cell r="H9264" t="str">
            <v>Self</v>
          </cell>
        </row>
        <row r="9265">
          <cell r="H9265" t="str">
            <v>Self</v>
          </cell>
        </row>
        <row r="9266">
          <cell r="H9266" t="str">
            <v>Self</v>
          </cell>
        </row>
        <row r="9267">
          <cell r="H9267" t="str">
            <v>Self</v>
          </cell>
        </row>
        <row r="9268">
          <cell r="H9268" t="str">
            <v>Self</v>
          </cell>
        </row>
        <row r="9269">
          <cell r="H9269" t="str">
            <v>Self</v>
          </cell>
        </row>
        <row r="9270">
          <cell r="H9270" t="str">
            <v>Self</v>
          </cell>
        </row>
        <row r="9271">
          <cell r="H9271" t="str">
            <v>Self</v>
          </cell>
        </row>
        <row r="9272">
          <cell r="H9272" t="str">
            <v>Self</v>
          </cell>
        </row>
        <row r="9273">
          <cell r="H9273" t="str">
            <v>Self</v>
          </cell>
        </row>
        <row r="9274">
          <cell r="H9274" t="str">
            <v>Self</v>
          </cell>
        </row>
        <row r="9275">
          <cell r="H9275" t="str">
            <v>Self</v>
          </cell>
        </row>
        <row r="9276">
          <cell r="H9276" t="str">
            <v>Self</v>
          </cell>
        </row>
        <row r="9277">
          <cell r="H9277" t="str">
            <v>Self</v>
          </cell>
        </row>
        <row r="9278">
          <cell r="H9278" t="str">
            <v>Self</v>
          </cell>
        </row>
        <row r="9279">
          <cell r="H9279" t="str">
            <v>Self</v>
          </cell>
        </row>
        <row r="9280">
          <cell r="H9280" t="str">
            <v>Self</v>
          </cell>
        </row>
        <row r="9281">
          <cell r="H9281" t="str">
            <v>Self</v>
          </cell>
        </row>
        <row r="9282">
          <cell r="H9282" t="str">
            <v>Self</v>
          </cell>
        </row>
        <row r="9283">
          <cell r="H9283" t="str">
            <v>Self</v>
          </cell>
        </row>
        <row r="9284">
          <cell r="H9284" t="str">
            <v>Self</v>
          </cell>
        </row>
        <row r="9285">
          <cell r="H9285" t="str">
            <v>Self</v>
          </cell>
        </row>
        <row r="9286">
          <cell r="H9286" t="str">
            <v>Self</v>
          </cell>
        </row>
        <row r="9287">
          <cell r="H9287" t="str">
            <v>Self</v>
          </cell>
        </row>
        <row r="9288">
          <cell r="H9288" t="str">
            <v>Self</v>
          </cell>
        </row>
        <row r="9289">
          <cell r="H9289" t="str">
            <v>Self</v>
          </cell>
        </row>
        <row r="9290">
          <cell r="H9290" t="str">
            <v>Self</v>
          </cell>
        </row>
        <row r="9291">
          <cell r="H9291" t="str">
            <v>Self</v>
          </cell>
        </row>
        <row r="9292">
          <cell r="H9292" t="str">
            <v>Self</v>
          </cell>
        </row>
        <row r="9293">
          <cell r="H9293" t="str">
            <v>Self</v>
          </cell>
        </row>
        <row r="9294">
          <cell r="H9294" t="str">
            <v>Self</v>
          </cell>
        </row>
        <row r="9295">
          <cell r="H9295" t="str">
            <v>Self</v>
          </cell>
        </row>
        <row r="9296">
          <cell r="H9296" t="str">
            <v>Self</v>
          </cell>
        </row>
        <row r="9297">
          <cell r="H9297" t="str">
            <v>Self</v>
          </cell>
        </row>
        <row r="9298">
          <cell r="H9298" t="str">
            <v>Self</v>
          </cell>
        </row>
        <row r="9299">
          <cell r="H9299" t="str">
            <v>Self</v>
          </cell>
        </row>
        <row r="9300">
          <cell r="H9300" t="str">
            <v>Self</v>
          </cell>
        </row>
        <row r="9301">
          <cell r="H9301" t="str">
            <v>Self</v>
          </cell>
        </row>
        <row r="9302">
          <cell r="H9302" t="str">
            <v>Self</v>
          </cell>
        </row>
        <row r="9303">
          <cell r="H9303" t="str">
            <v>Self</v>
          </cell>
        </row>
        <row r="9304">
          <cell r="H9304" t="str">
            <v>Self</v>
          </cell>
        </row>
        <row r="9305">
          <cell r="H9305" t="str">
            <v>Self</v>
          </cell>
        </row>
        <row r="9306">
          <cell r="H9306" t="str">
            <v>Self</v>
          </cell>
        </row>
        <row r="9307">
          <cell r="H9307" t="str">
            <v>Self</v>
          </cell>
        </row>
        <row r="9308">
          <cell r="H9308" t="str">
            <v>Self</v>
          </cell>
        </row>
        <row r="9309">
          <cell r="H9309" t="str">
            <v>Self</v>
          </cell>
        </row>
        <row r="9310">
          <cell r="H9310" t="str">
            <v>Self</v>
          </cell>
        </row>
        <row r="9311">
          <cell r="H9311" t="str">
            <v>Self</v>
          </cell>
        </row>
        <row r="9312">
          <cell r="H9312" t="str">
            <v>Self</v>
          </cell>
        </row>
        <row r="9313">
          <cell r="H9313" t="str">
            <v>Self</v>
          </cell>
        </row>
        <row r="9314">
          <cell r="H9314" t="str">
            <v>Self</v>
          </cell>
        </row>
        <row r="9315">
          <cell r="H9315" t="str">
            <v>Self</v>
          </cell>
        </row>
        <row r="9316">
          <cell r="H9316" t="str">
            <v>Self</v>
          </cell>
        </row>
        <row r="9317">
          <cell r="H9317" t="str">
            <v>Self</v>
          </cell>
        </row>
        <row r="9318">
          <cell r="H9318" t="str">
            <v>Self</v>
          </cell>
        </row>
        <row r="9319">
          <cell r="H9319" t="str">
            <v>Self</v>
          </cell>
        </row>
        <row r="9320">
          <cell r="H9320" t="str">
            <v>Self</v>
          </cell>
        </row>
        <row r="9321">
          <cell r="H9321" t="str">
            <v>Self</v>
          </cell>
        </row>
        <row r="9322">
          <cell r="H9322" t="str">
            <v>Self</v>
          </cell>
        </row>
        <row r="9323">
          <cell r="H9323" t="str">
            <v>Self</v>
          </cell>
        </row>
        <row r="9324">
          <cell r="H9324" t="str">
            <v>Self</v>
          </cell>
        </row>
        <row r="9325">
          <cell r="H9325" t="str">
            <v>Self</v>
          </cell>
        </row>
        <row r="9326">
          <cell r="H9326" t="str">
            <v>Self</v>
          </cell>
        </row>
        <row r="9327">
          <cell r="H9327" t="str">
            <v>Self</v>
          </cell>
        </row>
        <row r="9328">
          <cell r="H9328" t="str">
            <v>Self</v>
          </cell>
        </row>
        <row r="9329">
          <cell r="H9329" t="str">
            <v>Self</v>
          </cell>
        </row>
        <row r="9330">
          <cell r="H9330" t="str">
            <v>Self</v>
          </cell>
        </row>
        <row r="9331">
          <cell r="H9331" t="str">
            <v>Self</v>
          </cell>
        </row>
        <row r="9332">
          <cell r="H9332" t="str">
            <v>Self</v>
          </cell>
        </row>
        <row r="9333">
          <cell r="H9333" t="str">
            <v>Self</v>
          </cell>
        </row>
        <row r="9334">
          <cell r="H9334" t="str">
            <v>Self</v>
          </cell>
        </row>
        <row r="9335">
          <cell r="H9335" t="str">
            <v>Self</v>
          </cell>
        </row>
        <row r="9336">
          <cell r="H9336" t="str">
            <v>Self</v>
          </cell>
        </row>
        <row r="9337">
          <cell r="H9337" t="str">
            <v>Self</v>
          </cell>
        </row>
        <row r="9338">
          <cell r="H9338" t="str">
            <v>Self</v>
          </cell>
        </row>
        <row r="9339">
          <cell r="H9339" t="str">
            <v>Self</v>
          </cell>
        </row>
        <row r="9340">
          <cell r="H9340" t="str">
            <v>Self</v>
          </cell>
        </row>
        <row r="9341">
          <cell r="H9341" t="str">
            <v>Self</v>
          </cell>
        </row>
        <row r="9342">
          <cell r="H9342" t="str">
            <v>Self</v>
          </cell>
        </row>
        <row r="9343">
          <cell r="H9343" t="str">
            <v>Self</v>
          </cell>
        </row>
        <row r="9344">
          <cell r="H9344" t="str">
            <v>Self</v>
          </cell>
        </row>
        <row r="9345">
          <cell r="H9345" t="str">
            <v>Self</v>
          </cell>
        </row>
        <row r="9346">
          <cell r="H9346" t="str">
            <v>Self</v>
          </cell>
        </row>
        <row r="9347">
          <cell r="H9347" t="str">
            <v>Self</v>
          </cell>
        </row>
        <row r="9348">
          <cell r="H9348" t="str">
            <v>Self</v>
          </cell>
        </row>
        <row r="9349">
          <cell r="H9349" t="str">
            <v>Self</v>
          </cell>
        </row>
        <row r="9350">
          <cell r="H9350" t="str">
            <v>Self</v>
          </cell>
        </row>
        <row r="9351">
          <cell r="H9351" t="str">
            <v>Self</v>
          </cell>
        </row>
        <row r="9352">
          <cell r="H9352" t="str">
            <v>Self</v>
          </cell>
        </row>
        <row r="9353">
          <cell r="H9353" t="str">
            <v>Self</v>
          </cell>
        </row>
        <row r="9354">
          <cell r="H9354" t="str">
            <v>Self</v>
          </cell>
        </row>
        <row r="9355">
          <cell r="H9355" t="str">
            <v>Self</v>
          </cell>
        </row>
        <row r="9356">
          <cell r="H9356" t="str">
            <v>Self</v>
          </cell>
        </row>
        <row r="9357">
          <cell r="H9357" t="str">
            <v>Self</v>
          </cell>
        </row>
        <row r="9358">
          <cell r="H9358" t="str">
            <v>Self</v>
          </cell>
        </row>
        <row r="9359">
          <cell r="H9359" t="str">
            <v>Self</v>
          </cell>
        </row>
        <row r="9360">
          <cell r="H9360" t="str">
            <v>Self</v>
          </cell>
        </row>
        <row r="9361">
          <cell r="H9361" t="str">
            <v>Self</v>
          </cell>
        </row>
        <row r="9362">
          <cell r="H9362" t="str">
            <v>Self</v>
          </cell>
        </row>
        <row r="9363">
          <cell r="H9363" t="str">
            <v>Self</v>
          </cell>
        </row>
        <row r="9364">
          <cell r="H9364" t="str">
            <v>Self</v>
          </cell>
        </row>
        <row r="9365">
          <cell r="H9365" t="str">
            <v>Self</v>
          </cell>
        </row>
        <row r="9366">
          <cell r="H9366" t="str">
            <v>Self</v>
          </cell>
        </row>
        <row r="9367">
          <cell r="H9367" t="str">
            <v>Self</v>
          </cell>
        </row>
        <row r="9368">
          <cell r="H9368" t="str">
            <v>Self</v>
          </cell>
        </row>
        <row r="9369">
          <cell r="H9369" t="str">
            <v>Self</v>
          </cell>
        </row>
        <row r="9370">
          <cell r="H9370" t="str">
            <v>Self</v>
          </cell>
        </row>
        <row r="9371">
          <cell r="H9371" t="str">
            <v>Self</v>
          </cell>
        </row>
        <row r="9372">
          <cell r="H9372" t="str">
            <v>Self</v>
          </cell>
        </row>
        <row r="9373">
          <cell r="H9373" t="str">
            <v>Self</v>
          </cell>
        </row>
        <row r="9374">
          <cell r="H9374" t="str">
            <v>Self</v>
          </cell>
        </row>
        <row r="9375">
          <cell r="H9375" t="str">
            <v>Self</v>
          </cell>
        </row>
        <row r="9376">
          <cell r="H9376" t="str">
            <v>Self</v>
          </cell>
        </row>
        <row r="9377">
          <cell r="H9377" t="str">
            <v>Self</v>
          </cell>
        </row>
        <row r="9378">
          <cell r="H9378" t="str">
            <v>Self</v>
          </cell>
        </row>
        <row r="9379">
          <cell r="H9379" t="str">
            <v>Self</v>
          </cell>
        </row>
        <row r="9380">
          <cell r="H9380" t="str">
            <v>Self</v>
          </cell>
        </row>
        <row r="9381">
          <cell r="H9381" t="str">
            <v>Self</v>
          </cell>
        </row>
        <row r="9382">
          <cell r="H9382" t="str">
            <v>Self</v>
          </cell>
        </row>
        <row r="9383">
          <cell r="H9383" t="str">
            <v>Self</v>
          </cell>
        </row>
        <row r="9384">
          <cell r="H9384" t="str">
            <v>Self</v>
          </cell>
        </row>
        <row r="9385">
          <cell r="H9385" t="str">
            <v>Self</v>
          </cell>
        </row>
        <row r="9386">
          <cell r="H9386" t="str">
            <v>Self</v>
          </cell>
        </row>
        <row r="9387">
          <cell r="H9387" t="str">
            <v>Self</v>
          </cell>
        </row>
        <row r="9388">
          <cell r="H9388" t="str">
            <v>Self</v>
          </cell>
        </row>
        <row r="9389">
          <cell r="H9389" t="str">
            <v>Self</v>
          </cell>
        </row>
        <row r="9390">
          <cell r="H9390" t="str">
            <v>Self</v>
          </cell>
        </row>
        <row r="9391">
          <cell r="H9391" t="str">
            <v>Self</v>
          </cell>
        </row>
        <row r="9392">
          <cell r="H9392" t="str">
            <v>Self</v>
          </cell>
        </row>
        <row r="9393">
          <cell r="H9393" t="str">
            <v>Self</v>
          </cell>
        </row>
        <row r="9394">
          <cell r="H9394" t="str">
            <v>Self</v>
          </cell>
        </row>
        <row r="9395">
          <cell r="H9395" t="str">
            <v>Self</v>
          </cell>
        </row>
        <row r="9396">
          <cell r="H9396" t="str">
            <v>Self</v>
          </cell>
        </row>
        <row r="9397">
          <cell r="H9397" t="str">
            <v>Self</v>
          </cell>
        </row>
        <row r="9398">
          <cell r="H9398" t="str">
            <v>Self</v>
          </cell>
        </row>
        <row r="9399">
          <cell r="H9399" t="str">
            <v>Self</v>
          </cell>
        </row>
        <row r="9400">
          <cell r="H9400" t="str">
            <v>Self</v>
          </cell>
        </row>
        <row r="9401">
          <cell r="H9401" t="str">
            <v>Self</v>
          </cell>
        </row>
        <row r="9402">
          <cell r="H9402" t="str">
            <v>Self</v>
          </cell>
        </row>
        <row r="9403">
          <cell r="H9403" t="str">
            <v>Self</v>
          </cell>
        </row>
        <row r="9404">
          <cell r="H9404" t="str">
            <v>Self</v>
          </cell>
        </row>
        <row r="9405">
          <cell r="H9405" t="str">
            <v>Self</v>
          </cell>
        </row>
        <row r="9406">
          <cell r="H9406" t="str">
            <v>Self</v>
          </cell>
        </row>
        <row r="9407">
          <cell r="H9407" t="str">
            <v>Self</v>
          </cell>
        </row>
        <row r="9408">
          <cell r="H9408" t="str">
            <v>Self</v>
          </cell>
        </row>
        <row r="9409">
          <cell r="H9409" t="str">
            <v>Self</v>
          </cell>
        </row>
        <row r="9410">
          <cell r="H9410" t="str">
            <v>Self</v>
          </cell>
        </row>
        <row r="9411">
          <cell r="H9411" t="str">
            <v>Self</v>
          </cell>
        </row>
        <row r="9412">
          <cell r="H9412" t="str">
            <v>Self</v>
          </cell>
        </row>
        <row r="9413">
          <cell r="H9413" t="str">
            <v>Self</v>
          </cell>
        </row>
        <row r="9414">
          <cell r="H9414" t="str">
            <v>Self</v>
          </cell>
        </row>
        <row r="9415">
          <cell r="H9415" t="str">
            <v>Self</v>
          </cell>
        </row>
        <row r="9416">
          <cell r="H9416" t="str">
            <v>Self</v>
          </cell>
        </row>
        <row r="9417">
          <cell r="H9417" t="str">
            <v>Self</v>
          </cell>
        </row>
        <row r="9418">
          <cell r="H9418" t="str">
            <v>Self</v>
          </cell>
        </row>
        <row r="9419">
          <cell r="H9419" t="str">
            <v>Self</v>
          </cell>
        </row>
        <row r="9420">
          <cell r="H9420" t="str">
            <v>Self</v>
          </cell>
        </row>
        <row r="9421">
          <cell r="H9421" t="str">
            <v>Self</v>
          </cell>
        </row>
        <row r="9422">
          <cell r="H9422" t="str">
            <v>Self</v>
          </cell>
        </row>
        <row r="9423">
          <cell r="H9423" t="str">
            <v>Self</v>
          </cell>
        </row>
        <row r="9424">
          <cell r="H9424" t="str">
            <v>Self</v>
          </cell>
        </row>
        <row r="9425">
          <cell r="H9425" t="str">
            <v>Self</v>
          </cell>
        </row>
        <row r="9426">
          <cell r="H9426" t="str">
            <v>Self</v>
          </cell>
        </row>
        <row r="9427">
          <cell r="H9427" t="str">
            <v>Self</v>
          </cell>
        </row>
        <row r="9428">
          <cell r="H9428" t="str">
            <v>Self</v>
          </cell>
        </row>
        <row r="9429">
          <cell r="H9429" t="str">
            <v>Self</v>
          </cell>
        </row>
        <row r="9430">
          <cell r="H9430" t="str">
            <v>Self</v>
          </cell>
        </row>
        <row r="9431">
          <cell r="H9431" t="str">
            <v>Self</v>
          </cell>
        </row>
        <row r="9432">
          <cell r="H9432" t="str">
            <v>Self</v>
          </cell>
        </row>
        <row r="9433">
          <cell r="H9433" t="str">
            <v>Self</v>
          </cell>
        </row>
        <row r="9434">
          <cell r="H9434" t="str">
            <v>Self</v>
          </cell>
        </row>
        <row r="9435">
          <cell r="H9435" t="str">
            <v>Self</v>
          </cell>
        </row>
        <row r="9436">
          <cell r="H9436" t="str">
            <v>Self</v>
          </cell>
        </row>
        <row r="9437">
          <cell r="H9437" t="str">
            <v>Self</v>
          </cell>
        </row>
        <row r="9438">
          <cell r="H9438" t="str">
            <v>Self</v>
          </cell>
        </row>
        <row r="9439">
          <cell r="H9439" t="str">
            <v>Self</v>
          </cell>
        </row>
        <row r="9440">
          <cell r="H9440" t="str">
            <v>Self</v>
          </cell>
        </row>
        <row r="9441">
          <cell r="H9441" t="str">
            <v>Self</v>
          </cell>
        </row>
        <row r="9442">
          <cell r="H9442" t="str">
            <v>Self</v>
          </cell>
        </row>
        <row r="9443">
          <cell r="H9443" t="str">
            <v>Self</v>
          </cell>
        </row>
        <row r="9444">
          <cell r="H9444" t="str">
            <v>Self</v>
          </cell>
        </row>
        <row r="9445">
          <cell r="H9445" t="str">
            <v>Self</v>
          </cell>
        </row>
        <row r="9446">
          <cell r="H9446" t="str">
            <v>Self</v>
          </cell>
        </row>
        <row r="9447">
          <cell r="H9447" t="str">
            <v>Self</v>
          </cell>
        </row>
        <row r="9448">
          <cell r="H9448" t="str">
            <v>Self</v>
          </cell>
        </row>
        <row r="9449">
          <cell r="H9449" t="str">
            <v>Self</v>
          </cell>
        </row>
        <row r="9450">
          <cell r="H9450" t="str">
            <v>Self</v>
          </cell>
        </row>
        <row r="9451">
          <cell r="H9451" t="str">
            <v>Self</v>
          </cell>
        </row>
        <row r="9452">
          <cell r="H9452" t="str">
            <v>Self</v>
          </cell>
        </row>
        <row r="9453">
          <cell r="H9453" t="str">
            <v>Self</v>
          </cell>
        </row>
        <row r="9454">
          <cell r="H9454" t="str">
            <v>Self</v>
          </cell>
        </row>
        <row r="9455">
          <cell r="H9455" t="str">
            <v>Self</v>
          </cell>
        </row>
        <row r="9456">
          <cell r="H9456" t="str">
            <v>Self</v>
          </cell>
        </row>
        <row r="9457">
          <cell r="H9457" t="str">
            <v>Self</v>
          </cell>
        </row>
        <row r="9458">
          <cell r="H9458" t="str">
            <v>Self</v>
          </cell>
        </row>
        <row r="9459">
          <cell r="H9459" t="str">
            <v>Self</v>
          </cell>
        </row>
        <row r="9460">
          <cell r="H9460" t="str">
            <v>Self</v>
          </cell>
        </row>
        <row r="9461">
          <cell r="H9461" t="str">
            <v>Self</v>
          </cell>
        </row>
        <row r="9462">
          <cell r="H9462" t="str">
            <v>Self</v>
          </cell>
        </row>
        <row r="9463">
          <cell r="H9463" t="str">
            <v>Self</v>
          </cell>
        </row>
        <row r="9464">
          <cell r="H9464" t="str">
            <v>Self</v>
          </cell>
        </row>
        <row r="9465">
          <cell r="H9465" t="str">
            <v>Self</v>
          </cell>
        </row>
        <row r="9466">
          <cell r="H9466" t="str">
            <v>Self</v>
          </cell>
        </row>
        <row r="9467">
          <cell r="H9467" t="str">
            <v>Self</v>
          </cell>
        </row>
        <row r="9468">
          <cell r="H9468" t="str">
            <v>Self</v>
          </cell>
        </row>
        <row r="9469">
          <cell r="H9469" t="str">
            <v>Self</v>
          </cell>
        </row>
        <row r="9470">
          <cell r="H9470" t="str">
            <v>Self</v>
          </cell>
        </row>
        <row r="9471">
          <cell r="H9471" t="str">
            <v>Self</v>
          </cell>
        </row>
        <row r="9472">
          <cell r="H9472" t="str">
            <v>Self</v>
          </cell>
        </row>
        <row r="9473">
          <cell r="H9473" t="str">
            <v>Self</v>
          </cell>
        </row>
        <row r="9474">
          <cell r="H9474" t="str">
            <v>Self</v>
          </cell>
        </row>
        <row r="9475">
          <cell r="H9475" t="str">
            <v>Self</v>
          </cell>
        </row>
        <row r="9476">
          <cell r="H9476" t="str">
            <v>Self</v>
          </cell>
        </row>
        <row r="9477">
          <cell r="H9477" t="str">
            <v>Self</v>
          </cell>
        </row>
        <row r="9478">
          <cell r="H9478" t="str">
            <v>Self</v>
          </cell>
        </row>
        <row r="9479">
          <cell r="H9479" t="str">
            <v>Self</v>
          </cell>
        </row>
        <row r="9480">
          <cell r="H9480" t="str">
            <v>Self</v>
          </cell>
        </row>
        <row r="9481">
          <cell r="H9481" t="str">
            <v>Self</v>
          </cell>
        </row>
        <row r="9482">
          <cell r="H9482" t="str">
            <v>Self</v>
          </cell>
        </row>
        <row r="9483">
          <cell r="H9483" t="str">
            <v>Self</v>
          </cell>
        </row>
        <row r="9484">
          <cell r="H9484" t="str">
            <v>Self</v>
          </cell>
        </row>
        <row r="9485">
          <cell r="H9485" t="str">
            <v>Self</v>
          </cell>
        </row>
        <row r="9486">
          <cell r="H9486" t="str">
            <v>Self</v>
          </cell>
        </row>
        <row r="9487">
          <cell r="H9487" t="str">
            <v>Self</v>
          </cell>
        </row>
        <row r="9488">
          <cell r="H9488" t="str">
            <v>Self</v>
          </cell>
        </row>
        <row r="9489">
          <cell r="H9489" t="str">
            <v>Self</v>
          </cell>
        </row>
        <row r="9490">
          <cell r="H9490" t="str">
            <v>Self</v>
          </cell>
        </row>
        <row r="9491">
          <cell r="H9491" t="str">
            <v>Self</v>
          </cell>
        </row>
        <row r="9492">
          <cell r="H9492" t="str">
            <v>Self</v>
          </cell>
        </row>
        <row r="9493">
          <cell r="H9493" t="str">
            <v>Self</v>
          </cell>
        </row>
        <row r="9494">
          <cell r="H9494" t="str">
            <v>Self</v>
          </cell>
        </row>
        <row r="9495">
          <cell r="H9495" t="str">
            <v>Self</v>
          </cell>
        </row>
        <row r="9496">
          <cell r="H9496" t="str">
            <v>Self</v>
          </cell>
        </row>
        <row r="9497">
          <cell r="H9497" t="str">
            <v>Self</v>
          </cell>
        </row>
        <row r="9498">
          <cell r="H9498" t="str">
            <v>Self</v>
          </cell>
        </row>
        <row r="9499">
          <cell r="H9499" t="str">
            <v>Self</v>
          </cell>
        </row>
        <row r="9500">
          <cell r="H9500" t="str">
            <v>Self</v>
          </cell>
        </row>
        <row r="9501">
          <cell r="H9501" t="str">
            <v>Self</v>
          </cell>
        </row>
        <row r="9502">
          <cell r="H9502" t="str">
            <v>Self</v>
          </cell>
        </row>
        <row r="9503">
          <cell r="H9503" t="str">
            <v>Self</v>
          </cell>
        </row>
        <row r="9504">
          <cell r="H9504" t="str">
            <v>Self</v>
          </cell>
        </row>
        <row r="9505">
          <cell r="H9505" t="str">
            <v>Self</v>
          </cell>
        </row>
        <row r="9506">
          <cell r="H9506" t="str">
            <v>Self</v>
          </cell>
        </row>
        <row r="9507">
          <cell r="H9507" t="str">
            <v>Self</v>
          </cell>
        </row>
        <row r="9508">
          <cell r="H9508" t="str">
            <v>Self</v>
          </cell>
        </row>
        <row r="9509">
          <cell r="H9509" t="str">
            <v>Self</v>
          </cell>
        </row>
        <row r="9510">
          <cell r="H9510" t="str">
            <v>Self</v>
          </cell>
        </row>
        <row r="9511">
          <cell r="H9511" t="str">
            <v>Self</v>
          </cell>
        </row>
        <row r="9512">
          <cell r="H9512" t="str">
            <v>Self</v>
          </cell>
        </row>
        <row r="9513">
          <cell r="H9513" t="str">
            <v>Self</v>
          </cell>
        </row>
        <row r="9514">
          <cell r="H9514" t="str">
            <v>Self</v>
          </cell>
        </row>
        <row r="9515">
          <cell r="H9515" t="str">
            <v>Self</v>
          </cell>
        </row>
        <row r="9516">
          <cell r="H9516" t="str">
            <v>Self</v>
          </cell>
        </row>
        <row r="9517">
          <cell r="H9517" t="str">
            <v>Self</v>
          </cell>
        </row>
        <row r="9518">
          <cell r="H9518" t="str">
            <v>Self</v>
          </cell>
        </row>
        <row r="9519">
          <cell r="H9519" t="str">
            <v>Self</v>
          </cell>
        </row>
        <row r="9520">
          <cell r="H9520" t="str">
            <v>Self</v>
          </cell>
        </row>
        <row r="9521">
          <cell r="H9521" t="str">
            <v>Self</v>
          </cell>
        </row>
        <row r="9522">
          <cell r="H9522" t="str">
            <v>Self</v>
          </cell>
        </row>
        <row r="9523">
          <cell r="H9523" t="str">
            <v>Self</v>
          </cell>
        </row>
        <row r="9524">
          <cell r="H9524" t="str">
            <v>Self</v>
          </cell>
        </row>
        <row r="9525">
          <cell r="H9525" t="str">
            <v>Self</v>
          </cell>
        </row>
        <row r="9526">
          <cell r="H9526" t="str">
            <v>Self</v>
          </cell>
        </row>
        <row r="9527">
          <cell r="H9527" t="str">
            <v>Self</v>
          </cell>
        </row>
        <row r="9528">
          <cell r="H9528" t="str">
            <v>Self</v>
          </cell>
        </row>
        <row r="9529">
          <cell r="H9529" t="str">
            <v>Self</v>
          </cell>
        </row>
        <row r="9530">
          <cell r="H9530" t="str">
            <v>Self</v>
          </cell>
        </row>
        <row r="9531">
          <cell r="H9531" t="str">
            <v>Self</v>
          </cell>
        </row>
        <row r="9532">
          <cell r="H9532" t="str">
            <v>Self</v>
          </cell>
        </row>
        <row r="9533">
          <cell r="H9533" t="str">
            <v>Self</v>
          </cell>
        </row>
        <row r="9534">
          <cell r="H9534" t="str">
            <v>Self</v>
          </cell>
        </row>
        <row r="9535">
          <cell r="H9535" t="str">
            <v>Self</v>
          </cell>
        </row>
        <row r="9536">
          <cell r="H9536" t="str">
            <v>Self</v>
          </cell>
        </row>
        <row r="9537">
          <cell r="H9537" t="str">
            <v>Self</v>
          </cell>
        </row>
        <row r="9538">
          <cell r="H9538" t="str">
            <v>NotSelf</v>
          </cell>
        </row>
        <row r="9539">
          <cell r="H9539" t="str">
            <v>NotSelf</v>
          </cell>
        </row>
        <row r="9540">
          <cell r="H9540" t="str">
            <v>NotSelf</v>
          </cell>
        </row>
        <row r="9541">
          <cell r="H9541" t="str">
            <v>NotSelf</v>
          </cell>
        </row>
        <row r="9542">
          <cell r="H9542" t="str">
            <v>NotSelf</v>
          </cell>
        </row>
        <row r="9543">
          <cell r="H9543" t="str">
            <v>NotSelf</v>
          </cell>
        </row>
        <row r="9544">
          <cell r="H9544" t="str">
            <v>NotSelf</v>
          </cell>
        </row>
        <row r="9545">
          <cell r="H9545" t="str">
            <v>NotSelf</v>
          </cell>
        </row>
        <row r="9546">
          <cell r="H9546" t="str">
            <v>NotSelf</v>
          </cell>
        </row>
        <row r="9547">
          <cell r="H9547" t="str">
            <v>NotSelf</v>
          </cell>
        </row>
        <row r="9548">
          <cell r="H9548" t="str">
            <v>NotSelf</v>
          </cell>
        </row>
        <row r="9549">
          <cell r="H9549" t="str">
            <v>NotSelf</v>
          </cell>
        </row>
        <row r="9550">
          <cell r="H9550" t="str">
            <v>NotSelf</v>
          </cell>
        </row>
        <row r="9551">
          <cell r="H9551" t="str">
            <v>NotSelf</v>
          </cell>
        </row>
        <row r="9552">
          <cell r="H9552" t="str">
            <v>NotSelf</v>
          </cell>
        </row>
        <row r="9553">
          <cell r="H9553" t="str">
            <v>NotSelf</v>
          </cell>
        </row>
        <row r="9554">
          <cell r="H9554" t="str">
            <v>NotSelf</v>
          </cell>
        </row>
        <row r="9555">
          <cell r="H9555" t="str">
            <v>NotSelf</v>
          </cell>
        </row>
        <row r="9556">
          <cell r="H9556" t="str">
            <v>NotSelf</v>
          </cell>
        </row>
        <row r="9557">
          <cell r="H9557" t="str">
            <v>NotSelf</v>
          </cell>
        </row>
        <row r="9558">
          <cell r="H9558" t="str">
            <v>NotSelf</v>
          </cell>
        </row>
        <row r="9559">
          <cell r="H9559" t="str">
            <v>NotSelf</v>
          </cell>
        </row>
        <row r="9560">
          <cell r="H9560" t="str">
            <v>NotSelf</v>
          </cell>
        </row>
        <row r="9561">
          <cell r="H9561" t="str">
            <v>NotSelf</v>
          </cell>
        </row>
        <row r="9562">
          <cell r="H9562" t="str">
            <v>NotSelf</v>
          </cell>
        </row>
        <row r="9563">
          <cell r="H9563" t="str">
            <v>NotSelf</v>
          </cell>
        </row>
        <row r="9564">
          <cell r="H9564" t="str">
            <v>NotSelf</v>
          </cell>
        </row>
        <row r="9565">
          <cell r="H9565" t="str">
            <v>NotSelf</v>
          </cell>
        </row>
        <row r="9566">
          <cell r="H9566" t="str">
            <v>NotSelf</v>
          </cell>
        </row>
        <row r="9567">
          <cell r="H9567" t="str">
            <v>NotSelf</v>
          </cell>
        </row>
        <row r="9568">
          <cell r="H9568" t="str">
            <v>NotSelf</v>
          </cell>
        </row>
        <row r="9569">
          <cell r="H9569" t="str">
            <v>NotSelf</v>
          </cell>
        </row>
        <row r="9570">
          <cell r="H9570" t="str">
            <v>NotSelf</v>
          </cell>
        </row>
        <row r="9571">
          <cell r="H9571" t="str">
            <v>NotSelf</v>
          </cell>
        </row>
        <row r="9572">
          <cell r="H9572" t="str">
            <v>NotSelf</v>
          </cell>
        </row>
        <row r="9573">
          <cell r="H9573" t="str">
            <v>NotSelf</v>
          </cell>
        </row>
        <row r="9574">
          <cell r="H9574" t="str">
            <v>NotSelf</v>
          </cell>
        </row>
        <row r="9575">
          <cell r="H9575" t="str">
            <v>NotSelf</v>
          </cell>
        </row>
        <row r="9576">
          <cell r="H9576" t="str">
            <v>NotSelf</v>
          </cell>
        </row>
        <row r="9577">
          <cell r="H9577" t="str">
            <v>NotSelf</v>
          </cell>
        </row>
        <row r="9578">
          <cell r="H9578" t="str">
            <v>NotSelf</v>
          </cell>
        </row>
        <row r="9579">
          <cell r="H9579" t="str">
            <v>NotSelf</v>
          </cell>
        </row>
        <row r="9580">
          <cell r="H9580" t="str">
            <v>NotSelf</v>
          </cell>
        </row>
        <row r="9581">
          <cell r="H9581" t="str">
            <v>NotSelf</v>
          </cell>
        </row>
        <row r="9582">
          <cell r="H9582" t="str">
            <v>NotSelf</v>
          </cell>
        </row>
        <row r="9583">
          <cell r="H9583" t="str">
            <v>NotSelf</v>
          </cell>
        </row>
        <row r="9584">
          <cell r="H9584" t="str">
            <v>NotSelf</v>
          </cell>
        </row>
        <row r="9585">
          <cell r="H9585" t="str">
            <v>NotSelf</v>
          </cell>
        </row>
        <row r="9586">
          <cell r="H9586" t="str">
            <v>NotSelf</v>
          </cell>
        </row>
        <row r="9587">
          <cell r="H9587" t="str">
            <v>NotSelf</v>
          </cell>
        </row>
        <row r="9588">
          <cell r="H9588" t="str">
            <v>NotSelf</v>
          </cell>
        </row>
        <row r="9589">
          <cell r="H9589" t="str">
            <v>NotSelf</v>
          </cell>
        </row>
        <row r="9590">
          <cell r="H9590" t="str">
            <v>NotSelf</v>
          </cell>
        </row>
        <row r="9591">
          <cell r="H9591" t="str">
            <v>NotSelf</v>
          </cell>
        </row>
        <row r="9592">
          <cell r="H9592" t="str">
            <v>NotSelf</v>
          </cell>
        </row>
        <row r="9593">
          <cell r="H9593" t="str">
            <v>NotSelf</v>
          </cell>
        </row>
        <row r="9594">
          <cell r="H9594" t="str">
            <v>NotSelf</v>
          </cell>
        </row>
        <row r="9595">
          <cell r="H9595" t="str">
            <v>NotSelf</v>
          </cell>
        </row>
        <row r="9596">
          <cell r="H9596" t="str">
            <v>NotSelf</v>
          </cell>
        </row>
        <row r="9597">
          <cell r="H9597" t="str">
            <v>NotSelf</v>
          </cell>
        </row>
        <row r="9598">
          <cell r="H9598" t="str">
            <v>NotSelf</v>
          </cell>
        </row>
        <row r="9599">
          <cell r="H9599" t="str">
            <v>NotSelf</v>
          </cell>
        </row>
        <row r="9600">
          <cell r="H9600" t="str">
            <v>NotSelf</v>
          </cell>
        </row>
        <row r="9601">
          <cell r="H9601" t="str">
            <v>NotSelf</v>
          </cell>
        </row>
        <row r="9602">
          <cell r="H9602" t="str">
            <v>NotSelf</v>
          </cell>
        </row>
        <row r="9603">
          <cell r="H9603" t="str">
            <v>NotSelf</v>
          </cell>
        </row>
        <row r="9604">
          <cell r="H9604" t="str">
            <v>NotSelf</v>
          </cell>
        </row>
        <row r="9605">
          <cell r="H9605" t="str">
            <v>NotSelf</v>
          </cell>
        </row>
        <row r="9606">
          <cell r="H9606" t="str">
            <v>NotSelf</v>
          </cell>
        </row>
        <row r="9607">
          <cell r="H9607" t="str">
            <v>NotSelf</v>
          </cell>
        </row>
        <row r="9608">
          <cell r="H9608" t="str">
            <v>NotSelf</v>
          </cell>
        </row>
        <row r="9609">
          <cell r="H9609" t="str">
            <v>NotSelf</v>
          </cell>
        </row>
        <row r="9610">
          <cell r="H9610" t="str">
            <v>NotSelf</v>
          </cell>
        </row>
        <row r="9611">
          <cell r="H9611" t="str">
            <v>NotSelf</v>
          </cell>
        </row>
        <row r="9612">
          <cell r="H9612" t="str">
            <v>NotSelf</v>
          </cell>
        </row>
        <row r="9613">
          <cell r="H9613" t="str">
            <v>NotSelf</v>
          </cell>
        </row>
        <row r="9614">
          <cell r="H9614" t="str">
            <v>NotSelf</v>
          </cell>
        </row>
        <row r="9615">
          <cell r="H9615" t="str">
            <v>NotSelf</v>
          </cell>
        </row>
        <row r="9616">
          <cell r="H9616" t="str">
            <v>NotSelf</v>
          </cell>
        </row>
        <row r="9617">
          <cell r="H9617" t="str">
            <v>NotSelf</v>
          </cell>
        </row>
        <row r="9618">
          <cell r="H9618" t="str">
            <v>NotSelf</v>
          </cell>
        </row>
        <row r="9619">
          <cell r="H9619" t="str">
            <v>NotSelf</v>
          </cell>
        </row>
        <row r="9620">
          <cell r="H9620" t="str">
            <v>NotSelf</v>
          </cell>
        </row>
        <row r="9621">
          <cell r="H9621" t="str">
            <v>NotSelf</v>
          </cell>
        </row>
        <row r="9622">
          <cell r="H9622" t="str">
            <v>NotSelf</v>
          </cell>
        </row>
        <row r="9623">
          <cell r="H9623" t="str">
            <v>NotSelf</v>
          </cell>
        </row>
        <row r="9624">
          <cell r="H9624" t="str">
            <v>NotSelf</v>
          </cell>
        </row>
        <row r="9625">
          <cell r="H9625" t="str">
            <v>NotSelf</v>
          </cell>
        </row>
        <row r="9626">
          <cell r="H9626" t="str">
            <v>NotSelf</v>
          </cell>
        </row>
        <row r="9627">
          <cell r="H9627" t="str">
            <v>NotSelf</v>
          </cell>
        </row>
        <row r="9628">
          <cell r="H9628" t="str">
            <v>NotSelf</v>
          </cell>
        </row>
        <row r="9629">
          <cell r="H9629" t="str">
            <v>NotSelf</v>
          </cell>
        </row>
        <row r="9630">
          <cell r="H9630" t="str">
            <v>NotSelf</v>
          </cell>
        </row>
        <row r="9631">
          <cell r="H9631" t="str">
            <v>NotSelf</v>
          </cell>
        </row>
        <row r="9632">
          <cell r="H9632" t="str">
            <v>NotSelf</v>
          </cell>
        </row>
        <row r="9633">
          <cell r="H9633" t="str">
            <v>NotSelf</v>
          </cell>
        </row>
        <row r="9634">
          <cell r="H9634" t="str">
            <v>NotSelf</v>
          </cell>
        </row>
        <row r="9635">
          <cell r="H9635" t="str">
            <v>NotSelf</v>
          </cell>
        </row>
        <row r="9636">
          <cell r="H9636" t="str">
            <v>NotSelf</v>
          </cell>
        </row>
        <row r="9637">
          <cell r="H9637" t="str">
            <v>NotSelf</v>
          </cell>
        </row>
        <row r="9638">
          <cell r="H9638" t="str">
            <v>NotSelf</v>
          </cell>
        </row>
        <row r="9639">
          <cell r="H9639" t="str">
            <v>NotSelf</v>
          </cell>
        </row>
        <row r="9640">
          <cell r="H9640" t="str">
            <v>NotSelf</v>
          </cell>
        </row>
        <row r="9641">
          <cell r="H9641" t="str">
            <v>NotSelf</v>
          </cell>
        </row>
        <row r="9642">
          <cell r="H9642" t="str">
            <v>NotSelf</v>
          </cell>
        </row>
        <row r="9643">
          <cell r="H9643" t="str">
            <v>NotSelf</v>
          </cell>
        </row>
        <row r="9644">
          <cell r="H9644" t="str">
            <v>NotSelf</v>
          </cell>
        </row>
        <row r="9645">
          <cell r="H9645" t="str">
            <v>NotSelf</v>
          </cell>
        </row>
        <row r="9646">
          <cell r="H9646" t="str">
            <v>NotSelf</v>
          </cell>
        </row>
        <row r="9647">
          <cell r="H9647" t="str">
            <v>NotSelf</v>
          </cell>
        </row>
        <row r="9648">
          <cell r="H9648" t="str">
            <v>NotSelf</v>
          </cell>
        </row>
        <row r="9649">
          <cell r="H9649" t="str">
            <v>NotSelf</v>
          </cell>
        </row>
        <row r="9650">
          <cell r="H9650" t="str">
            <v>NotSelf</v>
          </cell>
        </row>
        <row r="9651">
          <cell r="H9651" t="str">
            <v>NotSelf</v>
          </cell>
        </row>
        <row r="9652">
          <cell r="H9652" t="str">
            <v>NotSelf</v>
          </cell>
        </row>
        <row r="9653">
          <cell r="H9653" t="str">
            <v>NotSelf</v>
          </cell>
        </row>
        <row r="9654">
          <cell r="H9654" t="str">
            <v>NotSelf</v>
          </cell>
        </row>
        <row r="9655">
          <cell r="H9655" t="str">
            <v>NotSelf</v>
          </cell>
        </row>
        <row r="9656">
          <cell r="H9656" t="str">
            <v>NotSelf</v>
          </cell>
        </row>
        <row r="9657">
          <cell r="H9657" t="str">
            <v>NotSelf</v>
          </cell>
        </row>
        <row r="9658">
          <cell r="H9658" t="str">
            <v>NotSelf</v>
          </cell>
        </row>
        <row r="9659">
          <cell r="H9659" t="str">
            <v>NotSelf</v>
          </cell>
        </row>
        <row r="9660">
          <cell r="H9660" t="str">
            <v>NotSelf</v>
          </cell>
        </row>
        <row r="9661">
          <cell r="H9661" t="str">
            <v>NotSelf</v>
          </cell>
        </row>
        <row r="9662">
          <cell r="H9662" t="str">
            <v>NotSelf</v>
          </cell>
        </row>
        <row r="9663">
          <cell r="H9663" t="str">
            <v>NotSelf</v>
          </cell>
        </row>
        <row r="9664">
          <cell r="H9664" t="str">
            <v>NotSelf</v>
          </cell>
        </row>
        <row r="9665">
          <cell r="H9665" t="str">
            <v>NotSelf</v>
          </cell>
        </row>
        <row r="9666">
          <cell r="H9666" t="str">
            <v>NotSelf</v>
          </cell>
        </row>
        <row r="9667">
          <cell r="H9667" t="str">
            <v>NotSelf</v>
          </cell>
        </row>
        <row r="9668">
          <cell r="H9668" t="str">
            <v>NotSelf</v>
          </cell>
        </row>
        <row r="9669">
          <cell r="H9669" t="str">
            <v>NotSelf</v>
          </cell>
        </row>
        <row r="9670">
          <cell r="H9670" t="str">
            <v>NotSelf</v>
          </cell>
        </row>
        <row r="9671">
          <cell r="H9671" t="str">
            <v>NotSelf</v>
          </cell>
        </row>
        <row r="9672">
          <cell r="H9672" t="str">
            <v>NotSelf</v>
          </cell>
        </row>
        <row r="9673">
          <cell r="H9673" t="str">
            <v>NotSelf</v>
          </cell>
        </row>
        <row r="9674">
          <cell r="H9674" t="str">
            <v>NotSelf</v>
          </cell>
        </row>
        <row r="9675">
          <cell r="H9675" t="str">
            <v>NotSelf</v>
          </cell>
        </row>
        <row r="9676">
          <cell r="H9676" t="str">
            <v>NotSelf</v>
          </cell>
        </row>
        <row r="9677">
          <cell r="H9677" t="str">
            <v>NotSelf</v>
          </cell>
        </row>
        <row r="9678">
          <cell r="H9678" t="str">
            <v>NotSelf</v>
          </cell>
        </row>
        <row r="9679">
          <cell r="H9679" t="str">
            <v>NotSelf</v>
          </cell>
        </row>
        <row r="9680">
          <cell r="H9680" t="str">
            <v>NotSelf</v>
          </cell>
        </row>
        <row r="9681">
          <cell r="H9681" t="str">
            <v>NotSelf</v>
          </cell>
        </row>
        <row r="9682">
          <cell r="H9682" t="str">
            <v>NotSelf</v>
          </cell>
        </row>
        <row r="9683">
          <cell r="H9683" t="str">
            <v>NotSelf</v>
          </cell>
        </row>
        <row r="9684">
          <cell r="H9684" t="str">
            <v>NotSelf</v>
          </cell>
        </row>
        <row r="9685">
          <cell r="H9685" t="str">
            <v>NotSelf</v>
          </cell>
        </row>
        <row r="9686">
          <cell r="H9686" t="str">
            <v>NotSelf</v>
          </cell>
        </row>
        <row r="9687">
          <cell r="H9687" t="str">
            <v>NotSelf</v>
          </cell>
        </row>
        <row r="9688">
          <cell r="H9688" t="str">
            <v>NotSelf</v>
          </cell>
        </row>
        <row r="9689">
          <cell r="H9689" t="str">
            <v>NotSelf</v>
          </cell>
        </row>
        <row r="9690">
          <cell r="H9690" t="str">
            <v>NotSelf</v>
          </cell>
        </row>
        <row r="9691">
          <cell r="H9691" t="str">
            <v>NotSelf</v>
          </cell>
        </row>
        <row r="9692">
          <cell r="H9692" t="str">
            <v>NotSelf</v>
          </cell>
        </row>
        <row r="9693">
          <cell r="H9693" t="str">
            <v>NotSelf</v>
          </cell>
        </row>
        <row r="9694">
          <cell r="H9694" t="str">
            <v>NotSelf</v>
          </cell>
        </row>
        <row r="9695">
          <cell r="H9695" t="str">
            <v>NotSelf</v>
          </cell>
        </row>
        <row r="9696">
          <cell r="H9696" t="str">
            <v>NotSelf</v>
          </cell>
        </row>
        <row r="9697">
          <cell r="H9697" t="str">
            <v>NotSelf</v>
          </cell>
        </row>
        <row r="9698">
          <cell r="H9698" t="str">
            <v>NotSelf</v>
          </cell>
        </row>
        <row r="9699">
          <cell r="H9699" t="str">
            <v>NotSelf</v>
          </cell>
        </row>
        <row r="9700">
          <cell r="H9700" t="str">
            <v>NotSelf</v>
          </cell>
        </row>
        <row r="9701">
          <cell r="H9701" t="str">
            <v>NotSelf</v>
          </cell>
        </row>
        <row r="9702">
          <cell r="H9702" t="str">
            <v>NotSelf</v>
          </cell>
        </row>
        <row r="9703">
          <cell r="H9703" t="str">
            <v>NotSelf</v>
          </cell>
        </row>
        <row r="9704">
          <cell r="H9704" t="str">
            <v>NotSelf</v>
          </cell>
        </row>
        <row r="9705">
          <cell r="H9705" t="str">
            <v>NotSelf</v>
          </cell>
        </row>
        <row r="9706">
          <cell r="H9706" t="str">
            <v>NotSelf</v>
          </cell>
        </row>
        <row r="9707">
          <cell r="H9707" t="str">
            <v>NotSelf</v>
          </cell>
        </row>
        <row r="9708">
          <cell r="H9708" t="str">
            <v>NotSelf</v>
          </cell>
        </row>
        <row r="9709">
          <cell r="H9709" t="str">
            <v>NotSelf</v>
          </cell>
        </row>
        <row r="9710">
          <cell r="H9710" t="str">
            <v>NotSelf</v>
          </cell>
        </row>
        <row r="9711">
          <cell r="H9711" t="str">
            <v>NotSelf</v>
          </cell>
        </row>
        <row r="9712">
          <cell r="H9712" t="str">
            <v>NotSelf</v>
          </cell>
        </row>
        <row r="9713">
          <cell r="H9713" t="str">
            <v>NotSelf</v>
          </cell>
        </row>
        <row r="9714">
          <cell r="H9714" t="str">
            <v>NotSelf</v>
          </cell>
        </row>
        <row r="9715">
          <cell r="H9715" t="str">
            <v>NotSelf</v>
          </cell>
        </row>
        <row r="9716">
          <cell r="H9716" t="str">
            <v>NotSelf</v>
          </cell>
        </row>
        <row r="9717">
          <cell r="H9717" t="str">
            <v>NotSelf</v>
          </cell>
        </row>
        <row r="9718">
          <cell r="H9718" t="str">
            <v>NotSelf</v>
          </cell>
        </row>
        <row r="9719">
          <cell r="H9719" t="str">
            <v>NotSelf</v>
          </cell>
        </row>
        <row r="9720">
          <cell r="H9720" t="str">
            <v>NotSelf</v>
          </cell>
        </row>
        <row r="9721">
          <cell r="H9721" t="str">
            <v>NotSelf</v>
          </cell>
        </row>
        <row r="9722">
          <cell r="H9722" t="str">
            <v>NotSelf</v>
          </cell>
        </row>
        <row r="9723">
          <cell r="H9723" t="str">
            <v>NotSelf</v>
          </cell>
        </row>
        <row r="9724">
          <cell r="H9724" t="str">
            <v>NotSelf</v>
          </cell>
        </row>
        <row r="9725">
          <cell r="H9725" t="str">
            <v>NotSelf</v>
          </cell>
        </row>
        <row r="9726">
          <cell r="H9726" t="str">
            <v>NotSelf</v>
          </cell>
        </row>
        <row r="9727">
          <cell r="H9727" t="str">
            <v>NotSelf</v>
          </cell>
        </row>
        <row r="9728">
          <cell r="H9728" t="str">
            <v>NotSelf</v>
          </cell>
        </row>
        <row r="9729">
          <cell r="H9729" t="str">
            <v>NotSelf</v>
          </cell>
        </row>
        <row r="9730">
          <cell r="H9730" t="str">
            <v>NotSelf</v>
          </cell>
        </row>
        <row r="9731">
          <cell r="H9731" t="str">
            <v>NotSelf</v>
          </cell>
        </row>
        <row r="9732">
          <cell r="H9732" t="str">
            <v>NotSelf</v>
          </cell>
        </row>
        <row r="9733">
          <cell r="H9733" t="str">
            <v>NotSelf</v>
          </cell>
        </row>
        <row r="9734">
          <cell r="H9734" t="str">
            <v>NotSelf</v>
          </cell>
        </row>
        <row r="9735">
          <cell r="H9735" t="str">
            <v>NotSelf</v>
          </cell>
        </row>
        <row r="9736">
          <cell r="H9736" t="str">
            <v>NotSelf</v>
          </cell>
        </row>
        <row r="9737">
          <cell r="H9737" t="str">
            <v>NotSelf</v>
          </cell>
        </row>
        <row r="9738">
          <cell r="H9738" t="str">
            <v>NotSelf</v>
          </cell>
        </row>
        <row r="9739">
          <cell r="H9739" t="str">
            <v>NotSelf</v>
          </cell>
        </row>
        <row r="9740">
          <cell r="H9740" t="str">
            <v>NotSelf</v>
          </cell>
        </row>
        <row r="9741">
          <cell r="H9741" t="str">
            <v>NotSelf</v>
          </cell>
        </row>
        <row r="9742">
          <cell r="H9742" t="str">
            <v>NotSelf</v>
          </cell>
        </row>
        <row r="9743">
          <cell r="H9743" t="str">
            <v>NotSelf</v>
          </cell>
        </row>
        <row r="9744">
          <cell r="H9744" t="str">
            <v>NotSelf</v>
          </cell>
        </row>
        <row r="9745">
          <cell r="H9745" t="str">
            <v>NotSelf</v>
          </cell>
        </row>
        <row r="9746">
          <cell r="H9746" t="str">
            <v>NotSelf</v>
          </cell>
        </row>
        <row r="9747">
          <cell r="H9747" t="str">
            <v>NotSelf</v>
          </cell>
        </row>
        <row r="9748">
          <cell r="H9748" t="str">
            <v>NotSelf</v>
          </cell>
        </row>
        <row r="9749">
          <cell r="H9749" t="str">
            <v>NotSelf</v>
          </cell>
        </row>
        <row r="9750">
          <cell r="H9750" t="str">
            <v>NotSelf</v>
          </cell>
        </row>
        <row r="9751">
          <cell r="H9751" t="str">
            <v>NotSelf</v>
          </cell>
        </row>
        <row r="9752">
          <cell r="H9752" t="str">
            <v>NotSelf</v>
          </cell>
        </row>
        <row r="9753">
          <cell r="H9753" t="str">
            <v>NotSelf</v>
          </cell>
        </row>
        <row r="9754">
          <cell r="H9754" t="str">
            <v>NotSelf</v>
          </cell>
        </row>
        <row r="9755">
          <cell r="H9755" t="str">
            <v>NotSelf</v>
          </cell>
        </row>
        <row r="9756">
          <cell r="H9756" t="str">
            <v>NotSelf</v>
          </cell>
        </row>
        <row r="9757">
          <cell r="H9757" t="str">
            <v>NotSelf</v>
          </cell>
        </row>
        <row r="9758">
          <cell r="H9758" t="str">
            <v>NotSelf</v>
          </cell>
        </row>
        <row r="9759">
          <cell r="H9759" t="str">
            <v>NotSelf</v>
          </cell>
        </row>
        <row r="9760">
          <cell r="H9760" t="str">
            <v>NotSelf</v>
          </cell>
        </row>
        <row r="9761">
          <cell r="H9761" t="str">
            <v>NotSelf</v>
          </cell>
        </row>
        <row r="9762">
          <cell r="H9762" t="str">
            <v>NotSelf</v>
          </cell>
        </row>
        <row r="9763">
          <cell r="H9763" t="str">
            <v>NotSelf</v>
          </cell>
        </row>
        <row r="9764">
          <cell r="H9764" t="str">
            <v>NotSelf</v>
          </cell>
        </row>
        <row r="9765">
          <cell r="H9765" t="str">
            <v>NotSelf</v>
          </cell>
        </row>
        <row r="9766">
          <cell r="H9766" t="str">
            <v>NotSelf</v>
          </cell>
        </row>
        <row r="9767">
          <cell r="H9767" t="str">
            <v>NotSelf</v>
          </cell>
        </row>
        <row r="9768">
          <cell r="H9768" t="str">
            <v>NotSelf</v>
          </cell>
        </row>
        <row r="9769">
          <cell r="H9769" t="str">
            <v>NotSelf</v>
          </cell>
        </row>
        <row r="9770">
          <cell r="H9770" t="str">
            <v>NotSelf</v>
          </cell>
        </row>
        <row r="9771">
          <cell r="H9771" t="str">
            <v>NotSelf</v>
          </cell>
        </row>
        <row r="9772">
          <cell r="H9772" t="str">
            <v>NotSelf</v>
          </cell>
        </row>
        <row r="9773">
          <cell r="H9773" t="str">
            <v>NotSelf</v>
          </cell>
        </row>
        <row r="9774">
          <cell r="H9774" t="str">
            <v>NotSelf</v>
          </cell>
        </row>
        <row r="9775">
          <cell r="H9775" t="str">
            <v>NotSelf</v>
          </cell>
        </row>
        <row r="9776">
          <cell r="H9776" t="str">
            <v>NotSelf</v>
          </cell>
        </row>
        <row r="9777">
          <cell r="H9777" t="str">
            <v>NotSelf</v>
          </cell>
        </row>
        <row r="9778">
          <cell r="H9778" t="str">
            <v>NotSelf</v>
          </cell>
        </row>
        <row r="9779">
          <cell r="H9779" t="str">
            <v>NotSelf</v>
          </cell>
        </row>
        <row r="9780">
          <cell r="H9780" t="str">
            <v>NotSelf</v>
          </cell>
        </row>
        <row r="9781">
          <cell r="H9781" t="str">
            <v>NotSelf</v>
          </cell>
        </row>
        <row r="9782">
          <cell r="H9782" t="str">
            <v>NotSelf</v>
          </cell>
        </row>
        <row r="9783">
          <cell r="H9783" t="str">
            <v>NotSelf</v>
          </cell>
        </row>
        <row r="9784">
          <cell r="H9784" t="str">
            <v>NotSelf</v>
          </cell>
        </row>
        <row r="9785">
          <cell r="H9785" t="str">
            <v>NotSelf</v>
          </cell>
        </row>
        <row r="9786">
          <cell r="H9786" t="str">
            <v>NotSelf</v>
          </cell>
        </row>
        <row r="9787">
          <cell r="H9787" t="str">
            <v>NotSelf</v>
          </cell>
        </row>
        <row r="9788">
          <cell r="H9788" t="str">
            <v>NotSelf</v>
          </cell>
        </row>
        <row r="9789">
          <cell r="H9789" t="str">
            <v>NotSelf</v>
          </cell>
        </row>
        <row r="9790">
          <cell r="H9790" t="str">
            <v>NotSelf</v>
          </cell>
        </row>
        <row r="9791">
          <cell r="H9791" t="str">
            <v>NotSelf</v>
          </cell>
        </row>
        <row r="9792">
          <cell r="H9792" t="str">
            <v>NotSelf</v>
          </cell>
        </row>
        <row r="9793">
          <cell r="H9793" t="str">
            <v>NotSelf</v>
          </cell>
        </row>
        <row r="9794">
          <cell r="H9794" t="str">
            <v>NotSelf</v>
          </cell>
        </row>
        <row r="9795">
          <cell r="H9795" t="str">
            <v>NotSelf</v>
          </cell>
        </row>
        <row r="9796">
          <cell r="H9796" t="str">
            <v>NotSelf</v>
          </cell>
        </row>
        <row r="9797">
          <cell r="H9797" t="str">
            <v>NotSelf</v>
          </cell>
        </row>
        <row r="9798">
          <cell r="H9798" t="str">
            <v>NotSelf</v>
          </cell>
        </row>
        <row r="9799">
          <cell r="H9799" t="str">
            <v>NotSelf</v>
          </cell>
        </row>
        <row r="9800">
          <cell r="H9800" t="str">
            <v>NotSelf</v>
          </cell>
        </row>
        <row r="9801">
          <cell r="H9801" t="str">
            <v>NotSelf</v>
          </cell>
        </row>
        <row r="9802">
          <cell r="H9802" t="str">
            <v>NotSelf</v>
          </cell>
        </row>
        <row r="9803">
          <cell r="H9803" t="str">
            <v>NotSelf</v>
          </cell>
        </row>
        <row r="9804">
          <cell r="H9804" t="str">
            <v>NotSelf</v>
          </cell>
        </row>
        <row r="9805">
          <cell r="H9805" t="str">
            <v>NotSelf</v>
          </cell>
        </row>
        <row r="9806">
          <cell r="H9806" t="str">
            <v>NotSelf</v>
          </cell>
        </row>
        <row r="9807">
          <cell r="H9807" t="str">
            <v>NotSelf</v>
          </cell>
        </row>
        <row r="9808">
          <cell r="H9808" t="str">
            <v>NotSelf</v>
          </cell>
        </row>
        <row r="9809">
          <cell r="H9809" t="str">
            <v>NotSelf</v>
          </cell>
        </row>
        <row r="9810">
          <cell r="H9810" t="str">
            <v>NotSelf</v>
          </cell>
        </row>
        <row r="9811">
          <cell r="H9811" t="str">
            <v>NotSelf</v>
          </cell>
        </row>
        <row r="9812">
          <cell r="H9812" t="str">
            <v>NotSelf</v>
          </cell>
        </row>
        <row r="9813">
          <cell r="H9813" t="str">
            <v>NotSelf</v>
          </cell>
        </row>
        <row r="9814">
          <cell r="H9814" t="str">
            <v>NotSelf</v>
          </cell>
        </row>
        <row r="9815">
          <cell r="H9815" t="str">
            <v>NotSelf</v>
          </cell>
        </row>
        <row r="9816">
          <cell r="H9816" t="str">
            <v>NotSelf</v>
          </cell>
        </row>
        <row r="9817">
          <cell r="H9817" t="str">
            <v>NotSelf</v>
          </cell>
        </row>
        <row r="9818">
          <cell r="H9818" t="str">
            <v>NotSelf</v>
          </cell>
        </row>
        <row r="9819">
          <cell r="H9819" t="str">
            <v>NotSelf</v>
          </cell>
        </row>
        <row r="9820">
          <cell r="H9820" t="str">
            <v>NotSelf</v>
          </cell>
        </row>
        <row r="9821">
          <cell r="H9821" t="str">
            <v>NotSelf</v>
          </cell>
        </row>
        <row r="9822">
          <cell r="H9822" t="str">
            <v>NotSelf</v>
          </cell>
        </row>
        <row r="9823">
          <cell r="H9823" t="str">
            <v>NotSelf</v>
          </cell>
        </row>
        <row r="9824">
          <cell r="H9824" t="str">
            <v>NotSelf</v>
          </cell>
        </row>
        <row r="9825">
          <cell r="H9825" t="str">
            <v>NotSelf</v>
          </cell>
        </row>
        <row r="9826">
          <cell r="H9826" t="str">
            <v>NotSelf</v>
          </cell>
        </row>
        <row r="9827">
          <cell r="H9827" t="str">
            <v>NotSelf</v>
          </cell>
        </row>
        <row r="9828">
          <cell r="H9828" t="str">
            <v>NotSelf</v>
          </cell>
        </row>
        <row r="9829">
          <cell r="H9829" t="str">
            <v>NotSelf</v>
          </cell>
        </row>
        <row r="9830">
          <cell r="H9830" t="str">
            <v>NotSelf</v>
          </cell>
        </row>
        <row r="9831">
          <cell r="H9831" t="str">
            <v>NotSelf</v>
          </cell>
        </row>
        <row r="9832">
          <cell r="H9832" t="str">
            <v>NotSelf</v>
          </cell>
        </row>
        <row r="9833">
          <cell r="H9833" t="str">
            <v>NotSelf</v>
          </cell>
        </row>
        <row r="9834">
          <cell r="H9834" t="str">
            <v>NotSelf</v>
          </cell>
        </row>
        <row r="9835">
          <cell r="H9835" t="str">
            <v>NotSelf</v>
          </cell>
        </row>
        <row r="9836">
          <cell r="H9836" t="str">
            <v>NotSelf</v>
          </cell>
        </row>
        <row r="9837">
          <cell r="H9837" t="str">
            <v>NotSelf</v>
          </cell>
        </row>
        <row r="9838">
          <cell r="H9838" t="str">
            <v>NotSelf</v>
          </cell>
        </row>
        <row r="9839">
          <cell r="H9839" t="str">
            <v>NotSelf</v>
          </cell>
        </row>
        <row r="9840">
          <cell r="H9840" t="str">
            <v>NotSelf</v>
          </cell>
        </row>
        <row r="9841">
          <cell r="H9841" t="str">
            <v>NotSelf</v>
          </cell>
        </row>
        <row r="9842">
          <cell r="H9842" t="str">
            <v>NotSelf</v>
          </cell>
        </row>
        <row r="9843">
          <cell r="H9843" t="str">
            <v>NotSelf</v>
          </cell>
        </row>
        <row r="9844">
          <cell r="H9844" t="str">
            <v>NotSelf</v>
          </cell>
        </row>
        <row r="9845">
          <cell r="H9845" t="str">
            <v>NotSelf</v>
          </cell>
        </row>
        <row r="9846">
          <cell r="H9846" t="str">
            <v>NotSelf</v>
          </cell>
        </row>
        <row r="9847">
          <cell r="H9847" t="str">
            <v>NotSelf</v>
          </cell>
        </row>
        <row r="9848">
          <cell r="H9848" t="str">
            <v>NotSelf</v>
          </cell>
        </row>
        <row r="9849">
          <cell r="H9849" t="str">
            <v>NotSelf</v>
          </cell>
        </row>
        <row r="9850">
          <cell r="H9850" t="str">
            <v>NotSelf</v>
          </cell>
        </row>
        <row r="9851">
          <cell r="H9851" t="str">
            <v>NotSelf</v>
          </cell>
        </row>
        <row r="9852">
          <cell r="H9852" t="str">
            <v>NotSelf</v>
          </cell>
        </row>
        <row r="9853">
          <cell r="H9853" t="str">
            <v>NotSelf</v>
          </cell>
        </row>
        <row r="9854">
          <cell r="H9854" t="str">
            <v>NotSelf</v>
          </cell>
        </row>
        <row r="9855">
          <cell r="H9855" t="str">
            <v>NotSelf</v>
          </cell>
        </row>
        <row r="9856">
          <cell r="H9856" t="str">
            <v>NotSelf</v>
          </cell>
        </row>
        <row r="9857">
          <cell r="H9857" t="str">
            <v>NotSelf</v>
          </cell>
        </row>
        <row r="9858">
          <cell r="H9858" t="str">
            <v>NotSelf</v>
          </cell>
        </row>
        <row r="9859">
          <cell r="H9859" t="str">
            <v>NotSelf</v>
          </cell>
        </row>
        <row r="9860">
          <cell r="H9860" t="str">
            <v>NotSelf</v>
          </cell>
        </row>
        <row r="9861">
          <cell r="H9861" t="str">
            <v>NotSelf</v>
          </cell>
        </row>
        <row r="9862">
          <cell r="H9862" t="str">
            <v>NotSelf</v>
          </cell>
        </row>
        <row r="9863">
          <cell r="H9863" t="str">
            <v>NotSelf</v>
          </cell>
        </row>
        <row r="9864">
          <cell r="H9864" t="str">
            <v>NotSelf</v>
          </cell>
        </row>
        <row r="9865">
          <cell r="H9865" t="str">
            <v>NotSelf</v>
          </cell>
        </row>
        <row r="9866">
          <cell r="H9866" t="str">
            <v>NotSelf</v>
          </cell>
        </row>
        <row r="9867">
          <cell r="H9867" t="str">
            <v>NotSelf</v>
          </cell>
        </row>
        <row r="9868">
          <cell r="H9868" t="str">
            <v>NotSelf</v>
          </cell>
        </row>
        <row r="9869">
          <cell r="H9869" t="str">
            <v>NotSelf</v>
          </cell>
        </row>
        <row r="9870">
          <cell r="H9870" t="str">
            <v>NotSelf</v>
          </cell>
        </row>
        <row r="9871">
          <cell r="H9871" t="str">
            <v>NotSelf</v>
          </cell>
        </row>
        <row r="9872">
          <cell r="H9872" t="str">
            <v>NotSelf</v>
          </cell>
        </row>
        <row r="9873">
          <cell r="H9873" t="str">
            <v>NotSelf</v>
          </cell>
        </row>
        <row r="9874">
          <cell r="H9874" t="str">
            <v>NotSelf</v>
          </cell>
        </row>
        <row r="9875">
          <cell r="H9875" t="str">
            <v>NotSelf</v>
          </cell>
        </row>
        <row r="9876">
          <cell r="H9876" t="str">
            <v>NotSelf</v>
          </cell>
        </row>
        <row r="9877">
          <cell r="H9877" t="str">
            <v>NotSelf</v>
          </cell>
        </row>
        <row r="9878">
          <cell r="H9878" t="str">
            <v>NotSelf</v>
          </cell>
        </row>
        <row r="9879">
          <cell r="H9879" t="str">
            <v>NotSelf</v>
          </cell>
        </row>
        <row r="9880">
          <cell r="H9880" t="str">
            <v>NotSelf</v>
          </cell>
        </row>
        <row r="9881">
          <cell r="H9881" t="str">
            <v>NotSelf</v>
          </cell>
        </row>
        <row r="9882">
          <cell r="H9882" t="str">
            <v>NotSelf</v>
          </cell>
        </row>
        <row r="9883">
          <cell r="H9883" t="str">
            <v>NotSelf</v>
          </cell>
        </row>
        <row r="9884">
          <cell r="H9884" t="str">
            <v>NotSelf</v>
          </cell>
        </row>
        <row r="9885">
          <cell r="H9885" t="str">
            <v>NotSelf</v>
          </cell>
        </row>
        <row r="9886">
          <cell r="H9886" t="str">
            <v>NotSelf</v>
          </cell>
        </row>
        <row r="9887">
          <cell r="H9887" t="str">
            <v>NotSelf</v>
          </cell>
        </row>
        <row r="9888">
          <cell r="H9888" t="str">
            <v>NotSelf</v>
          </cell>
        </row>
        <row r="9889">
          <cell r="H9889" t="str">
            <v>NotSelf</v>
          </cell>
        </row>
        <row r="9890">
          <cell r="H9890" t="str">
            <v>NotSelf</v>
          </cell>
        </row>
        <row r="9891">
          <cell r="H9891" t="str">
            <v>NotSelf</v>
          </cell>
        </row>
        <row r="9892">
          <cell r="H9892" t="str">
            <v>NotSelf</v>
          </cell>
        </row>
        <row r="9893">
          <cell r="H9893" t="str">
            <v>NotSelf</v>
          </cell>
        </row>
        <row r="9894">
          <cell r="H9894" t="str">
            <v>NotSelf</v>
          </cell>
        </row>
        <row r="9895">
          <cell r="H9895" t="str">
            <v>NotSelf</v>
          </cell>
        </row>
        <row r="9896">
          <cell r="H9896" t="str">
            <v>NotSelf</v>
          </cell>
        </row>
        <row r="9897">
          <cell r="H9897" t="str">
            <v>NotSelf</v>
          </cell>
        </row>
        <row r="9898">
          <cell r="H9898" t="str">
            <v>NotSelf</v>
          </cell>
        </row>
        <row r="9899">
          <cell r="H9899" t="str">
            <v>NotSelf</v>
          </cell>
        </row>
        <row r="9900">
          <cell r="H9900" t="str">
            <v>NotSelf</v>
          </cell>
        </row>
        <row r="9901">
          <cell r="H9901" t="str">
            <v>NotSelf</v>
          </cell>
        </row>
        <row r="9902">
          <cell r="H9902" t="str">
            <v>NotSelf</v>
          </cell>
        </row>
        <row r="9903">
          <cell r="H9903" t="str">
            <v>NotSelf</v>
          </cell>
        </row>
        <row r="9904">
          <cell r="H9904" t="str">
            <v>NotSelf</v>
          </cell>
        </row>
        <row r="9905">
          <cell r="H9905" t="str">
            <v>NotSelf</v>
          </cell>
        </row>
        <row r="9906">
          <cell r="H9906" t="str">
            <v>NotSelf</v>
          </cell>
        </row>
        <row r="9907">
          <cell r="H9907" t="str">
            <v>NotSelf</v>
          </cell>
        </row>
        <row r="9908">
          <cell r="H9908" t="str">
            <v>NotSelf</v>
          </cell>
        </row>
        <row r="9909">
          <cell r="H9909" t="str">
            <v>NotSelf</v>
          </cell>
        </row>
        <row r="9910">
          <cell r="H9910" t="str">
            <v>NotSelf</v>
          </cell>
        </row>
        <row r="9911">
          <cell r="H9911" t="str">
            <v>NotSelf</v>
          </cell>
        </row>
        <row r="9912">
          <cell r="H9912" t="str">
            <v>NotSelf</v>
          </cell>
        </row>
        <row r="9913">
          <cell r="H9913" t="str">
            <v>NotSelf</v>
          </cell>
        </row>
        <row r="9914">
          <cell r="H9914" t="str">
            <v>NotSelf</v>
          </cell>
        </row>
        <row r="9915">
          <cell r="H9915" t="str">
            <v>NotSelf</v>
          </cell>
        </row>
        <row r="9916">
          <cell r="H9916" t="str">
            <v>NotSelf</v>
          </cell>
        </row>
        <row r="9917">
          <cell r="H9917" t="str">
            <v>NotSelf</v>
          </cell>
        </row>
        <row r="9918">
          <cell r="H9918" t="str">
            <v>NotSelf</v>
          </cell>
        </row>
        <row r="9919">
          <cell r="H9919" t="str">
            <v>NotSelf</v>
          </cell>
        </row>
        <row r="9920">
          <cell r="H9920" t="str">
            <v>NotSelf</v>
          </cell>
        </row>
        <row r="9921">
          <cell r="H9921" t="str">
            <v>NotSelf</v>
          </cell>
        </row>
        <row r="9922">
          <cell r="H9922" t="str">
            <v>NotSelf</v>
          </cell>
        </row>
        <row r="9923">
          <cell r="H9923" t="str">
            <v>NotSelf</v>
          </cell>
        </row>
        <row r="9924">
          <cell r="H9924" t="str">
            <v>NotSelf</v>
          </cell>
        </row>
        <row r="9925">
          <cell r="H9925" t="str">
            <v>NotSelf</v>
          </cell>
        </row>
        <row r="9926">
          <cell r="H9926" t="str">
            <v>NotSelf</v>
          </cell>
        </row>
        <row r="9927">
          <cell r="H9927" t="str">
            <v>NotSelf</v>
          </cell>
        </row>
        <row r="9928">
          <cell r="H9928" t="str">
            <v>NotSelf</v>
          </cell>
        </row>
        <row r="9929">
          <cell r="H9929" t="str">
            <v>NotSelf</v>
          </cell>
        </row>
        <row r="9930">
          <cell r="H9930" t="str">
            <v>NotSelf</v>
          </cell>
        </row>
        <row r="9931">
          <cell r="H9931" t="str">
            <v>NotSelf</v>
          </cell>
        </row>
        <row r="9932">
          <cell r="H9932" t="str">
            <v>NotSelf</v>
          </cell>
        </row>
        <row r="9933">
          <cell r="H9933" t="str">
            <v>NotSelf</v>
          </cell>
        </row>
        <row r="9934">
          <cell r="H9934" t="str">
            <v>NotSelf</v>
          </cell>
        </row>
        <row r="9935">
          <cell r="H9935" t="str">
            <v>NotSelf</v>
          </cell>
        </row>
        <row r="9936">
          <cell r="H9936" t="str">
            <v>NotSelf</v>
          </cell>
        </row>
        <row r="9937">
          <cell r="H9937" t="str">
            <v>NotSelf</v>
          </cell>
        </row>
        <row r="9938">
          <cell r="H9938" t="str">
            <v>NotSelf</v>
          </cell>
        </row>
        <row r="9939">
          <cell r="H9939" t="str">
            <v>NotSelf</v>
          </cell>
        </row>
        <row r="9940">
          <cell r="H9940" t="str">
            <v>NotSelf</v>
          </cell>
        </row>
        <row r="9941">
          <cell r="H9941" t="str">
            <v>NotSelf</v>
          </cell>
        </row>
        <row r="9942">
          <cell r="H9942" t="str">
            <v>NotSelf</v>
          </cell>
        </row>
        <row r="9943">
          <cell r="H9943" t="str">
            <v>NotSelf</v>
          </cell>
        </row>
        <row r="9944">
          <cell r="H9944" t="str">
            <v>NotSelf</v>
          </cell>
        </row>
        <row r="9945">
          <cell r="H9945" t="str">
            <v>NotSelf</v>
          </cell>
        </row>
        <row r="9946">
          <cell r="H9946" t="str">
            <v>NotSelf</v>
          </cell>
        </row>
        <row r="9947">
          <cell r="H9947" t="str">
            <v>NotSelf</v>
          </cell>
        </row>
        <row r="9948">
          <cell r="H9948" t="str">
            <v>NotSelf</v>
          </cell>
        </row>
        <row r="9949">
          <cell r="H9949" t="str">
            <v>NotSelf</v>
          </cell>
        </row>
        <row r="9950">
          <cell r="H9950" t="str">
            <v>NotSelf</v>
          </cell>
        </row>
        <row r="9951">
          <cell r="H9951" t="str">
            <v>NotSelf</v>
          </cell>
        </row>
        <row r="9952">
          <cell r="H9952" t="str">
            <v>NotSelf</v>
          </cell>
        </row>
        <row r="9953">
          <cell r="H9953" t="str">
            <v>NotSelf</v>
          </cell>
        </row>
        <row r="9954">
          <cell r="H9954" t="str">
            <v>NotSelf</v>
          </cell>
        </row>
        <row r="9955">
          <cell r="H9955" t="str">
            <v>NotSelf</v>
          </cell>
        </row>
        <row r="9956">
          <cell r="H9956" t="str">
            <v>NotSelf</v>
          </cell>
        </row>
        <row r="9957">
          <cell r="H9957" t="str">
            <v>NotSelf</v>
          </cell>
        </row>
        <row r="9958">
          <cell r="H9958" t="str">
            <v>NotSelf</v>
          </cell>
        </row>
        <row r="9959">
          <cell r="H9959" t="str">
            <v>NotSelf</v>
          </cell>
        </row>
        <row r="9960">
          <cell r="H9960" t="str">
            <v>NotSelf</v>
          </cell>
        </row>
        <row r="9961">
          <cell r="H9961" t="str">
            <v>NotSelf</v>
          </cell>
        </row>
        <row r="9962">
          <cell r="H9962" t="str">
            <v>NotSelf</v>
          </cell>
        </row>
        <row r="9963">
          <cell r="H9963" t="str">
            <v>NotSelf</v>
          </cell>
        </row>
        <row r="9964">
          <cell r="H9964" t="str">
            <v>NotSelf</v>
          </cell>
        </row>
        <row r="9965">
          <cell r="H9965" t="str">
            <v>NotSelf</v>
          </cell>
        </row>
        <row r="9966">
          <cell r="H9966" t="str">
            <v>NotSelf</v>
          </cell>
        </row>
        <row r="9967">
          <cell r="H9967" t="str">
            <v>NotSelf</v>
          </cell>
        </row>
        <row r="9968">
          <cell r="H9968" t="str">
            <v>NotSelf</v>
          </cell>
        </row>
        <row r="9969">
          <cell r="H9969" t="str">
            <v>NotSelf</v>
          </cell>
        </row>
        <row r="9970">
          <cell r="H9970" t="str">
            <v>NotSelf</v>
          </cell>
        </row>
        <row r="9971">
          <cell r="H9971" t="str">
            <v>Self</v>
          </cell>
        </row>
        <row r="9972">
          <cell r="H9972" t="str">
            <v>Self</v>
          </cell>
        </row>
        <row r="9973">
          <cell r="H9973" t="str">
            <v>Self</v>
          </cell>
        </row>
        <row r="9974">
          <cell r="H9974" t="str">
            <v>Self</v>
          </cell>
        </row>
        <row r="9975">
          <cell r="H9975" t="str">
            <v>Self</v>
          </cell>
        </row>
        <row r="9976">
          <cell r="H9976" t="str">
            <v>Self</v>
          </cell>
        </row>
        <row r="9977">
          <cell r="H9977" t="str">
            <v>Self</v>
          </cell>
        </row>
        <row r="9978">
          <cell r="H9978" t="str">
            <v>Self</v>
          </cell>
        </row>
        <row r="9979">
          <cell r="H9979" t="str">
            <v>Self</v>
          </cell>
        </row>
        <row r="9980">
          <cell r="H9980" t="str">
            <v>Self</v>
          </cell>
        </row>
        <row r="9981">
          <cell r="H9981" t="str">
            <v>Self</v>
          </cell>
        </row>
        <row r="9982">
          <cell r="H9982" t="str">
            <v>Self</v>
          </cell>
        </row>
        <row r="9983">
          <cell r="H9983" t="str">
            <v>Self</v>
          </cell>
        </row>
        <row r="9984">
          <cell r="H9984" t="str">
            <v>Self</v>
          </cell>
        </row>
        <row r="9985">
          <cell r="H9985" t="str">
            <v>Self</v>
          </cell>
        </row>
        <row r="9986">
          <cell r="H9986" t="str">
            <v>Self</v>
          </cell>
        </row>
        <row r="9987">
          <cell r="H9987" t="str">
            <v>Self</v>
          </cell>
        </row>
        <row r="9988">
          <cell r="H9988" t="str">
            <v>Self</v>
          </cell>
        </row>
        <row r="9989">
          <cell r="H9989" t="str">
            <v>Self</v>
          </cell>
        </row>
        <row r="9990">
          <cell r="H9990" t="str">
            <v>Self</v>
          </cell>
        </row>
        <row r="9991">
          <cell r="H9991" t="str">
            <v>Self</v>
          </cell>
        </row>
        <row r="9992">
          <cell r="H9992" t="str">
            <v>Self</v>
          </cell>
        </row>
        <row r="9993">
          <cell r="H9993" t="str">
            <v>Self</v>
          </cell>
        </row>
        <row r="9994">
          <cell r="H9994" t="str">
            <v>Self</v>
          </cell>
        </row>
        <row r="9995">
          <cell r="H9995" t="str">
            <v>Self</v>
          </cell>
        </row>
        <row r="9996">
          <cell r="H9996" t="str">
            <v>Self</v>
          </cell>
        </row>
        <row r="9997">
          <cell r="H9997" t="str">
            <v>Self</v>
          </cell>
        </row>
        <row r="9998">
          <cell r="H9998" t="str">
            <v>Self</v>
          </cell>
        </row>
        <row r="9999">
          <cell r="H9999" t="str">
            <v>Self</v>
          </cell>
        </row>
        <row r="10000">
          <cell r="H10000" t="str">
            <v>Self</v>
          </cell>
        </row>
        <row r="10001">
          <cell r="H10001" t="str">
            <v>Self</v>
          </cell>
        </row>
        <row r="10002">
          <cell r="H10002" t="str">
            <v>Self</v>
          </cell>
        </row>
        <row r="10003">
          <cell r="H10003" t="str">
            <v>Self</v>
          </cell>
        </row>
        <row r="10004">
          <cell r="H10004" t="str">
            <v>Self</v>
          </cell>
        </row>
        <row r="10005">
          <cell r="H10005" t="str">
            <v>Self</v>
          </cell>
        </row>
        <row r="10006">
          <cell r="H10006" t="str">
            <v>Self</v>
          </cell>
        </row>
        <row r="10007">
          <cell r="H10007" t="str">
            <v>Self</v>
          </cell>
        </row>
        <row r="10008">
          <cell r="H10008" t="str">
            <v>Self</v>
          </cell>
        </row>
        <row r="10009">
          <cell r="H10009" t="str">
            <v>Self</v>
          </cell>
        </row>
        <row r="10010">
          <cell r="H10010" t="str">
            <v>Self</v>
          </cell>
        </row>
        <row r="10011">
          <cell r="H10011" t="str">
            <v>Self</v>
          </cell>
        </row>
        <row r="10012">
          <cell r="H10012" t="str">
            <v>Self</v>
          </cell>
        </row>
        <row r="10013">
          <cell r="H10013" t="str">
            <v>Self</v>
          </cell>
        </row>
        <row r="10014">
          <cell r="H10014" t="str">
            <v>Self</v>
          </cell>
        </row>
        <row r="10015">
          <cell r="H10015" t="str">
            <v>Self</v>
          </cell>
        </row>
        <row r="10016">
          <cell r="H10016" t="str">
            <v>Self</v>
          </cell>
        </row>
        <row r="10017">
          <cell r="H10017" t="str">
            <v>Self</v>
          </cell>
        </row>
        <row r="10018">
          <cell r="H10018" t="str">
            <v>Self</v>
          </cell>
        </row>
        <row r="10019">
          <cell r="H10019" t="str">
            <v>Self</v>
          </cell>
        </row>
        <row r="10020">
          <cell r="H10020" t="str">
            <v>Self</v>
          </cell>
        </row>
        <row r="10021">
          <cell r="H10021" t="str">
            <v>Self</v>
          </cell>
        </row>
        <row r="10022">
          <cell r="H10022" t="str">
            <v>Self</v>
          </cell>
        </row>
        <row r="10023">
          <cell r="H10023" t="str">
            <v>Self</v>
          </cell>
        </row>
        <row r="10024">
          <cell r="H10024" t="str">
            <v>Self</v>
          </cell>
        </row>
        <row r="10025">
          <cell r="H10025" t="str">
            <v>Self</v>
          </cell>
        </row>
        <row r="10026">
          <cell r="H10026" t="str">
            <v>Self</v>
          </cell>
        </row>
        <row r="10027">
          <cell r="H10027" t="str">
            <v>Self</v>
          </cell>
        </row>
        <row r="10028">
          <cell r="H10028" t="str">
            <v>Self</v>
          </cell>
        </row>
        <row r="10029">
          <cell r="H10029" t="str">
            <v>NotSelf</v>
          </cell>
        </row>
        <row r="10030">
          <cell r="H10030" t="str">
            <v>NotSelf</v>
          </cell>
        </row>
        <row r="10031">
          <cell r="H10031" t="str">
            <v>NotSelf</v>
          </cell>
        </row>
        <row r="10032">
          <cell r="H10032" t="str">
            <v>NotSelf</v>
          </cell>
        </row>
        <row r="10033">
          <cell r="H10033" t="str">
            <v>NotSelf</v>
          </cell>
        </row>
        <row r="10034">
          <cell r="H10034" t="str">
            <v>NotSelf</v>
          </cell>
        </row>
        <row r="10035">
          <cell r="H10035" t="str">
            <v>NotSelf</v>
          </cell>
        </row>
        <row r="10036">
          <cell r="H10036" t="str">
            <v>NotSelf</v>
          </cell>
        </row>
        <row r="10037">
          <cell r="H10037" t="str">
            <v>NotSelf</v>
          </cell>
        </row>
        <row r="10038">
          <cell r="H10038" t="str">
            <v>NotSelf</v>
          </cell>
        </row>
        <row r="10039">
          <cell r="H10039" t="str">
            <v>NotSelf</v>
          </cell>
        </row>
        <row r="10040">
          <cell r="H10040" t="str">
            <v>NotSelf</v>
          </cell>
        </row>
        <row r="10041">
          <cell r="H10041" t="str">
            <v>NotSelf</v>
          </cell>
        </row>
        <row r="10042">
          <cell r="H10042" t="str">
            <v>NotSelf</v>
          </cell>
        </row>
        <row r="10043">
          <cell r="H10043" t="str">
            <v>NotSelf</v>
          </cell>
        </row>
        <row r="10044">
          <cell r="H10044" t="str">
            <v>NotSelf</v>
          </cell>
        </row>
        <row r="10045">
          <cell r="H10045" t="str">
            <v>NotSelf</v>
          </cell>
        </row>
        <row r="10046">
          <cell r="H10046" t="str">
            <v>NotSelf</v>
          </cell>
        </row>
        <row r="10047">
          <cell r="H10047" t="str">
            <v>NotSelf</v>
          </cell>
        </row>
        <row r="10048">
          <cell r="H10048" t="str">
            <v>NotSelf</v>
          </cell>
        </row>
        <row r="10049">
          <cell r="H10049" t="str">
            <v>NotSelf</v>
          </cell>
        </row>
        <row r="10050">
          <cell r="H10050" t="str">
            <v>NotSelf</v>
          </cell>
        </row>
        <row r="10051">
          <cell r="H10051" t="str">
            <v>NotSelf</v>
          </cell>
        </row>
        <row r="10052">
          <cell r="H10052" t="str">
            <v>NotSelf</v>
          </cell>
        </row>
        <row r="10053">
          <cell r="H10053" t="str">
            <v>NotSelf</v>
          </cell>
        </row>
        <row r="10054">
          <cell r="H10054" t="str">
            <v>NotSelf</v>
          </cell>
        </row>
        <row r="10055">
          <cell r="H10055" t="str">
            <v>NotSelf</v>
          </cell>
        </row>
        <row r="10056">
          <cell r="H10056" t="str">
            <v>NotSelf</v>
          </cell>
        </row>
        <row r="10057">
          <cell r="H10057" t="str">
            <v>NotSelf</v>
          </cell>
        </row>
        <row r="10058">
          <cell r="H10058" t="str">
            <v>NotSelf</v>
          </cell>
        </row>
        <row r="10059">
          <cell r="H10059" t="str">
            <v>NotSelf</v>
          </cell>
        </row>
        <row r="10060">
          <cell r="H10060" t="str">
            <v>NotSelf</v>
          </cell>
        </row>
        <row r="10061">
          <cell r="H10061" t="str">
            <v>NotSelf</v>
          </cell>
        </row>
        <row r="10062">
          <cell r="H10062" t="str">
            <v>NotSelf</v>
          </cell>
        </row>
        <row r="10063">
          <cell r="H10063" t="str">
            <v>NotSelf</v>
          </cell>
        </row>
        <row r="10064">
          <cell r="H10064" t="str">
            <v>NotSelf</v>
          </cell>
        </row>
        <row r="10065">
          <cell r="H10065" t="str">
            <v>NotSelf</v>
          </cell>
        </row>
        <row r="10066">
          <cell r="H10066" t="str">
            <v>NotSelf</v>
          </cell>
        </row>
        <row r="10067">
          <cell r="H10067" t="str">
            <v>NotSelf</v>
          </cell>
        </row>
        <row r="10068">
          <cell r="H10068" t="str">
            <v>NotSelf</v>
          </cell>
        </row>
        <row r="10069">
          <cell r="H10069" t="str">
            <v>NotSelf</v>
          </cell>
        </row>
        <row r="10070">
          <cell r="H10070" t="str">
            <v>NotSelf</v>
          </cell>
        </row>
        <row r="10071">
          <cell r="H10071" t="str">
            <v>NotSelf</v>
          </cell>
        </row>
        <row r="10072">
          <cell r="H10072" t="str">
            <v>NotSelf</v>
          </cell>
        </row>
        <row r="10073">
          <cell r="H10073" t="str">
            <v>NotSelf</v>
          </cell>
        </row>
        <row r="10074">
          <cell r="H10074" t="str">
            <v>NotSelf</v>
          </cell>
        </row>
        <row r="10075">
          <cell r="H10075" t="str">
            <v>NotSelf</v>
          </cell>
        </row>
        <row r="10076">
          <cell r="H10076" t="str">
            <v>NotSelf</v>
          </cell>
        </row>
        <row r="10077">
          <cell r="H10077" t="str">
            <v>NotSelf</v>
          </cell>
        </row>
        <row r="10078">
          <cell r="H10078" t="str">
            <v>NotSelf</v>
          </cell>
        </row>
        <row r="10079">
          <cell r="H10079" t="str">
            <v>NotSelf</v>
          </cell>
        </row>
        <row r="10080">
          <cell r="H10080" t="str">
            <v>NotSelf</v>
          </cell>
        </row>
        <row r="10081">
          <cell r="H10081" t="str">
            <v>NotSelf</v>
          </cell>
        </row>
        <row r="10082">
          <cell r="H10082" t="str">
            <v>NotSelf</v>
          </cell>
        </row>
        <row r="10083">
          <cell r="H10083" t="str">
            <v>NotSelf</v>
          </cell>
        </row>
        <row r="10084">
          <cell r="H10084" t="str">
            <v>NotSelf</v>
          </cell>
        </row>
        <row r="10085">
          <cell r="H10085" t="str">
            <v>NotSelf</v>
          </cell>
        </row>
        <row r="10086">
          <cell r="H10086" t="str">
            <v>NotSelf</v>
          </cell>
        </row>
        <row r="10087">
          <cell r="H10087" t="str">
            <v>NotSelf</v>
          </cell>
        </row>
        <row r="10088">
          <cell r="H10088" t="str">
            <v>NotSelf</v>
          </cell>
        </row>
        <row r="10089">
          <cell r="H10089" t="str">
            <v>NotSelf</v>
          </cell>
        </row>
        <row r="10090">
          <cell r="H10090" t="str">
            <v>NotSelf</v>
          </cell>
        </row>
        <row r="10091">
          <cell r="H10091" t="str">
            <v>NotSelf</v>
          </cell>
        </row>
        <row r="10092">
          <cell r="H10092" t="str">
            <v>NotSelf</v>
          </cell>
        </row>
        <row r="10093">
          <cell r="H10093" t="str">
            <v>NotSelf</v>
          </cell>
        </row>
        <row r="10094">
          <cell r="H10094" t="str">
            <v>NotSelf</v>
          </cell>
        </row>
        <row r="10095">
          <cell r="H10095" t="str">
            <v>NotSelf</v>
          </cell>
        </row>
        <row r="10096">
          <cell r="H10096" t="str">
            <v>NotSelf</v>
          </cell>
        </row>
        <row r="10097">
          <cell r="H10097" t="str">
            <v>NotSelf</v>
          </cell>
        </row>
        <row r="10098">
          <cell r="H10098" t="str">
            <v>NotSelf</v>
          </cell>
        </row>
        <row r="10099">
          <cell r="H10099" t="str">
            <v>NotSelf</v>
          </cell>
        </row>
        <row r="10100">
          <cell r="H10100" t="str">
            <v>NotSelf</v>
          </cell>
        </row>
        <row r="10101">
          <cell r="H10101" t="str">
            <v>NotSelf</v>
          </cell>
        </row>
        <row r="10102">
          <cell r="H10102" t="str">
            <v>NotSelf</v>
          </cell>
        </row>
        <row r="10103">
          <cell r="H10103" t="str">
            <v>NotSelf</v>
          </cell>
        </row>
        <row r="10104">
          <cell r="H10104" t="str">
            <v>NotSelf</v>
          </cell>
        </row>
        <row r="10105">
          <cell r="H10105" t="str">
            <v>NotSelf</v>
          </cell>
        </row>
        <row r="10106">
          <cell r="H10106" t="str">
            <v>NotSelf</v>
          </cell>
        </row>
        <row r="10107">
          <cell r="H10107" t="str">
            <v>NotSelf</v>
          </cell>
        </row>
        <row r="10108">
          <cell r="H10108" t="str">
            <v>NotSelf</v>
          </cell>
        </row>
        <row r="10109">
          <cell r="H10109" t="str">
            <v>NotSelf</v>
          </cell>
        </row>
        <row r="10110">
          <cell r="H10110" t="str">
            <v>NotSelf</v>
          </cell>
        </row>
        <row r="10111">
          <cell r="H10111" t="str">
            <v>NotSelf</v>
          </cell>
        </row>
        <row r="10112">
          <cell r="H10112" t="str">
            <v>NotSelf</v>
          </cell>
        </row>
        <row r="10113">
          <cell r="H10113" t="str">
            <v>NotSelf</v>
          </cell>
        </row>
        <row r="10114">
          <cell r="H10114" t="str">
            <v>NotSelf</v>
          </cell>
        </row>
        <row r="10115">
          <cell r="H10115" t="str">
            <v>NotSelf</v>
          </cell>
        </row>
        <row r="10116">
          <cell r="H10116" t="str">
            <v>NotSelf</v>
          </cell>
        </row>
        <row r="10117">
          <cell r="H10117" t="str">
            <v>NotSelf</v>
          </cell>
        </row>
        <row r="10118">
          <cell r="H10118" t="str">
            <v>NotSelf</v>
          </cell>
        </row>
        <row r="10119">
          <cell r="H10119" t="str">
            <v>NotSelf</v>
          </cell>
        </row>
        <row r="10120">
          <cell r="H10120" t="str">
            <v>NotSelf</v>
          </cell>
        </row>
        <row r="10121">
          <cell r="H10121" t="str">
            <v>NotSelf</v>
          </cell>
        </row>
        <row r="10122">
          <cell r="H10122" t="str">
            <v>NotSelf</v>
          </cell>
        </row>
        <row r="10123">
          <cell r="H10123" t="str">
            <v>NotSelf</v>
          </cell>
        </row>
        <row r="10124">
          <cell r="H10124" t="str">
            <v>NotSelf</v>
          </cell>
        </row>
        <row r="10125">
          <cell r="H10125" t="str">
            <v>NotSelf</v>
          </cell>
        </row>
        <row r="10126">
          <cell r="H10126" t="str">
            <v>NotSelf</v>
          </cell>
        </row>
        <row r="10127">
          <cell r="H10127" t="str">
            <v>NotSelf</v>
          </cell>
        </row>
        <row r="10128">
          <cell r="H10128" t="str">
            <v>NotSelf</v>
          </cell>
        </row>
        <row r="10129">
          <cell r="H10129" t="str">
            <v>NotSelf</v>
          </cell>
        </row>
        <row r="10130">
          <cell r="H10130" t="str">
            <v>NotSelf</v>
          </cell>
        </row>
        <row r="10131">
          <cell r="H10131" t="str">
            <v>NotSelf</v>
          </cell>
        </row>
        <row r="10132">
          <cell r="H10132" t="str">
            <v>NotSelf</v>
          </cell>
        </row>
        <row r="10133">
          <cell r="H10133" t="str">
            <v>NotSelf</v>
          </cell>
        </row>
        <row r="10134">
          <cell r="H10134" t="str">
            <v>NotSelf</v>
          </cell>
        </row>
        <row r="10135">
          <cell r="H10135" t="str">
            <v>NotSelf</v>
          </cell>
        </row>
        <row r="10136">
          <cell r="H10136" t="str">
            <v>NotSelf</v>
          </cell>
        </row>
        <row r="10137">
          <cell r="H10137" t="str">
            <v>NotSelf</v>
          </cell>
        </row>
        <row r="10138">
          <cell r="H10138" t="str">
            <v>NotSelf</v>
          </cell>
        </row>
        <row r="10139">
          <cell r="H10139" t="str">
            <v>NotSelf</v>
          </cell>
        </row>
        <row r="10140">
          <cell r="H10140" t="str">
            <v>NotSelf</v>
          </cell>
        </row>
        <row r="10141">
          <cell r="H10141" t="str">
            <v>NotSelf</v>
          </cell>
        </row>
        <row r="10142">
          <cell r="H10142" t="str">
            <v>NotSelf</v>
          </cell>
        </row>
        <row r="10143">
          <cell r="H10143" t="str">
            <v>NotSelf</v>
          </cell>
        </row>
        <row r="10144">
          <cell r="H10144" t="str">
            <v>NotSelf</v>
          </cell>
        </row>
        <row r="10145">
          <cell r="H10145" t="str">
            <v>NotSelf</v>
          </cell>
        </row>
        <row r="10146">
          <cell r="H10146" t="str">
            <v>NotSelf</v>
          </cell>
        </row>
        <row r="10147">
          <cell r="H10147" t="str">
            <v>NotSelf</v>
          </cell>
        </row>
        <row r="10148">
          <cell r="H10148" t="str">
            <v>NotSelf</v>
          </cell>
        </row>
        <row r="10149">
          <cell r="H10149" t="str">
            <v>NotSelf</v>
          </cell>
        </row>
        <row r="10150">
          <cell r="H10150" t="str">
            <v>NotSelf</v>
          </cell>
        </row>
        <row r="10151">
          <cell r="H10151" t="str">
            <v>NotSelf</v>
          </cell>
        </row>
        <row r="10152">
          <cell r="H10152" t="str">
            <v>NotSelf</v>
          </cell>
        </row>
        <row r="10153">
          <cell r="H10153" t="str">
            <v>NotSelf</v>
          </cell>
        </row>
        <row r="10154">
          <cell r="H10154" t="str">
            <v>NotSelf</v>
          </cell>
        </row>
        <row r="10155">
          <cell r="H10155" t="str">
            <v>NotSelf</v>
          </cell>
        </row>
        <row r="10156">
          <cell r="H10156" t="str">
            <v>NotSelf</v>
          </cell>
        </row>
        <row r="10157">
          <cell r="H10157" t="str">
            <v>NotSelf</v>
          </cell>
        </row>
        <row r="10158">
          <cell r="H10158" t="str">
            <v>NotSelf</v>
          </cell>
        </row>
        <row r="10159">
          <cell r="H10159" t="str">
            <v>NotSelf</v>
          </cell>
        </row>
        <row r="10160">
          <cell r="H10160" t="str">
            <v>NotSelf</v>
          </cell>
        </row>
        <row r="10161">
          <cell r="H10161" t="str">
            <v>NotSelf</v>
          </cell>
        </row>
        <row r="10162">
          <cell r="H10162" t="str">
            <v>NotSelf</v>
          </cell>
        </row>
        <row r="10163">
          <cell r="H10163" t="str">
            <v>NotSelf</v>
          </cell>
        </row>
        <row r="10164">
          <cell r="H10164" t="str">
            <v>NotSelf</v>
          </cell>
        </row>
        <row r="10165">
          <cell r="H10165" t="str">
            <v>NotSelf</v>
          </cell>
        </row>
        <row r="10166">
          <cell r="H10166" t="str">
            <v>NotSelf</v>
          </cell>
        </row>
        <row r="10167">
          <cell r="H10167" t="str">
            <v>NotSelf</v>
          </cell>
        </row>
        <row r="10168">
          <cell r="H10168" t="str">
            <v>NotSelf</v>
          </cell>
        </row>
        <row r="10169">
          <cell r="H10169" t="str">
            <v>NotSelf</v>
          </cell>
        </row>
        <row r="10170">
          <cell r="H10170" t="str">
            <v>NotSelf</v>
          </cell>
        </row>
        <row r="10171">
          <cell r="H10171" t="str">
            <v>NotSelf</v>
          </cell>
        </row>
        <row r="10172">
          <cell r="H10172" t="str">
            <v>NotSelf</v>
          </cell>
        </row>
        <row r="10173">
          <cell r="H10173" t="str">
            <v>NotSelf</v>
          </cell>
        </row>
        <row r="10174">
          <cell r="H10174" t="str">
            <v>NotSelf</v>
          </cell>
        </row>
        <row r="10175">
          <cell r="H10175" t="str">
            <v>NotSelf</v>
          </cell>
        </row>
        <row r="10176">
          <cell r="H10176" t="str">
            <v>NotSelf</v>
          </cell>
        </row>
        <row r="10177">
          <cell r="H10177" t="str">
            <v>NotSelf</v>
          </cell>
        </row>
        <row r="10178">
          <cell r="H10178" t="str">
            <v>NotSelf</v>
          </cell>
        </row>
        <row r="10179">
          <cell r="H10179" t="str">
            <v>NotSelf</v>
          </cell>
        </row>
        <row r="10180">
          <cell r="H10180" t="str">
            <v>NotSelf</v>
          </cell>
        </row>
        <row r="10181">
          <cell r="H10181" t="str">
            <v>NotSelf</v>
          </cell>
        </row>
        <row r="10182">
          <cell r="H10182" t="str">
            <v>NotSelf</v>
          </cell>
        </row>
        <row r="10183">
          <cell r="H10183" t="str">
            <v>NotSelf</v>
          </cell>
        </row>
        <row r="10184">
          <cell r="H10184" t="str">
            <v>NotSelf</v>
          </cell>
        </row>
        <row r="10185">
          <cell r="H10185" t="str">
            <v>NotSelf</v>
          </cell>
        </row>
        <row r="10186">
          <cell r="H10186" t="str">
            <v>NotSelf</v>
          </cell>
        </row>
        <row r="10187">
          <cell r="H10187" t="str">
            <v>NotSelf</v>
          </cell>
        </row>
        <row r="10188">
          <cell r="H10188" t="str">
            <v>NotSelf</v>
          </cell>
        </row>
        <row r="10189">
          <cell r="H10189" t="str">
            <v>NotSelf</v>
          </cell>
        </row>
        <row r="10190">
          <cell r="H10190" t="str">
            <v>NotSelf</v>
          </cell>
        </row>
        <row r="10191">
          <cell r="H10191" t="str">
            <v>NotSelf</v>
          </cell>
        </row>
        <row r="10192">
          <cell r="H10192" t="str">
            <v>NotSelf</v>
          </cell>
        </row>
        <row r="10193">
          <cell r="H10193" t="str">
            <v>NotSelf</v>
          </cell>
        </row>
        <row r="10194">
          <cell r="H10194" t="str">
            <v>NotSelf</v>
          </cell>
        </row>
        <row r="10195">
          <cell r="H10195" t="str">
            <v>NotSelf</v>
          </cell>
        </row>
        <row r="10196">
          <cell r="H10196" t="str">
            <v>NotSelf</v>
          </cell>
        </row>
        <row r="10197">
          <cell r="H10197" t="str">
            <v>NotSelf</v>
          </cell>
        </row>
        <row r="10198">
          <cell r="H10198" t="str">
            <v>NotSelf</v>
          </cell>
        </row>
        <row r="10199">
          <cell r="H10199" t="str">
            <v>NotSelf</v>
          </cell>
        </row>
        <row r="10200">
          <cell r="H10200" t="str">
            <v>NotSelf</v>
          </cell>
        </row>
        <row r="10201">
          <cell r="H10201" t="str">
            <v>NotSelf</v>
          </cell>
        </row>
        <row r="10202">
          <cell r="H10202" t="str">
            <v>NotSelf</v>
          </cell>
        </row>
        <row r="10203">
          <cell r="H10203" t="str">
            <v>NotSelf</v>
          </cell>
        </row>
        <row r="10204">
          <cell r="H10204" t="str">
            <v>NotSelf</v>
          </cell>
        </row>
        <row r="10205">
          <cell r="H10205" t="str">
            <v>NotSelf</v>
          </cell>
        </row>
        <row r="10206">
          <cell r="H10206" t="str">
            <v>NotSelf</v>
          </cell>
        </row>
        <row r="10207">
          <cell r="H10207" t="str">
            <v>NotSelf</v>
          </cell>
        </row>
        <row r="10208">
          <cell r="H10208" t="str">
            <v>NotSelf</v>
          </cell>
        </row>
        <row r="10209">
          <cell r="H10209" t="str">
            <v>NotSelf</v>
          </cell>
        </row>
        <row r="10210">
          <cell r="H10210" t="str">
            <v>NotSelf</v>
          </cell>
        </row>
        <row r="10211">
          <cell r="H10211" t="str">
            <v>NotSelf</v>
          </cell>
        </row>
        <row r="10212">
          <cell r="H10212" t="str">
            <v>NotSelf</v>
          </cell>
        </row>
        <row r="10213">
          <cell r="H10213" t="str">
            <v>NotSelf</v>
          </cell>
        </row>
        <row r="10214">
          <cell r="H10214" t="str">
            <v>NotSelf</v>
          </cell>
        </row>
        <row r="10215">
          <cell r="H10215" t="str">
            <v>NotSelf</v>
          </cell>
        </row>
        <row r="10216">
          <cell r="H10216" t="str">
            <v>NotSelf</v>
          </cell>
        </row>
        <row r="10217">
          <cell r="H10217" t="str">
            <v>NotSelf</v>
          </cell>
        </row>
        <row r="10218">
          <cell r="H10218" t="str">
            <v>NotSelf</v>
          </cell>
        </row>
        <row r="10219">
          <cell r="H10219" t="str">
            <v>NotSelf</v>
          </cell>
        </row>
        <row r="10220">
          <cell r="H10220" t="str">
            <v>NotSelf</v>
          </cell>
        </row>
        <row r="10221">
          <cell r="H10221" t="str">
            <v>NotSelf</v>
          </cell>
        </row>
        <row r="10222">
          <cell r="H10222" t="str">
            <v>NotSelf</v>
          </cell>
        </row>
        <row r="10223">
          <cell r="H10223" t="str">
            <v>NotSelf</v>
          </cell>
        </row>
        <row r="10224">
          <cell r="H10224" t="str">
            <v>NotSelf</v>
          </cell>
        </row>
        <row r="10225">
          <cell r="H10225" t="str">
            <v>NotSelf</v>
          </cell>
        </row>
        <row r="10226">
          <cell r="H10226" t="str">
            <v>NotSelf</v>
          </cell>
        </row>
        <row r="10227">
          <cell r="H10227" t="str">
            <v>NotSelf</v>
          </cell>
        </row>
        <row r="10228">
          <cell r="H10228" t="str">
            <v>NotSelf</v>
          </cell>
        </row>
        <row r="10229">
          <cell r="H10229" t="str">
            <v>NotSelf</v>
          </cell>
        </row>
        <row r="10230">
          <cell r="H10230" t="str">
            <v>NotSelf</v>
          </cell>
        </row>
        <row r="10231">
          <cell r="H10231" t="str">
            <v>NotSelf</v>
          </cell>
        </row>
        <row r="10232">
          <cell r="H10232" t="str">
            <v>NotSelf</v>
          </cell>
        </row>
        <row r="10233">
          <cell r="H10233" t="str">
            <v>NotSelf</v>
          </cell>
        </row>
        <row r="10234">
          <cell r="H10234" t="str">
            <v>NotSelf</v>
          </cell>
        </row>
        <row r="10235">
          <cell r="H10235" t="str">
            <v>NotSelf</v>
          </cell>
        </row>
        <row r="10236">
          <cell r="H10236" t="str">
            <v>NotSelf</v>
          </cell>
        </row>
        <row r="10237">
          <cell r="H10237" t="str">
            <v>NotSelf</v>
          </cell>
        </row>
        <row r="10238">
          <cell r="H10238" t="str">
            <v>NotSelf</v>
          </cell>
        </row>
        <row r="10239">
          <cell r="H10239" t="str">
            <v>NotSelf</v>
          </cell>
        </row>
        <row r="10240">
          <cell r="H10240" t="str">
            <v>NotSelf</v>
          </cell>
        </row>
        <row r="10241">
          <cell r="H10241" t="str">
            <v>NotSelf</v>
          </cell>
        </row>
        <row r="10242">
          <cell r="H10242" t="str">
            <v>NotSelf</v>
          </cell>
        </row>
        <row r="10243">
          <cell r="H10243" t="str">
            <v>NotSelf</v>
          </cell>
        </row>
        <row r="10244">
          <cell r="H10244" t="str">
            <v>NotSelf</v>
          </cell>
        </row>
        <row r="10245">
          <cell r="H10245" t="str">
            <v>NotSelf</v>
          </cell>
        </row>
        <row r="10246">
          <cell r="H10246" t="str">
            <v>NotSelf</v>
          </cell>
        </row>
        <row r="10247">
          <cell r="H10247" t="str">
            <v>NotSelf</v>
          </cell>
        </row>
        <row r="10248">
          <cell r="H10248" t="str">
            <v>NotSelf</v>
          </cell>
        </row>
        <row r="10249">
          <cell r="H10249" t="str">
            <v>NotSelf</v>
          </cell>
        </row>
        <row r="10250">
          <cell r="H10250" t="str">
            <v>NotSelf</v>
          </cell>
        </row>
        <row r="10251">
          <cell r="H10251" t="str">
            <v>NotSelf</v>
          </cell>
        </row>
        <row r="10252">
          <cell r="H10252" t="str">
            <v>NotSelf</v>
          </cell>
        </row>
        <row r="10253">
          <cell r="H10253" t="str">
            <v>NotSelf</v>
          </cell>
        </row>
        <row r="10254">
          <cell r="H10254" t="str">
            <v>NotSelf</v>
          </cell>
        </row>
        <row r="10255">
          <cell r="H10255" t="str">
            <v>NotSelf</v>
          </cell>
        </row>
        <row r="10256">
          <cell r="H10256" t="str">
            <v>NotSelf</v>
          </cell>
        </row>
        <row r="10257">
          <cell r="H10257" t="str">
            <v>NotSelf</v>
          </cell>
        </row>
        <row r="10258">
          <cell r="H10258" t="str">
            <v>NotSelf</v>
          </cell>
        </row>
        <row r="10259">
          <cell r="H10259" t="str">
            <v>NotSelf</v>
          </cell>
        </row>
        <row r="10260">
          <cell r="H10260" t="str">
            <v>NotSelf</v>
          </cell>
        </row>
        <row r="10261">
          <cell r="H10261" t="str">
            <v>NotSelf</v>
          </cell>
        </row>
        <row r="10262">
          <cell r="H10262" t="str">
            <v>NotSelf</v>
          </cell>
        </row>
        <row r="10263">
          <cell r="H10263" t="str">
            <v>NotSelf</v>
          </cell>
        </row>
        <row r="10264">
          <cell r="H10264" t="str">
            <v>NotSelf</v>
          </cell>
        </row>
        <row r="10265">
          <cell r="H10265" t="str">
            <v>NotSelf</v>
          </cell>
        </row>
        <row r="10266">
          <cell r="H10266" t="str">
            <v>NotSelf</v>
          </cell>
        </row>
        <row r="10267">
          <cell r="H10267" t="str">
            <v>NotSelf</v>
          </cell>
        </row>
        <row r="10268">
          <cell r="H10268" t="str">
            <v>NotSelf</v>
          </cell>
        </row>
        <row r="10269">
          <cell r="H10269" t="str">
            <v>NotSelf</v>
          </cell>
        </row>
        <row r="10270">
          <cell r="H10270" t="str">
            <v>NotSelf</v>
          </cell>
        </row>
        <row r="10271">
          <cell r="H10271" t="str">
            <v>NotSelf</v>
          </cell>
        </row>
        <row r="10272">
          <cell r="H10272" t="str">
            <v>NotSelf</v>
          </cell>
        </row>
        <row r="10273">
          <cell r="H10273" t="str">
            <v>NotSelf</v>
          </cell>
        </row>
        <row r="10274">
          <cell r="H10274" t="str">
            <v>NotSelf</v>
          </cell>
        </row>
        <row r="10275">
          <cell r="H10275" t="str">
            <v>NotSelf</v>
          </cell>
        </row>
        <row r="10276">
          <cell r="H10276" t="str">
            <v>NotSelf</v>
          </cell>
        </row>
        <row r="10277">
          <cell r="H10277" t="str">
            <v>NotSelf</v>
          </cell>
        </row>
        <row r="10278">
          <cell r="H10278" t="str">
            <v>NotSelf</v>
          </cell>
        </row>
        <row r="10279">
          <cell r="H10279" t="str">
            <v>NotSelf</v>
          </cell>
        </row>
        <row r="10280">
          <cell r="H10280" t="str">
            <v>NotSelf</v>
          </cell>
        </row>
        <row r="10281">
          <cell r="H10281" t="str">
            <v>NotSelf</v>
          </cell>
        </row>
        <row r="10282">
          <cell r="H10282" t="str">
            <v>NotSelf</v>
          </cell>
        </row>
        <row r="10283">
          <cell r="H10283" t="str">
            <v>NotSelf</v>
          </cell>
        </row>
        <row r="10284">
          <cell r="H10284" t="str">
            <v>NotSelf</v>
          </cell>
        </row>
        <row r="10285">
          <cell r="H10285" t="str">
            <v>NotSelf</v>
          </cell>
        </row>
        <row r="10286">
          <cell r="H10286" t="str">
            <v>NotSelf</v>
          </cell>
        </row>
        <row r="10287">
          <cell r="H10287" t="str">
            <v>NotSelf</v>
          </cell>
        </row>
        <row r="10288">
          <cell r="H10288" t="str">
            <v>NotSelf</v>
          </cell>
        </row>
        <row r="10289">
          <cell r="H10289" t="str">
            <v>NotSelf</v>
          </cell>
        </row>
        <row r="10290">
          <cell r="H10290" t="str">
            <v>NotSelf</v>
          </cell>
        </row>
        <row r="10291">
          <cell r="H10291" t="str">
            <v>NotSelf</v>
          </cell>
        </row>
        <row r="10292">
          <cell r="H10292" t="str">
            <v>NotSelf</v>
          </cell>
        </row>
        <row r="10293">
          <cell r="H10293" t="str">
            <v>NotSelf</v>
          </cell>
        </row>
        <row r="10294">
          <cell r="H10294" t="str">
            <v>NotSelf</v>
          </cell>
        </row>
        <row r="10295">
          <cell r="H10295" t="str">
            <v>NotSelf</v>
          </cell>
        </row>
        <row r="10296">
          <cell r="H10296" t="str">
            <v>NotSelf</v>
          </cell>
        </row>
        <row r="10297">
          <cell r="H10297" t="str">
            <v>NotSelf</v>
          </cell>
        </row>
        <row r="10298">
          <cell r="H10298" t="str">
            <v>NotSelf</v>
          </cell>
        </row>
        <row r="10299">
          <cell r="H10299" t="str">
            <v>NotSelf</v>
          </cell>
        </row>
        <row r="10300">
          <cell r="H10300" t="str">
            <v>NotSelf</v>
          </cell>
        </row>
        <row r="10301">
          <cell r="H10301" t="str">
            <v>NotSelf</v>
          </cell>
        </row>
        <row r="10302">
          <cell r="H10302" t="str">
            <v>NotSelf</v>
          </cell>
        </row>
        <row r="10303">
          <cell r="H10303" t="str">
            <v>NotSelf</v>
          </cell>
        </row>
        <row r="10304">
          <cell r="H10304" t="str">
            <v>NotSelf</v>
          </cell>
        </row>
        <row r="10305">
          <cell r="H10305" t="str">
            <v>NotSelf</v>
          </cell>
        </row>
        <row r="10306">
          <cell r="H10306" t="str">
            <v>NotSelf</v>
          </cell>
        </row>
        <row r="10307">
          <cell r="H10307" t="str">
            <v>NotSelf</v>
          </cell>
        </row>
        <row r="10308">
          <cell r="H10308" t="str">
            <v>NotSelf</v>
          </cell>
        </row>
        <row r="10309">
          <cell r="H10309" t="str">
            <v>NotSelf</v>
          </cell>
        </row>
        <row r="10310">
          <cell r="H10310" t="str">
            <v>NotSelf</v>
          </cell>
        </row>
        <row r="10311">
          <cell r="H10311" t="str">
            <v>NotSelf</v>
          </cell>
        </row>
        <row r="10312">
          <cell r="H10312" t="str">
            <v>NotSelf</v>
          </cell>
        </row>
        <row r="10313">
          <cell r="H10313" t="str">
            <v>NotSelf</v>
          </cell>
        </row>
        <row r="10314">
          <cell r="H10314" t="str">
            <v>NotSelf</v>
          </cell>
        </row>
        <row r="10315">
          <cell r="H10315" t="str">
            <v>NotSelf</v>
          </cell>
        </row>
        <row r="10316">
          <cell r="H10316" t="str">
            <v>NotSelf</v>
          </cell>
        </row>
        <row r="10317">
          <cell r="H10317" t="str">
            <v>NotSelf</v>
          </cell>
        </row>
        <row r="10318">
          <cell r="H10318" t="str">
            <v>NotSelf</v>
          </cell>
        </row>
        <row r="10319">
          <cell r="H10319" t="str">
            <v>NotSelf</v>
          </cell>
        </row>
        <row r="10320">
          <cell r="H10320" t="str">
            <v>NotSelf</v>
          </cell>
        </row>
        <row r="10321">
          <cell r="H10321" t="str">
            <v>NotSelf</v>
          </cell>
        </row>
        <row r="10322">
          <cell r="H10322" t="str">
            <v>NotSelf</v>
          </cell>
        </row>
        <row r="10323">
          <cell r="H10323" t="str">
            <v>NotSelf</v>
          </cell>
        </row>
        <row r="10324">
          <cell r="H10324" t="str">
            <v>NotSelf</v>
          </cell>
        </row>
        <row r="10325">
          <cell r="H10325" t="str">
            <v>NotSelf</v>
          </cell>
        </row>
        <row r="10326">
          <cell r="H10326" t="str">
            <v>NotSelf</v>
          </cell>
        </row>
        <row r="10327">
          <cell r="H10327" t="str">
            <v>NotSelf</v>
          </cell>
        </row>
        <row r="10328">
          <cell r="H10328" t="str">
            <v>NotSelf</v>
          </cell>
        </row>
        <row r="10329">
          <cell r="H10329" t="str">
            <v>NotSelf</v>
          </cell>
        </row>
        <row r="10330">
          <cell r="H10330" t="str">
            <v>NotSelf</v>
          </cell>
        </row>
        <row r="10331">
          <cell r="H10331" t="str">
            <v>NotSelf</v>
          </cell>
        </row>
        <row r="10332">
          <cell r="H10332" t="str">
            <v>NotSelf</v>
          </cell>
        </row>
        <row r="10333">
          <cell r="H10333" t="str">
            <v>NotSelf</v>
          </cell>
        </row>
        <row r="10334">
          <cell r="H10334" t="str">
            <v>NotSelf</v>
          </cell>
        </row>
        <row r="10335">
          <cell r="H10335" t="str">
            <v>NotSelf</v>
          </cell>
        </row>
        <row r="10336">
          <cell r="H10336" t="str">
            <v>NotSelf</v>
          </cell>
        </row>
        <row r="10337">
          <cell r="H10337" t="str">
            <v>NotSelf</v>
          </cell>
        </row>
        <row r="10338">
          <cell r="H10338" t="str">
            <v>NotSelf</v>
          </cell>
        </row>
        <row r="10339">
          <cell r="H10339" t="str">
            <v>NotSelf</v>
          </cell>
        </row>
        <row r="10340">
          <cell r="H10340" t="str">
            <v>NotSelf</v>
          </cell>
        </row>
        <row r="10341">
          <cell r="H10341" t="str">
            <v>NotSelf</v>
          </cell>
        </row>
        <row r="10342">
          <cell r="H10342" t="str">
            <v>NotSelf</v>
          </cell>
        </row>
        <row r="10343">
          <cell r="H10343" t="str">
            <v>NotSelf</v>
          </cell>
        </row>
        <row r="10344">
          <cell r="H10344" t="str">
            <v>NotSelf</v>
          </cell>
        </row>
        <row r="10345">
          <cell r="H10345" t="str">
            <v>NotSelf</v>
          </cell>
        </row>
        <row r="10346">
          <cell r="H10346" t="str">
            <v>NotSelf</v>
          </cell>
        </row>
        <row r="10347">
          <cell r="H10347" t="str">
            <v>NotSelf</v>
          </cell>
        </row>
        <row r="10348">
          <cell r="H10348" t="str">
            <v>NotSelf</v>
          </cell>
        </row>
        <row r="10349">
          <cell r="H10349" t="str">
            <v>NotSelf</v>
          </cell>
        </row>
        <row r="10350">
          <cell r="H10350" t="str">
            <v>NotSelf</v>
          </cell>
        </row>
        <row r="10351">
          <cell r="H10351" t="str">
            <v>NotSelf</v>
          </cell>
        </row>
        <row r="10352">
          <cell r="H10352" t="str">
            <v>NotSelf</v>
          </cell>
        </row>
        <row r="10353">
          <cell r="H10353" t="str">
            <v>NotSelf</v>
          </cell>
        </row>
        <row r="10354">
          <cell r="H10354" t="str">
            <v>NotSelf</v>
          </cell>
        </row>
        <row r="10355">
          <cell r="H10355" t="str">
            <v>NotSelf</v>
          </cell>
        </row>
        <row r="10356">
          <cell r="H10356" t="str">
            <v>NotSelf</v>
          </cell>
        </row>
        <row r="10357">
          <cell r="H10357" t="str">
            <v>NotSelf</v>
          </cell>
        </row>
        <row r="10358">
          <cell r="H10358" t="str">
            <v>NotSelf</v>
          </cell>
        </row>
        <row r="10359">
          <cell r="H10359" t="str">
            <v>NotSelf</v>
          </cell>
        </row>
        <row r="10360">
          <cell r="H10360" t="str">
            <v>NotSelf</v>
          </cell>
        </row>
        <row r="10361">
          <cell r="H10361" t="str">
            <v>NotSelf</v>
          </cell>
        </row>
        <row r="10362">
          <cell r="H10362" t="str">
            <v>NotSelf</v>
          </cell>
        </row>
        <row r="10363">
          <cell r="H10363" t="str">
            <v>NotSelf</v>
          </cell>
        </row>
        <row r="10364">
          <cell r="H10364" t="str">
            <v>NotSelf</v>
          </cell>
        </row>
        <row r="10365">
          <cell r="H10365" t="str">
            <v>NotSelf</v>
          </cell>
        </row>
        <row r="10366">
          <cell r="H10366" t="str">
            <v>NotSelf</v>
          </cell>
        </row>
        <row r="10367">
          <cell r="H10367" t="str">
            <v>NotSelf</v>
          </cell>
        </row>
        <row r="10368">
          <cell r="H10368" t="str">
            <v>NotSelf</v>
          </cell>
        </row>
        <row r="10369">
          <cell r="H10369" t="str">
            <v>NotSelf</v>
          </cell>
        </row>
        <row r="10370">
          <cell r="H10370" t="str">
            <v>NotSelf</v>
          </cell>
        </row>
        <row r="10371">
          <cell r="H10371" t="str">
            <v>NotSelf</v>
          </cell>
        </row>
        <row r="10372">
          <cell r="H10372" t="str">
            <v>NotSelf</v>
          </cell>
        </row>
        <row r="10373">
          <cell r="H10373" t="str">
            <v>NotSelf</v>
          </cell>
        </row>
        <row r="10374">
          <cell r="H10374" t="str">
            <v>NotSelf</v>
          </cell>
        </row>
        <row r="10375">
          <cell r="H10375" t="str">
            <v>NotSelf</v>
          </cell>
        </row>
        <row r="10376">
          <cell r="H10376" t="str">
            <v>NotSelf</v>
          </cell>
        </row>
        <row r="10377">
          <cell r="H10377" t="str">
            <v>NotSelf</v>
          </cell>
        </row>
        <row r="10378">
          <cell r="H10378" t="str">
            <v>NotSelf</v>
          </cell>
        </row>
        <row r="10379">
          <cell r="H10379" t="str">
            <v>NotSelf</v>
          </cell>
        </row>
        <row r="10380">
          <cell r="H10380" t="str">
            <v>NotSelf</v>
          </cell>
        </row>
        <row r="10381">
          <cell r="H10381" t="str">
            <v>NotSelf</v>
          </cell>
        </row>
        <row r="10382">
          <cell r="H10382" t="str">
            <v>NotSelf</v>
          </cell>
        </row>
        <row r="10383">
          <cell r="H10383" t="str">
            <v>NotSelf</v>
          </cell>
        </row>
        <row r="10384">
          <cell r="H10384" t="str">
            <v>NotSelf</v>
          </cell>
        </row>
        <row r="10385">
          <cell r="H10385" t="str">
            <v>NotSelf</v>
          </cell>
        </row>
        <row r="10386">
          <cell r="H10386" t="str">
            <v>NotSelf</v>
          </cell>
        </row>
        <row r="10387">
          <cell r="H10387" t="str">
            <v>NotSelf</v>
          </cell>
        </row>
        <row r="10388">
          <cell r="H10388" t="str">
            <v>NotSelf</v>
          </cell>
        </row>
        <row r="10389">
          <cell r="H10389" t="str">
            <v>NotSelf</v>
          </cell>
        </row>
        <row r="10390">
          <cell r="H10390" t="str">
            <v>NotSelf</v>
          </cell>
        </row>
        <row r="10391">
          <cell r="H10391" t="str">
            <v>NotSelf</v>
          </cell>
        </row>
        <row r="10392">
          <cell r="H10392" t="str">
            <v>NotSelf</v>
          </cell>
        </row>
        <row r="10393">
          <cell r="H10393" t="str">
            <v>NotSelf</v>
          </cell>
        </row>
        <row r="10394">
          <cell r="H10394" t="str">
            <v>NotSelf</v>
          </cell>
        </row>
        <row r="10395">
          <cell r="H10395" t="str">
            <v>NotSelf</v>
          </cell>
        </row>
        <row r="10396">
          <cell r="H10396" t="str">
            <v>NotSelf</v>
          </cell>
        </row>
        <row r="10397">
          <cell r="H10397" t="str">
            <v>NotSelf</v>
          </cell>
        </row>
        <row r="10398">
          <cell r="H10398" t="str">
            <v>NotSelf</v>
          </cell>
        </row>
        <row r="10399">
          <cell r="H10399" t="str">
            <v>NotSelf</v>
          </cell>
        </row>
        <row r="10400">
          <cell r="H10400" t="str">
            <v>NotSelf</v>
          </cell>
        </row>
        <row r="10401">
          <cell r="H10401" t="str">
            <v>NotSelf</v>
          </cell>
        </row>
        <row r="10402">
          <cell r="H10402" t="str">
            <v>NotSelf</v>
          </cell>
        </row>
        <row r="10403">
          <cell r="H10403" t="str">
            <v>NotSelf</v>
          </cell>
        </row>
        <row r="10404">
          <cell r="H10404" t="str">
            <v>Self</v>
          </cell>
        </row>
        <row r="10405">
          <cell r="H10405" t="str">
            <v>Self</v>
          </cell>
        </row>
        <row r="10406">
          <cell r="H10406" t="str">
            <v>Self</v>
          </cell>
        </row>
        <row r="10407">
          <cell r="H10407" t="str">
            <v>Self</v>
          </cell>
        </row>
        <row r="10408">
          <cell r="H10408" t="str">
            <v>Self</v>
          </cell>
        </row>
        <row r="10409">
          <cell r="H10409" t="str">
            <v>Self</v>
          </cell>
        </row>
        <row r="10410">
          <cell r="H10410" t="str">
            <v>Self</v>
          </cell>
        </row>
        <row r="10411">
          <cell r="H10411" t="str">
            <v>Self</v>
          </cell>
        </row>
        <row r="10412">
          <cell r="H10412" t="str">
            <v>Self</v>
          </cell>
        </row>
        <row r="10413">
          <cell r="H10413" t="str">
            <v>Self</v>
          </cell>
        </row>
        <row r="10414">
          <cell r="H10414" t="str">
            <v>Self</v>
          </cell>
        </row>
        <row r="10415">
          <cell r="H10415" t="str">
            <v>Self</v>
          </cell>
        </row>
        <row r="10416">
          <cell r="H10416" t="str">
            <v>Self</v>
          </cell>
        </row>
        <row r="10417">
          <cell r="H10417" t="str">
            <v>Self</v>
          </cell>
        </row>
        <row r="10418">
          <cell r="H10418" t="str">
            <v>Self</v>
          </cell>
        </row>
        <row r="10419">
          <cell r="H10419" t="str">
            <v>Self</v>
          </cell>
        </row>
        <row r="10420">
          <cell r="H10420" t="str">
            <v>Self</v>
          </cell>
        </row>
        <row r="10421">
          <cell r="H10421" t="str">
            <v>Self</v>
          </cell>
        </row>
        <row r="10422">
          <cell r="H10422" t="str">
            <v>Self</v>
          </cell>
        </row>
        <row r="10423">
          <cell r="H10423" t="str">
            <v>Self</v>
          </cell>
        </row>
        <row r="10424">
          <cell r="H10424" t="str">
            <v>Self</v>
          </cell>
        </row>
        <row r="10425">
          <cell r="H10425" t="str">
            <v>Self</v>
          </cell>
        </row>
        <row r="10426">
          <cell r="H10426" t="str">
            <v>Self</v>
          </cell>
        </row>
        <row r="10427">
          <cell r="H10427" t="str">
            <v>Self</v>
          </cell>
        </row>
        <row r="10428">
          <cell r="H10428" t="str">
            <v>Self</v>
          </cell>
        </row>
        <row r="10429">
          <cell r="H10429" t="str">
            <v>Self</v>
          </cell>
        </row>
        <row r="10430">
          <cell r="H10430" t="str">
            <v>Self</v>
          </cell>
        </row>
        <row r="10431">
          <cell r="H10431" t="str">
            <v>Self</v>
          </cell>
        </row>
        <row r="10432">
          <cell r="H10432" t="str">
            <v>Self</v>
          </cell>
        </row>
        <row r="10433">
          <cell r="H10433" t="str">
            <v>Self</v>
          </cell>
        </row>
        <row r="10434">
          <cell r="H10434" t="str">
            <v>Self</v>
          </cell>
        </row>
        <row r="10435">
          <cell r="H10435" t="str">
            <v>Self</v>
          </cell>
        </row>
        <row r="10436">
          <cell r="H10436" t="str">
            <v>Self</v>
          </cell>
        </row>
        <row r="10437">
          <cell r="H10437" t="str">
            <v>Self</v>
          </cell>
        </row>
        <row r="10438">
          <cell r="H10438" t="str">
            <v>Self</v>
          </cell>
        </row>
        <row r="10439">
          <cell r="H10439" t="str">
            <v>Self</v>
          </cell>
        </row>
        <row r="10440">
          <cell r="H10440" t="str">
            <v>Self</v>
          </cell>
        </row>
        <row r="10441">
          <cell r="H10441" t="str">
            <v>Self</v>
          </cell>
        </row>
        <row r="10442">
          <cell r="H10442" t="str">
            <v>Self</v>
          </cell>
        </row>
        <row r="10443">
          <cell r="H10443" t="str">
            <v>Self</v>
          </cell>
        </row>
        <row r="10444">
          <cell r="H10444" t="str">
            <v>Self</v>
          </cell>
        </row>
        <row r="10445">
          <cell r="H10445" t="str">
            <v>Self</v>
          </cell>
        </row>
        <row r="10446">
          <cell r="H10446" t="str">
            <v>Self</v>
          </cell>
        </row>
        <row r="10447">
          <cell r="H10447" t="str">
            <v>Self</v>
          </cell>
        </row>
        <row r="10448">
          <cell r="H10448" t="str">
            <v>Self</v>
          </cell>
        </row>
        <row r="10449">
          <cell r="H10449" t="str">
            <v>Self</v>
          </cell>
        </row>
        <row r="10450">
          <cell r="H10450" t="str">
            <v>Self</v>
          </cell>
        </row>
        <row r="10451">
          <cell r="H10451" t="str">
            <v>Self</v>
          </cell>
        </row>
        <row r="10452">
          <cell r="H10452" t="str">
            <v>Self</v>
          </cell>
        </row>
        <row r="10453">
          <cell r="H10453" t="str">
            <v>Self</v>
          </cell>
        </row>
        <row r="10454">
          <cell r="H10454" t="str">
            <v>Self</v>
          </cell>
        </row>
        <row r="10455">
          <cell r="H10455" t="str">
            <v>Self</v>
          </cell>
        </row>
        <row r="10456">
          <cell r="H10456" t="str">
            <v>Self</v>
          </cell>
        </row>
        <row r="10457">
          <cell r="H10457" t="str">
            <v>Self</v>
          </cell>
        </row>
        <row r="10458">
          <cell r="H10458" t="str">
            <v>Self</v>
          </cell>
        </row>
        <row r="10459">
          <cell r="H10459" t="str">
            <v>Self</v>
          </cell>
        </row>
        <row r="10460">
          <cell r="H10460" t="str">
            <v>Self</v>
          </cell>
        </row>
        <row r="10461">
          <cell r="H10461" t="str">
            <v>Self</v>
          </cell>
        </row>
        <row r="10462">
          <cell r="H10462" t="str">
            <v>Self</v>
          </cell>
        </row>
        <row r="10463">
          <cell r="H10463" t="str">
            <v>Self</v>
          </cell>
        </row>
        <row r="10464">
          <cell r="H10464" t="str">
            <v>Self</v>
          </cell>
        </row>
        <row r="10465">
          <cell r="H10465" t="str">
            <v>Self</v>
          </cell>
        </row>
        <row r="10466">
          <cell r="H10466" t="str">
            <v>Self</v>
          </cell>
        </row>
        <row r="10467">
          <cell r="H10467" t="str">
            <v>Self</v>
          </cell>
        </row>
        <row r="10468">
          <cell r="H10468" t="str">
            <v>Self</v>
          </cell>
        </row>
        <row r="10469">
          <cell r="H10469" t="str">
            <v>Self</v>
          </cell>
        </row>
        <row r="10470">
          <cell r="H10470" t="str">
            <v>Self</v>
          </cell>
        </row>
        <row r="10471">
          <cell r="H10471" t="str">
            <v>Self</v>
          </cell>
        </row>
        <row r="10472">
          <cell r="H10472" t="str">
            <v>Self</v>
          </cell>
        </row>
        <row r="10473">
          <cell r="H10473" t="str">
            <v>Self</v>
          </cell>
        </row>
        <row r="10474">
          <cell r="H10474" t="str">
            <v>Self</v>
          </cell>
        </row>
        <row r="10475">
          <cell r="H10475" t="str">
            <v>Self</v>
          </cell>
        </row>
        <row r="10476">
          <cell r="H10476" t="str">
            <v>Self</v>
          </cell>
        </row>
        <row r="10477">
          <cell r="H10477" t="str">
            <v>Self</v>
          </cell>
        </row>
        <row r="10478">
          <cell r="H10478" t="str">
            <v>Self</v>
          </cell>
        </row>
        <row r="10479">
          <cell r="H10479" t="str">
            <v>Self</v>
          </cell>
        </row>
        <row r="10480">
          <cell r="H10480" t="str">
            <v>Self</v>
          </cell>
        </row>
        <row r="10481">
          <cell r="H10481" t="str">
            <v>Self</v>
          </cell>
        </row>
        <row r="10482">
          <cell r="H10482" t="str">
            <v>Self</v>
          </cell>
        </row>
        <row r="10483">
          <cell r="H10483" t="str">
            <v>Self</v>
          </cell>
        </row>
        <row r="10484">
          <cell r="H10484" t="str">
            <v>Self</v>
          </cell>
        </row>
        <row r="10485">
          <cell r="H10485" t="str">
            <v>Self</v>
          </cell>
        </row>
        <row r="10486">
          <cell r="H10486" t="str">
            <v>Self</v>
          </cell>
        </row>
        <row r="10487">
          <cell r="H10487" t="str">
            <v>Self</v>
          </cell>
        </row>
        <row r="10488">
          <cell r="H10488" t="str">
            <v>Self</v>
          </cell>
        </row>
        <row r="10489">
          <cell r="H10489" t="str">
            <v>Self</v>
          </cell>
        </row>
        <row r="10490">
          <cell r="H10490" t="str">
            <v>Self</v>
          </cell>
        </row>
        <row r="10491">
          <cell r="H10491" t="str">
            <v>Self</v>
          </cell>
        </row>
        <row r="10492">
          <cell r="H10492" t="str">
            <v>Self</v>
          </cell>
        </row>
        <row r="10493">
          <cell r="H10493" t="str">
            <v>Self</v>
          </cell>
        </row>
        <row r="10494">
          <cell r="H10494" t="str">
            <v>Self</v>
          </cell>
        </row>
        <row r="10495">
          <cell r="H10495" t="str">
            <v>Self</v>
          </cell>
        </row>
        <row r="10496">
          <cell r="H10496" t="str">
            <v>Self</v>
          </cell>
        </row>
        <row r="10497">
          <cell r="H10497" t="str">
            <v>Self</v>
          </cell>
        </row>
        <row r="10498">
          <cell r="H10498" t="str">
            <v>Self</v>
          </cell>
        </row>
        <row r="10499">
          <cell r="H10499" t="str">
            <v>Self</v>
          </cell>
        </row>
        <row r="10500">
          <cell r="H10500" t="str">
            <v>Self</v>
          </cell>
        </row>
        <row r="10501">
          <cell r="H10501" t="str">
            <v>Self</v>
          </cell>
        </row>
        <row r="10502">
          <cell r="H10502" t="str">
            <v>Self</v>
          </cell>
        </row>
        <row r="10503">
          <cell r="H10503" t="str">
            <v>Self</v>
          </cell>
        </row>
        <row r="10504">
          <cell r="H10504" t="str">
            <v>Self</v>
          </cell>
        </row>
        <row r="10505">
          <cell r="H10505" t="str">
            <v>Self</v>
          </cell>
        </row>
        <row r="10506">
          <cell r="H10506" t="str">
            <v>Self</v>
          </cell>
        </row>
        <row r="10507">
          <cell r="H10507" t="str">
            <v>Self</v>
          </cell>
        </row>
        <row r="10508">
          <cell r="H10508" t="str">
            <v>Self</v>
          </cell>
        </row>
        <row r="10509">
          <cell r="H10509" t="str">
            <v>Self</v>
          </cell>
        </row>
        <row r="10510">
          <cell r="H10510" t="str">
            <v>Self</v>
          </cell>
        </row>
        <row r="10511">
          <cell r="H10511" t="str">
            <v>Self</v>
          </cell>
        </row>
        <row r="10512">
          <cell r="H10512" t="str">
            <v>Self</v>
          </cell>
        </row>
        <row r="10513">
          <cell r="H10513" t="str">
            <v>Self</v>
          </cell>
        </row>
        <row r="10514">
          <cell r="H10514" t="str">
            <v>Self</v>
          </cell>
        </row>
        <row r="10515">
          <cell r="H10515" t="str">
            <v>Self</v>
          </cell>
        </row>
        <row r="10516">
          <cell r="H10516" t="str">
            <v>Self</v>
          </cell>
        </row>
        <row r="10517">
          <cell r="H10517" t="str">
            <v>Self</v>
          </cell>
        </row>
        <row r="10518">
          <cell r="H10518" t="str">
            <v>Self</v>
          </cell>
        </row>
        <row r="10519">
          <cell r="H10519" t="str">
            <v>Self</v>
          </cell>
        </row>
        <row r="10520">
          <cell r="H10520" t="str">
            <v>Self</v>
          </cell>
        </row>
        <row r="10521">
          <cell r="H10521" t="str">
            <v>Self</v>
          </cell>
        </row>
        <row r="10522">
          <cell r="H10522" t="str">
            <v>Self</v>
          </cell>
        </row>
        <row r="10523">
          <cell r="H10523" t="str">
            <v>Self</v>
          </cell>
        </row>
        <row r="10524">
          <cell r="H10524" t="str">
            <v>Self</v>
          </cell>
        </row>
        <row r="10525">
          <cell r="H10525" t="str">
            <v>Self</v>
          </cell>
        </row>
        <row r="10526">
          <cell r="H10526" t="str">
            <v>Self</v>
          </cell>
        </row>
        <row r="10527">
          <cell r="H10527" t="str">
            <v>Self</v>
          </cell>
        </row>
        <row r="10528">
          <cell r="H10528" t="str">
            <v>Self</v>
          </cell>
        </row>
        <row r="10529">
          <cell r="H10529" t="str">
            <v>Self</v>
          </cell>
        </row>
        <row r="10530">
          <cell r="H10530" t="str">
            <v>Self</v>
          </cell>
        </row>
        <row r="10531">
          <cell r="H10531" t="str">
            <v>Self</v>
          </cell>
        </row>
        <row r="10532">
          <cell r="H10532" t="str">
            <v>Self</v>
          </cell>
        </row>
        <row r="10533">
          <cell r="H10533" t="str">
            <v>Self</v>
          </cell>
        </row>
        <row r="10534">
          <cell r="H10534" t="str">
            <v>Self</v>
          </cell>
        </row>
        <row r="10535">
          <cell r="H10535" t="str">
            <v>Self</v>
          </cell>
        </row>
        <row r="10536">
          <cell r="H10536" t="str">
            <v>Self</v>
          </cell>
        </row>
        <row r="10537">
          <cell r="H10537" t="str">
            <v>Self</v>
          </cell>
        </row>
        <row r="10538">
          <cell r="H10538" t="str">
            <v>Self</v>
          </cell>
        </row>
        <row r="10539">
          <cell r="H10539" t="str">
            <v>Self</v>
          </cell>
        </row>
        <row r="10540">
          <cell r="H10540" t="str">
            <v>Self</v>
          </cell>
        </row>
        <row r="10541">
          <cell r="H10541" t="str">
            <v>Self</v>
          </cell>
        </row>
        <row r="10542">
          <cell r="H10542" t="str">
            <v>Self</v>
          </cell>
        </row>
        <row r="10543">
          <cell r="H10543" t="str">
            <v>Self</v>
          </cell>
        </row>
        <row r="10544">
          <cell r="H10544" t="str">
            <v>Self</v>
          </cell>
        </row>
        <row r="10545">
          <cell r="H10545" t="str">
            <v>Self</v>
          </cell>
        </row>
        <row r="10546">
          <cell r="H10546" t="str">
            <v>Self</v>
          </cell>
        </row>
        <row r="10547">
          <cell r="H10547" t="str">
            <v>Self</v>
          </cell>
        </row>
        <row r="10548">
          <cell r="H10548" t="str">
            <v>Self</v>
          </cell>
        </row>
        <row r="10549">
          <cell r="H10549" t="str">
            <v>Self</v>
          </cell>
        </row>
        <row r="10550">
          <cell r="H10550" t="str">
            <v>Self</v>
          </cell>
        </row>
        <row r="10551">
          <cell r="H10551" t="str">
            <v>Self</v>
          </cell>
        </row>
        <row r="10552">
          <cell r="H10552" t="str">
            <v>Self</v>
          </cell>
        </row>
        <row r="10553">
          <cell r="H10553" t="str">
            <v>Self</v>
          </cell>
        </row>
        <row r="10554">
          <cell r="H10554" t="str">
            <v>Self</v>
          </cell>
        </row>
        <row r="10555">
          <cell r="H10555" t="str">
            <v>Self</v>
          </cell>
        </row>
        <row r="10556">
          <cell r="H10556" t="str">
            <v>Self</v>
          </cell>
        </row>
        <row r="10557">
          <cell r="H10557" t="str">
            <v>Self</v>
          </cell>
        </row>
        <row r="10558">
          <cell r="H10558" t="str">
            <v>Self</v>
          </cell>
        </row>
        <row r="10559">
          <cell r="H10559" t="str">
            <v>Self</v>
          </cell>
        </row>
        <row r="10560">
          <cell r="H10560" t="str">
            <v>Self</v>
          </cell>
        </row>
        <row r="10561">
          <cell r="H10561" t="str">
            <v>Self</v>
          </cell>
        </row>
        <row r="10562">
          <cell r="H10562" t="str">
            <v>Self</v>
          </cell>
        </row>
        <row r="10563">
          <cell r="H10563" t="str">
            <v>Self</v>
          </cell>
        </row>
        <row r="10564">
          <cell r="H10564" t="str">
            <v>Self</v>
          </cell>
        </row>
        <row r="10565">
          <cell r="H10565" t="str">
            <v>Self</v>
          </cell>
        </row>
        <row r="10566">
          <cell r="H10566" t="str">
            <v>Self</v>
          </cell>
        </row>
        <row r="10567">
          <cell r="H10567" t="str">
            <v>Self</v>
          </cell>
        </row>
        <row r="10568">
          <cell r="H10568" t="str">
            <v>Self</v>
          </cell>
        </row>
        <row r="10569">
          <cell r="H10569" t="str">
            <v>Self</v>
          </cell>
        </row>
        <row r="10570">
          <cell r="H10570" t="str">
            <v>Self</v>
          </cell>
        </row>
        <row r="10571">
          <cell r="H10571" t="str">
            <v>Self</v>
          </cell>
        </row>
        <row r="10572">
          <cell r="H10572" t="str">
            <v>Self</v>
          </cell>
        </row>
        <row r="10573">
          <cell r="H10573" t="str">
            <v>Self</v>
          </cell>
        </row>
        <row r="10574">
          <cell r="H10574" t="str">
            <v>Self</v>
          </cell>
        </row>
        <row r="10575">
          <cell r="H10575" t="str">
            <v>Self</v>
          </cell>
        </row>
        <row r="10576">
          <cell r="H10576" t="str">
            <v>Self</v>
          </cell>
        </row>
        <row r="10577">
          <cell r="H10577" t="str">
            <v>Self</v>
          </cell>
        </row>
        <row r="10578">
          <cell r="H10578" t="str">
            <v>Self</v>
          </cell>
        </row>
        <row r="10579">
          <cell r="H10579" t="str">
            <v>Self</v>
          </cell>
        </row>
        <row r="10580">
          <cell r="H10580" t="str">
            <v>Self</v>
          </cell>
        </row>
        <row r="10581">
          <cell r="H10581" t="str">
            <v>Self</v>
          </cell>
        </row>
        <row r="10582">
          <cell r="H10582" t="str">
            <v>Self</v>
          </cell>
        </row>
        <row r="10583">
          <cell r="H10583" t="str">
            <v>Self</v>
          </cell>
        </row>
        <row r="10584">
          <cell r="H10584" t="str">
            <v>Self</v>
          </cell>
        </row>
        <row r="10585">
          <cell r="H10585" t="str">
            <v>Self</v>
          </cell>
        </row>
        <row r="10586">
          <cell r="H10586" t="str">
            <v>Self</v>
          </cell>
        </row>
        <row r="10587">
          <cell r="H10587" t="str">
            <v>Self</v>
          </cell>
        </row>
        <row r="10588">
          <cell r="H10588" t="str">
            <v>Self</v>
          </cell>
        </row>
        <row r="10589">
          <cell r="H10589" t="str">
            <v>Self</v>
          </cell>
        </row>
        <row r="10590">
          <cell r="H10590" t="str">
            <v>Self</v>
          </cell>
        </row>
        <row r="10591">
          <cell r="H10591" t="str">
            <v>Self</v>
          </cell>
        </row>
        <row r="10592">
          <cell r="H10592" t="str">
            <v>Self</v>
          </cell>
        </row>
        <row r="10593">
          <cell r="H10593" t="str">
            <v>Self</v>
          </cell>
        </row>
        <row r="10594">
          <cell r="H10594" t="str">
            <v>Self</v>
          </cell>
        </row>
        <row r="10595">
          <cell r="H10595" t="str">
            <v>Self</v>
          </cell>
        </row>
        <row r="10596">
          <cell r="H10596" t="str">
            <v>Self</v>
          </cell>
        </row>
        <row r="10597">
          <cell r="H10597" t="str">
            <v>Self</v>
          </cell>
        </row>
        <row r="10598">
          <cell r="H10598" t="str">
            <v>Self</v>
          </cell>
        </row>
        <row r="10599">
          <cell r="H10599" t="str">
            <v>Self</v>
          </cell>
        </row>
        <row r="10600">
          <cell r="H10600" t="str">
            <v>Self</v>
          </cell>
        </row>
        <row r="10601">
          <cell r="H10601" t="str">
            <v>Self</v>
          </cell>
        </row>
        <row r="10602">
          <cell r="H10602" t="str">
            <v>Self</v>
          </cell>
        </row>
        <row r="10603">
          <cell r="H10603" t="str">
            <v>Self</v>
          </cell>
        </row>
        <row r="10604">
          <cell r="H10604" t="str">
            <v>Self</v>
          </cell>
        </row>
        <row r="10605">
          <cell r="H10605" t="str">
            <v>Self</v>
          </cell>
        </row>
        <row r="10606">
          <cell r="H10606" t="str">
            <v>Self</v>
          </cell>
        </row>
        <row r="10607">
          <cell r="H10607" t="str">
            <v>Self</v>
          </cell>
        </row>
        <row r="10608">
          <cell r="H10608" t="str">
            <v>Self</v>
          </cell>
        </row>
        <row r="10609">
          <cell r="H10609" t="str">
            <v>Self</v>
          </cell>
        </row>
        <row r="10610">
          <cell r="H10610" t="str">
            <v>Self</v>
          </cell>
        </row>
        <row r="10611">
          <cell r="H10611" t="str">
            <v>Self</v>
          </cell>
        </row>
        <row r="10612">
          <cell r="H10612" t="str">
            <v>Self</v>
          </cell>
        </row>
        <row r="10613">
          <cell r="H10613" t="str">
            <v>Self</v>
          </cell>
        </row>
        <row r="10614">
          <cell r="H10614" t="str">
            <v>Self</v>
          </cell>
        </row>
        <row r="10615">
          <cell r="H10615" t="str">
            <v>Self</v>
          </cell>
        </row>
        <row r="10616">
          <cell r="H10616" t="str">
            <v>Self</v>
          </cell>
        </row>
        <row r="10617">
          <cell r="H10617" t="str">
            <v>Self</v>
          </cell>
        </row>
        <row r="10618">
          <cell r="H10618" t="str">
            <v>Self</v>
          </cell>
        </row>
        <row r="10619">
          <cell r="H10619" t="str">
            <v>Self</v>
          </cell>
        </row>
        <row r="10620">
          <cell r="H10620" t="str">
            <v>Self</v>
          </cell>
        </row>
        <row r="10621">
          <cell r="H10621" t="str">
            <v>Self</v>
          </cell>
        </row>
        <row r="10622">
          <cell r="H10622" t="str">
            <v>Self</v>
          </cell>
        </row>
        <row r="10623">
          <cell r="H10623" t="str">
            <v>Self</v>
          </cell>
        </row>
        <row r="10624">
          <cell r="H10624" t="str">
            <v>Self</v>
          </cell>
        </row>
        <row r="10625">
          <cell r="H10625" t="str">
            <v>Self</v>
          </cell>
        </row>
        <row r="10626">
          <cell r="H10626" t="str">
            <v>Self</v>
          </cell>
        </row>
        <row r="10627">
          <cell r="H10627" t="str">
            <v>Self</v>
          </cell>
        </row>
        <row r="10628">
          <cell r="H10628" t="str">
            <v>Self</v>
          </cell>
        </row>
        <row r="10629">
          <cell r="H10629" t="str">
            <v>Self</v>
          </cell>
        </row>
        <row r="10630">
          <cell r="H10630" t="str">
            <v>Self</v>
          </cell>
        </row>
        <row r="10631">
          <cell r="H10631" t="str">
            <v>Self</v>
          </cell>
        </row>
        <row r="10632">
          <cell r="H10632" t="str">
            <v>Self</v>
          </cell>
        </row>
        <row r="10633">
          <cell r="H10633" t="str">
            <v>Self</v>
          </cell>
        </row>
        <row r="10634">
          <cell r="H10634" t="str">
            <v>Self</v>
          </cell>
        </row>
        <row r="10635">
          <cell r="H10635" t="str">
            <v>Self</v>
          </cell>
        </row>
        <row r="10636">
          <cell r="H10636" t="str">
            <v>Self</v>
          </cell>
        </row>
        <row r="10637">
          <cell r="H10637" t="str">
            <v>Self</v>
          </cell>
        </row>
        <row r="10638">
          <cell r="H10638" t="str">
            <v>Self</v>
          </cell>
        </row>
        <row r="10639">
          <cell r="H10639" t="str">
            <v>Self</v>
          </cell>
        </row>
        <row r="10640">
          <cell r="H10640" t="str">
            <v>Self</v>
          </cell>
        </row>
        <row r="10641">
          <cell r="H10641" t="str">
            <v>Self</v>
          </cell>
        </row>
        <row r="10642">
          <cell r="H10642" t="str">
            <v>Self</v>
          </cell>
        </row>
        <row r="10643">
          <cell r="H10643" t="str">
            <v>Self</v>
          </cell>
        </row>
        <row r="10644">
          <cell r="H10644" t="str">
            <v>Self</v>
          </cell>
        </row>
        <row r="10645">
          <cell r="H10645" t="str">
            <v>Self</v>
          </cell>
        </row>
        <row r="10646">
          <cell r="H10646" t="str">
            <v>Self</v>
          </cell>
        </row>
        <row r="10647">
          <cell r="H10647" t="str">
            <v>Self</v>
          </cell>
        </row>
        <row r="10648">
          <cell r="H10648" t="str">
            <v>Self</v>
          </cell>
        </row>
        <row r="10649">
          <cell r="H10649" t="str">
            <v>Self</v>
          </cell>
        </row>
        <row r="10650">
          <cell r="H10650" t="str">
            <v>Self</v>
          </cell>
        </row>
        <row r="10651">
          <cell r="H10651" t="str">
            <v>Self</v>
          </cell>
        </row>
        <row r="10652">
          <cell r="H10652" t="str">
            <v>Self</v>
          </cell>
        </row>
        <row r="10653">
          <cell r="H10653" t="str">
            <v>Self</v>
          </cell>
        </row>
        <row r="10654">
          <cell r="H10654" t="str">
            <v>Self</v>
          </cell>
        </row>
        <row r="10655">
          <cell r="H10655" t="str">
            <v>Self</v>
          </cell>
        </row>
        <row r="10656">
          <cell r="H10656" t="str">
            <v>Self</v>
          </cell>
        </row>
        <row r="10657">
          <cell r="H10657" t="str">
            <v>Self</v>
          </cell>
        </row>
        <row r="10658">
          <cell r="H10658" t="str">
            <v>Self</v>
          </cell>
        </row>
        <row r="10659">
          <cell r="H10659" t="str">
            <v>Self</v>
          </cell>
        </row>
        <row r="10660">
          <cell r="H10660" t="str">
            <v>Self</v>
          </cell>
        </row>
        <row r="10661">
          <cell r="H10661" t="str">
            <v>Self</v>
          </cell>
        </row>
        <row r="10662">
          <cell r="H10662" t="str">
            <v>Self</v>
          </cell>
        </row>
        <row r="10663">
          <cell r="H10663" t="str">
            <v>Self</v>
          </cell>
        </row>
        <row r="10664">
          <cell r="H10664" t="str">
            <v>Self</v>
          </cell>
        </row>
        <row r="10665">
          <cell r="H10665" t="str">
            <v>Self</v>
          </cell>
        </row>
        <row r="10666">
          <cell r="H10666" t="str">
            <v>Self</v>
          </cell>
        </row>
        <row r="10667">
          <cell r="H10667" t="str">
            <v>Self</v>
          </cell>
        </row>
        <row r="10668">
          <cell r="H10668" t="str">
            <v>Self</v>
          </cell>
        </row>
        <row r="10669">
          <cell r="H10669" t="str">
            <v>Self</v>
          </cell>
        </row>
        <row r="10670">
          <cell r="H10670" t="str">
            <v>Self</v>
          </cell>
        </row>
        <row r="10671">
          <cell r="H10671" t="str">
            <v>Self</v>
          </cell>
        </row>
        <row r="10672">
          <cell r="H10672" t="str">
            <v>Self</v>
          </cell>
        </row>
        <row r="10673">
          <cell r="H10673" t="str">
            <v>Self</v>
          </cell>
        </row>
        <row r="10674">
          <cell r="H10674" t="str">
            <v>Self</v>
          </cell>
        </row>
        <row r="10675">
          <cell r="H10675" t="str">
            <v>Self</v>
          </cell>
        </row>
        <row r="10676">
          <cell r="H10676" t="str">
            <v>Self</v>
          </cell>
        </row>
        <row r="10677">
          <cell r="H10677" t="str">
            <v>Self</v>
          </cell>
        </row>
        <row r="10678">
          <cell r="H10678" t="str">
            <v>Self</v>
          </cell>
        </row>
        <row r="10679">
          <cell r="H10679" t="str">
            <v>Self</v>
          </cell>
        </row>
        <row r="10680">
          <cell r="H10680" t="str">
            <v>Self</v>
          </cell>
        </row>
        <row r="10681">
          <cell r="H10681" t="str">
            <v>Self</v>
          </cell>
        </row>
        <row r="10682">
          <cell r="H10682" t="str">
            <v>Self</v>
          </cell>
        </row>
        <row r="10683">
          <cell r="H10683" t="str">
            <v>Self</v>
          </cell>
        </row>
        <row r="10684">
          <cell r="H10684" t="str">
            <v>Self</v>
          </cell>
        </row>
        <row r="10685">
          <cell r="H10685" t="str">
            <v>Self</v>
          </cell>
        </row>
        <row r="10686">
          <cell r="H10686" t="str">
            <v>Self</v>
          </cell>
        </row>
        <row r="10687">
          <cell r="H10687" t="str">
            <v>Self</v>
          </cell>
        </row>
        <row r="10688">
          <cell r="H10688" t="str">
            <v>Self</v>
          </cell>
        </row>
        <row r="10689">
          <cell r="H10689" t="str">
            <v>Self</v>
          </cell>
        </row>
        <row r="10690">
          <cell r="H10690" t="str">
            <v>Self</v>
          </cell>
        </row>
        <row r="10691">
          <cell r="H10691" t="str">
            <v>Self</v>
          </cell>
        </row>
        <row r="10692">
          <cell r="H10692" t="str">
            <v>Self</v>
          </cell>
        </row>
        <row r="10693">
          <cell r="H10693" t="str">
            <v>Self</v>
          </cell>
        </row>
        <row r="10694">
          <cell r="H10694" t="str">
            <v>Self</v>
          </cell>
        </row>
        <row r="10695">
          <cell r="H10695" t="str">
            <v>Self</v>
          </cell>
        </row>
        <row r="10696">
          <cell r="H10696" t="str">
            <v>Self</v>
          </cell>
        </row>
        <row r="10697">
          <cell r="H10697" t="str">
            <v>Self</v>
          </cell>
        </row>
        <row r="10698">
          <cell r="H10698" t="str">
            <v>Self</v>
          </cell>
        </row>
        <row r="10699">
          <cell r="H10699" t="str">
            <v>Self</v>
          </cell>
        </row>
        <row r="10700">
          <cell r="H10700" t="str">
            <v>Self</v>
          </cell>
        </row>
        <row r="10701">
          <cell r="H10701" t="str">
            <v>Self</v>
          </cell>
        </row>
        <row r="10702">
          <cell r="H10702" t="str">
            <v>Self</v>
          </cell>
        </row>
        <row r="10703">
          <cell r="H10703" t="str">
            <v>Self</v>
          </cell>
        </row>
        <row r="10704">
          <cell r="H10704" t="str">
            <v>Self</v>
          </cell>
        </row>
        <row r="10705">
          <cell r="H10705" t="str">
            <v>Self</v>
          </cell>
        </row>
        <row r="10706">
          <cell r="H10706" t="str">
            <v>Self</v>
          </cell>
        </row>
        <row r="10707">
          <cell r="H10707" t="str">
            <v>Self</v>
          </cell>
        </row>
        <row r="10708">
          <cell r="H10708" t="str">
            <v>Self</v>
          </cell>
        </row>
        <row r="10709">
          <cell r="H10709" t="str">
            <v>Self</v>
          </cell>
        </row>
        <row r="10710">
          <cell r="H10710" t="str">
            <v>Self</v>
          </cell>
        </row>
        <row r="10711">
          <cell r="H10711" t="str">
            <v>Self</v>
          </cell>
        </row>
        <row r="10712">
          <cell r="H10712" t="str">
            <v>Self</v>
          </cell>
        </row>
        <row r="10713">
          <cell r="H10713" t="str">
            <v>Self</v>
          </cell>
        </row>
        <row r="10714">
          <cell r="H10714" t="str">
            <v>Self</v>
          </cell>
        </row>
        <row r="10715">
          <cell r="H10715" t="str">
            <v>Self</v>
          </cell>
        </row>
        <row r="10716">
          <cell r="H10716" t="str">
            <v>Self</v>
          </cell>
        </row>
        <row r="10717">
          <cell r="H10717" t="str">
            <v>Self</v>
          </cell>
        </row>
        <row r="10718">
          <cell r="H10718" t="str">
            <v>Self</v>
          </cell>
        </row>
        <row r="10719">
          <cell r="H10719" t="str">
            <v>Self</v>
          </cell>
        </row>
        <row r="10720">
          <cell r="H10720" t="str">
            <v>Self</v>
          </cell>
        </row>
        <row r="10721">
          <cell r="H10721" t="str">
            <v>Self</v>
          </cell>
        </row>
        <row r="10722">
          <cell r="H10722" t="str">
            <v>Self</v>
          </cell>
        </row>
        <row r="10723">
          <cell r="H10723" t="str">
            <v>Self</v>
          </cell>
        </row>
        <row r="10724">
          <cell r="H10724" t="str">
            <v>Self</v>
          </cell>
        </row>
        <row r="10725">
          <cell r="H10725" t="str">
            <v>Self</v>
          </cell>
        </row>
        <row r="10726">
          <cell r="H10726" t="str">
            <v>Self</v>
          </cell>
        </row>
        <row r="10727">
          <cell r="H10727" t="str">
            <v>Self</v>
          </cell>
        </row>
        <row r="10728">
          <cell r="H10728" t="str">
            <v>Self</v>
          </cell>
        </row>
        <row r="10729">
          <cell r="H10729" t="str">
            <v>Self</v>
          </cell>
        </row>
        <row r="10730">
          <cell r="H10730" t="str">
            <v>Self</v>
          </cell>
        </row>
        <row r="10731">
          <cell r="H10731" t="str">
            <v>Self</v>
          </cell>
        </row>
        <row r="10732">
          <cell r="H10732" t="str">
            <v>Self</v>
          </cell>
        </row>
        <row r="10733">
          <cell r="H10733" t="str">
            <v>Self</v>
          </cell>
        </row>
        <row r="10734">
          <cell r="H10734" t="str">
            <v>Self</v>
          </cell>
        </row>
        <row r="10735">
          <cell r="H10735" t="str">
            <v>Self</v>
          </cell>
        </row>
        <row r="10736">
          <cell r="H10736" t="str">
            <v>Self</v>
          </cell>
        </row>
        <row r="10737">
          <cell r="H10737" t="str">
            <v>Self</v>
          </cell>
        </row>
        <row r="10738">
          <cell r="H10738" t="str">
            <v>Self</v>
          </cell>
        </row>
        <row r="10739">
          <cell r="H10739" t="str">
            <v>Self</v>
          </cell>
        </row>
        <row r="10740">
          <cell r="H10740" t="str">
            <v>Self</v>
          </cell>
        </row>
        <row r="10741">
          <cell r="H10741" t="str">
            <v>Self</v>
          </cell>
        </row>
        <row r="10742">
          <cell r="H10742" t="str">
            <v>Self</v>
          </cell>
        </row>
        <row r="10743">
          <cell r="H10743" t="str">
            <v>Self</v>
          </cell>
        </row>
        <row r="10744">
          <cell r="H10744" t="str">
            <v>Self</v>
          </cell>
        </row>
        <row r="10745">
          <cell r="H10745" t="str">
            <v>Self</v>
          </cell>
        </row>
        <row r="10746">
          <cell r="H10746" t="str">
            <v>Self</v>
          </cell>
        </row>
        <row r="10747">
          <cell r="H10747" t="str">
            <v>Self</v>
          </cell>
        </row>
        <row r="10748">
          <cell r="H10748" t="str">
            <v>Self</v>
          </cell>
        </row>
        <row r="10749">
          <cell r="H10749" t="str">
            <v>Self</v>
          </cell>
        </row>
        <row r="10750">
          <cell r="H10750" t="str">
            <v>NotSelf</v>
          </cell>
        </row>
        <row r="10751">
          <cell r="H10751" t="str">
            <v>NotSelf</v>
          </cell>
        </row>
        <row r="10752">
          <cell r="H10752" t="str">
            <v>NotSelf</v>
          </cell>
        </row>
        <row r="10753">
          <cell r="H10753" t="str">
            <v>NotSelf</v>
          </cell>
        </row>
        <row r="10754">
          <cell r="H10754" t="str">
            <v>NotSelf</v>
          </cell>
        </row>
        <row r="10755">
          <cell r="H10755" t="str">
            <v>NotSelf</v>
          </cell>
        </row>
        <row r="10756">
          <cell r="H10756" t="str">
            <v>NotSelf</v>
          </cell>
        </row>
        <row r="10757">
          <cell r="H10757" t="str">
            <v>NotSelf</v>
          </cell>
        </row>
        <row r="10758">
          <cell r="H10758" t="str">
            <v>NotSelf</v>
          </cell>
        </row>
        <row r="10759">
          <cell r="H10759" t="str">
            <v>NotSelf</v>
          </cell>
        </row>
        <row r="10760">
          <cell r="H10760" t="str">
            <v>NotSelf</v>
          </cell>
        </row>
        <row r="10761">
          <cell r="H10761" t="str">
            <v>NotSelf</v>
          </cell>
        </row>
        <row r="10762">
          <cell r="H10762" t="str">
            <v>NotSelf</v>
          </cell>
        </row>
        <row r="10763">
          <cell r="H10763" t="str">
            <v>NotSelf</v>
          </cell>
        </row>
        <row r="10764">
          <cell r="H10764" t="str">
            <v>NotSelf</v>
          </cell>
        </row>
        <row r="10765">
          <cell r="H10765" t="str">
            <v>NotSelf</v>
          </cell>
        </row>
        <row r="10766">
          <cell r="H10766" t="str">
            <v>NotSelf</v>
          </cell>
        </row>
        <row r="10767">
          <cell r="H10767" t="str">
            <v>NotSelf</v>
          </cell>
        </row>
        <row r="10768">
          <cell r="H10768" t="str">
            <v>NotSelf</v>
          </cell>
        </row>
        <row r="10769">
          <cell r="H10769" t="str">
            <v>NotSelf</v>
          </cell>
        </row>
        <row r="10770">
          <cell r="H10770" t="str">
            <v>NotSelf</v>
          </cell>
        </row>
        <row r="10771">
          <cell r="H10771" t="str">
            <v>NotSelf</v>
          </cell>
        </row>
        <row r="10772">
          <cell r="H10772" t="str">
            <v>NotSelf</v>
          </cell>
        </row>
        <row r="10773">
          <cell r="H10773" t="str">
            <v>NotSelf</v>
          </cell>
        </row>
        <row r="10774">
          <cell r="H10774" t="str">
            <v>NotSelf</v>
          </cell>
        </row>
        <row r="10775">
          <cell r="H10775" t="str">
            <v>NotSelf</v>
          </cell>
        </row>
        <row r="10776">
          <cell r="H10776" t="str">
            <v>NotSelf</v>
          </cell>
        </row>
        <row r="10777">
          <cell r="H10777" t="str">
            <v>NotSelf</v>
          </cell>
        </row>
        <row r="10778">
          <cell r="H10778" t="str">
            <v>NotSelf</v>
          </cell>
        </row>
        <row r="10779">
          <cell r="H10779" t="str">
            <v>NotSelf</v>
          </cell>
        </row>
        <row r="10780">
          <cell r="H10780" t="str">
            <v>NotSelf</v>
          </cell>
        </row>
        <row r="10781">
          <cell r="H10781" t="str">
            <v>NotSelf</v>
          </cell>
        </row>
        <row r="10782">
          <cell r="H10782" t="str">
            <v>NotSelf</v>
          </cell>
        </row>
        <row r="10783">
          <cell r="H10783" t="str">
            <v>NotSelf</v>
          </cell>
        </row>
        <row r="10784">
          <cell r="H10784" t="str">
            <v>NotSelf</v>
          </cell>
        </row>
        <row r="10785">
          <cell r="H10785" t="str">
            <v>NotSelf</v>
          </cell>
        </row>
        <row r="10786">
          <cell r="H10786" t="str">
            <v>NotSelf</v>
          </cell>
        </row>
        <row r="10787">
          <cell r="H10787" t="str">
            <v>NotSelf</v>
          </cell>
        </row>
        <row r="10788">
          <cell r="H10788" t="str">
            <v>NotSelf</v>
          </cell>
        </row>
        <row r="10789">
          <cell r="H10789" t="str">
            <v>NotSelf</v>
          </cell>
        </row>
        <row r="10790">
          <cell r="H10790" t="str">
            <v>NotSelf</v>
          </cell>
        </row>
        <row r="10791">
          <cell r="H10791" t="str">
            <v>NotSelf</v>
          </cell>
        </row>
        <row r="10792">
          <cell r="H10792" t="str">
            <v>NotSelf</v>
          </cell>
        </row>
        <row r="10793">
          <cell r="H10793" t="str">
            <v>NotSelf</v>
          </cell>
        </row>
        <row r="10794">
          <cell r="H10794" t="str">
            <v>NotSelf</v>
          </cell>
        </row>
        <row r="10795">
          <cell r="H10795" t="str">
            <v>NotSelf</v>
          </cell>
        </row>
        <row r="10796">
          <cell r="H10796" t="str">
            <v>NotSelf</v>
          </cell>
        </row>
        <row r="10797">
          <cell r="H10797" t="str">
            <v>NotSelf</v>
          </cell>
        </row>
        <row r="10798">
          <cell r="H10798" t="str">
            <v>NotSelf</v>
          </cell>
        </row>
        <row r="10799">
          <cell r="H10799" t="str">
            <v>NotSelf</v>
          </cell>
        </row>
        <row r="10800">
          <cell r="H10800" t="str">
            <v>NotSelf</v>
          </cell>
        </row>
        <row r="10801">
          <cell r="H10801" t="str">
            <v>NotSelf</v>
          </cell>
        </row>
        <row r="10802">
          <cell r="H10802" t="str">
            <v>NotSelf</v>
          </cell>
        </row>
        <row r="10803">
          <cell r="H10803" t="str">
            <v>NotSelf</v>
          </cell>
        </row>
        <row r="10804">
          <cell r="H10804" t="str">
            <v>NotSelf</v>
          </cell>
        </row>
        <row r="10805">
          <cell r="H10805" t="str">
            <v>NotSelf</v>
          </cell>
        </row>
        <row r="10806">
          <cell r="H10806" t="str">
            <v>NotSelf</v>
          </cell>
        </row>
        <row r="10807">
          <cell r="H10807" t="str">
            <v>NotSelf</v>
          </cell>
        </row>
        <row r="10808">
          <cell r="H10808" t="str">
            <v>NotSelf</v>
          </cell>
        </row>
        <row r="10809">
          <cell r="H10809" t="str">
            <v>NotSelf</v>
          </cell>
        </row>
        <row r="10810">
          <cell r="H10810" t="str">
            <v>NotSelf</v>
          </cell>
        </row>
        <row r="10811">
          <cell r="H10811" t="str">
            <v>NotSelf</v>
          </cell>
        </row>
        <row r="10812">
          <cell r="H10812" t="str">
            <v>NotSelf</v>
          </cell>
        </row>
        <row r="10813">
          <cell r="H10813" t="str">
            <v>NotSelf</v>
          </cell>
        </row>
        <row r="10814">
          <cell r="H10814" t="str">
            <v>NotSelf</v>
          </cell>
        </row>
        <row r="10815">
          <cell r="H10815" t="str">
            <v>NotSelf</v>
          </cell>
        </row>
        <row r="10816">
          <cell r="H10816" t="str">
            <v>NotSelf</v>
          </cell>
        </row>
        <row r="10817">
          <cell r="H10817" t="str">
            <v>NotSelf</v>
          </cell>
        </row>
        <row r="10818">
          <cell r="H10818" t="str">
            <v>NotSelf</v>
          </cell>
        </row>
        <row r="10819">
          <cell r="H10819" t="str">
            <v>NotSelf</v>
          </cell>
        </row>
        <row r="10820">
          <cell r="H10820" t="str">
            <v>NotSelf</v>
          </cell>
        </row>
        <row r="10821">
          <cell r="H10821" t="str">
            <v>NotSelf</v>
          </cell>
        </row>
        <row r="10822">
          <cell r="H10822" t="str">
            <v>NotSelf</v>
          </cell>
        </row>
        <row r="10823">
          <cell r="H10823" t="str">
            <v>NotSelf</v>
          </cell>
        </row>
        <row r="10824">
          <cell r="H10824" t="str">
            <v>NotSelf</v>
          </cell>
        </row>
        <row r="10825">
          <cell r="H10825" t="str">
            <v>NotSelf</v>
          </cell>
        </row>
        <row r="10826">
          <cell r="H10826" t="str">
            <v>NotSelf</v>
          </cell>
        </row>
        <row r="10827">
          <cell r="H10827" t="str">
            <v>NotSelf</v>
          </cell>
        </row>
        <row r="10828">
          <cell r="H10828" t="str">
            <v>NotSelf</v>
          </cell>
        </row>
        <row r="10829">
          <cell r="H10829" t="str">
            <v>NotSelf</v>
          </cell>
        </row>
        <row r="10830">
          <cell r="H10830" t="str">
            <v>NotSelf</v>
          </cell>
        </row>
        <row r="10831">
          <cell r="H10831" t="str">
            <v>NotSelf</v>
          </cell>
        </row>
        <row r="10832">
          <cell r="H10832" t="str">
            <v>NotSelf</v>
          </cell>
        </row>
        <row r="10833">
          <cell r="H10833" t="str">
            <v>NotSelf</v>
          </cell>
        </row>
        <row r="10834">
          <cell r="H10834" t="str">
            <v>NotSelf</v>
          </cell>
        </row>
        <row r="10835">
          <cell r="H10835" t="str">
            <v>NotSelf</v>
          </cell>
        </row>
        <row r="10836">
          <cell r="H10836" t="str">
            <v>NotSelf</v>
          </cell>
        </row>
        <row r="10837">
          <cell r="H10837" t="str">
            <v>NotSelf</v>
          </cell>
        </row>
        <row r="10838">
          <cell r="H10838" t="str">
            <v>NotSelf</v>
          </cell>
        </row>
        <row r="10839">
          <cell r="H10839" t="str">
            <v>NotSelf</v>
          </cell>
        </row>
        <row r="10840">
          <cell r="H10840" t="str">
            <v>NotSelf</v>
          </cell>
        </row>
        <row r="10841">
          <cell r="H10841" t="str">
            <v>NotSelf</v>
          </cell>
        </row>
        <row r="10842">
          <cell r="H10842" t="str">
            <v>NotSelf</v>
          </cell>
        </row>
        <row r="10843">
          <cell r="H10843" t="str">
            <v>NotSelf</v>
          </cell>
        </row>
        <row r="10844">
          <cell r="H10844" t="str">
            <v>NotSelf</v>
          </cell>
        </row>
        <row r="10845">
          <cell r="H10845" t="str">
            <v>NotSelf</v>
          </cell>
        </row>
        <row r="10846">
          <cell r="H10846" t="str">
            <v>NotSelf</v>
          </cell>
        </row>
        <row r="10847">
          <cell r="H10847" t="str">
            <v>NotSelf</v>
          </cell>
        </row>
        <row r="10848">
          <cell r="H10848" t="str">
            <v>NotSelf</v>
          </cell>
        </row>
        <row r="10849">
          <cell r="H10849" t="str">
            <v>NotSelf</v>
          </cell>
        </row>
        <row r="10850">
          <cell r="H10850" t="str">
            <v>NotSelf</v>
          </cell>
        </row>
        <row r="10851">
          <cell r="H10851" t="str">
            <v>NotSelf</v>
          </cell>
        </row>
        <row r="10852">
          <cell r="H10852" t="str">
            <v>NotSelf</v>
          </cell>
        </row>
        <row r="10853">
          <cell r="H10853" t="str">
            <v>NotSelf</v>
          </cell>
        </row>
        <row r="10854">
          <cell r="H10854" t="str">
            <v>NotSelf</v>
          </cell>
        </row>
        <row r="10855">
          <cell r="H10855" t="str">
            <v>NotSelf</v>
          </cell>
        </row>
        <row r="10856">
          <cell r="H10856" t="str">
            <v>NotSelf</v>
          </cell>
        </row>
        <row r="10857">
          <cell r="H10857" t="str">
            <v>NotSelf</v>
          </cell>
        </row>
        <row r="10858">
          <cell r="H10858" t="str">
            <v>NotSelf</v>
          </cell>
        </row>
        <row r="10859">
          <cell r="H10859" t="str">
            <v>NotSelf</v>
          </cell>
        </row>
        <row r="10860">
          <cell r="H10860" t="str">
            <v>NotSelf</v>
          </cell>
        </row>
        <row r="10861">
          <cell r="H10861" t="str">
            <v>NotSelf</v>
          </cell>
        </row>
        <row r="10862">
          <cell r="H10862" t="str">
            <v>NotSelf</v>
          </cell>
        </row>
        <row r="10863">
          <cell r="H10863" t="str">
            <v>NotSelf</v>
          </cell>
        </row>
        <row r="10864">
          <cell r="H10864" t="str">
            <v>NotSelf</v>
          </cell>
        </row>
        <row r="10865">
          <cell r="H10865" t="str">
            <v>NotSelf</v>
          </cell>
        </row>
        <row r="10866">
          <cell r="H10866" t="str">
            <v>NotSelf</v>
          </cell>
        </row>
        <row r="10867">
          <cell r="H10867" t="str">
            <v>NotSelf</v>
          </cell>
        </row>
        <row r="10868">
          <cell r="H10868" t="str">
            <v>NotSelf</v>
          </cell>
        </row>
        <row r="10869">
          <cell r="H10869" t="str">
            <v>NotSelf</v>
          </cell>
        </row>
        <row r="10870">
          <cell r="H10870" t="str">
            <v>NotSelf</v>
          </cell>
        </row>
        <row r="10871">
          <cell r="H10871" t="str">
            <v>NotSelf</v>
          </cell>
        </row>
        <row r="10872">
          <cell r="H10872" t="str">
            <v>NotSelf</v>
          </cell>
        </row>
        <row r="10873">
          <cell r="H10873" t="str">
            <v>NotSelf</v>
          </cell>
        </row>
        <row r="10874">
          <cell r="H10874" t="str">
            <v>NotSelf</v>
          </cell>
        </row>
        <row r="10875">
          <cell r="H10875" t="str">
            <v>NotSelf</v>
          </cell>
        </row>
        <row r="10876">
          <cell r="H10876" t="str">
            <v>NotSelf</v>
          </cell>
        </row>
        <row r="10877">
          <cell r="H10877" t="str">
            <v>NotSelf</v>
          </cell>
        </row>
        <row r="10878">
          <cell r="H10878" t="str">
            <v>NotSelf</v>
          </cell>
        </row>
        <row r="10879">
          <cell r="H10879" t="str">
            <v>NotSelf</v>
          </cell>
        </row>
        <row r="10880">
          <cell r="H10880" t="str">
            <v>NotSelf</v>
          </cell>
        </row>
        <row r="10881">
          <cell r="H10881" t="str">
            <v>NotSelf</v>
          </cell>
        </row>
        <row r="10882">
          <cell r="H10882" t="str">
            <v>NotSelf</v>
          </cell>
        </row>
        <row r="10883">
          <cell r="H10883" t="str">
            <v>NotSelf</v>
          </cell>
        </row>
        <row r="10884">
          <cell r="H10884" t="str">
            <v>NotSelf</v>
          </cell>
        </row>
        <row r="10885">
          <cell r="H10885" t="str">
            <v>NotSelf</v>
          </cell>
        </row>
        <row r="10886">
          <cell r="H10886" t="str">
            <v>NotSelf</v>
          </cell>
        </row>
        <row r="10887">
          <cell r="H10887" t="str">
            <v>NotSelf</v>
          </cell>
        </row>
        <row r="10888">
          <cell r="H10888" t="str">
            <v>NotSelf</v>
          </cell>
        </row>
        <row r="10889">
          <cell r="H10889" t="str">
            <v>NotSelf</v>
          </cell>
        </row>
        <row r="10890">
          <cell r="H10890" t="str">
            <v>NotSelf</v>
          </cell>
        </row>
        <row r="10891">
          <cell r="H10891" t="str">
            <v>NotSelf</v>
          </cell>
        </row>
        <row r="10892">
          <cell r="H10892" t="str">
            <v>NotSelf</v>
          </cell>
        </row>
        <row r="10893">
          <cell r="H10893" t="str">
            <v>NotSelf</v>
          </cell>
        </row>
        <row r="10894">
          <cell r="H10894" t="str">
            <v>NotSelf</v>
          </cell>
        </row>
        <row r="10895">
          <cell r="H10895" t="str">
            <v>NotSelf</v>
          </cell>
        </row>
        <row r="10896">
          <cell r="H10896" t="str">
            <v>NotSelf</v>
          </cell>
        </row>
        <row r="10897">
          <cell r="H10897" t="str">
            <v>NotSelf</v>
          </cell>
        </row>
        <row r="10898">
          <cell r="H10898" t="str">
            <v>NotSelf</v>
          </cell>
        </row>
        <row r="10899">
          <cell r="H10899" t="str">
            <v>NotSelf</v>
          </cell>
        </row>
        <row r="10900">
          <cell r="H10900" t="str">
            <v>NotSelf</v>
          </cell>
        </row>
        <row r="10901">
          <cell r="H10901" t="str">
            <v>NotSelf</v>
          </cell>
        </row>
        <row r="10902">
          <cell r="H10902" t="str">
            <v>NotSelf</v>
          </cell>
        </row>
        <row r="10903">
          <cell r="H10903" t="str">
            <v>NotSelf</v>
          </cell>
        </row>
        <row r="10904">
          <cell r="H10904" t="str">
            <v>NotSelf</v>
          </cell>
        </row>
        <row r="10905">
          <cell r="H10905" t="str">
            <v>NotSelf</v>
          </cell>
        </row>
        <row r="10906">
          <cell r="H10906" t="str">
            <v>NotSelf</v>
          </cell>
        </row>
        <row r="10907">
          <cell r="H10907" t="str">
            <v>NotSelf</v>
          </cell>
        </row>
        <row r="10908">
          <cell r="H10908" t="str">
            <v>NotSelf</v>
          </cell>
        </row>
        <row r="10909">
          <cell r="H10909" t="str">
            <v>NotSelf</v>
          </cell>
        </row>
        <row r="10910">
          <cell r="H10910" t="str">
            <v>NotSelf</v>
          </cell>
        </row>
        <row r="10911">
          <cell r="H10911" t="str">
            <v>NotSelf</v>
          </cell>
        </row>
        <row r="10912">
          <cell r="H10912" t="str">
            <v>NotSelf</v>
          </cell>
        </row>
        <row r="10913">
          <cell r="H10913" t="str">
            <v>NotSelf</v>
          </cell>
        </row>
        <row r="10914">
          <cell r="H10914" t="str">
            <v>NotSelf</v>
          </cell>
        </row>
        <row r="10915">
          <cell r="H10915" t="str">
            <v>NotSelf</v>
          </cell>
        </row>
        <row r="10916">
          <cell r="H10916" t="str">
            <v>NotSelf</v>
          </cell>
        </row>
        <row r="10917">
          <cell r="H10917" t="str">
            <v>NotSelf</v>
          </cell>
        </row>
        <row r="10918">
          <cell r="H10918" t="str">
            <v>NotSelf</v>
          </cell>
        </row>
        <row r="10919">
          <cell r="H10919" t="str">
            <v>NotSelf</v>
          </cell>
        </row>
        <row r="10920">
          <cell r="H10920" t="str">
            <v>NotSelf</v>
          </cell>
        </row>
        <row r="10921">
          <cell r="H10921" t="str">
            <v>NotSelf</v>
          </cell>
        </row>
        <row r="10922">
          <cell r="H10922" t="str">
            <v>NotSelf</v>
          </cell>
        </row>
        <row r="10923">
          <cell r="H10923" t="str">
            <v>NotSelf</v>
          </cell>
        </row>
        <row r="10924">
          <cell r="H10924" t="str">
            <v>NotSelf</v>
          </cell>
        </row>
        <row r="10925">
          <cell r="H10925" t="str">
            <v>NotSelf</v>
          </cell>
        </row>
        <row r="10926">
          <cell r="H10926" t="str">
            <v>NotSelf</v>
          </cell>
        </row>
        <row r="10927">
          <cell r="H10927" t="str">
            <v>NotSelf</v>
          </cell>
        </row>
        <row r="10928">
          <cell r="H10928" t="str">
            <v>NotSelf</v>
          </cell>
        </row>
        <row r="10929">
          <cell r="H10929" t="str">
            <v>NotSelf</v>
          </cell>
        </row>
        <row r="10930">
          <cell r="H10930" t="str">
            <v>NotSelf</v>
          </cell>
        </row>
        <row r="10931">
          <cell r="H10931" t="str">
            <v>NotSelf</v>
          </cell>
        </row>
        <row r="10932">
          <cell r="H10932" t="str">
            <v>NotSelf</v>
          </cell>
        </row>
        <row r="10933">
          <cell r="H10933" t="str">
            <v>NotSelf</v>
          </cell>
        </row>
        <row r="10934">
          <cell r="H10934" t="str">
            <v>NotSelf</v>
          </cell>
        </row>
        <row r="10935">
          <cell r="H10935" t="str">
            <v>NotSelf</v>
          </cell>
        </row>
        <row r="10936">
          <cell r="H10936" t="str">
            <v>NotSelf</v>
          </cell>
        </row>
        <row r="10937">
          <cell r="H10937" t="str">
            <v>NotSelf</v>
          </cell>
        </row>
        <row r="10938">
          <cell r="H10938" t="str">
            <v>NotSelf</v>
          </cell>
        </row>
        <row r="10939">
          <cell r="H10939" t="str">
            <v>NotSelf</v>
          </cell>
        </row>
        <row r="10940">
          <cell r="H10940" t="str">
            <v>NotSelf</v>
          </cell>
        </row>
        <row r="10941">
          <cell r="H10941" t="str">
            <v>NotSelf</v>
          </cell>
        </row>
        <row r="10942">
          <cell r="H10942" t="str">
            <v>NotSelf</v>
          </cell>
        </row>
        <row r="10943">
          <cell r="H10943" t="str">
            <v>NotSelf</v>
          </cell>
        </row>
        <row r="10944">
          <cell r="H10944" t="str">
            <v>NotSelf</v>
          </cell>
        </row>
        <row r="10945">
          <cell r="H10945" t="str">
            <v>NotSelf</v>
          </cell>
        </row>
        <row r="10946">
          <cell r="H10946" t="str">
            <v>NotSelf</v>
          </cell>
        </row>
        <row r="10947">
          <cell r="H10947" t="str">
            <v>NotSelf</v>
          </cell>
        </row>
        <row r="10948">
          <cell r="H10948" t="str">
            <v>NotSelf</v>
          </cell>
        </row>
        <row r="10949">
          <cell r="H10949" t="str">
            <v>NotSelf</v>
          </cell>
        </row>
        <row r="10950">
          <cell r="H10950" t="str">
            <v>NotSelf</v>
          </cell>
        </row>
        <row r="10951">
          <cell r="H10951" t="str">
            <v>NotSelf</v>
          </cell>
        </row>
        <row r="10952">
          <cell r="H10952" t="str">
            <v>NotSelf</v>
          </cell>
        </row>
        <row r="10953">
          <cell r="H10953" t="str">
            <v>NotSelf</v>
          </cell>
        </row>
        <row r="10954">
          <cell r="H10954" t="str">
            <v>NotSelf</v>
          </cell>
        </row>
        <row r="10955">
          <cell r="H10955" t="str">
            <v>NotSelf</v>
          </cell>
        </row>
        <row r="10956">
          <cell r="H10956" t="str">
            <v>NotSelf</v>
          </cell>
        </row>
        <row r="10957">
          <cell r="H10957" t="str">
            <v>NotSelf</v>
          </cell>
        </row>
        <row r="10958">
          <cell r="H10958" t="str">
            <v>NotSelf</v>
          </cell>
        </row>
        <row r="10959">
          <cell r="H10959" t="str">
            <v>NotSelf</v>
          </cell>
        </row>
        <row r="10960">
          <cell r="H10960" t="str">
            <v>NotSelf</v>
          </cell>
        </row>
        <row r="10961">
          <cell r="H10961" t="str">
            <v>NotSelf</v>
          </cell>
        </row>
        <row r="10962">
          <cell r="H10962" t="str">
            <v>NotSelf</v>
          </cell>
        </row>
        <row r="10963">
          <cell r="H10963" t="str">
            <v>NotSelf</v>
          </cell>
        </row>
        <row r="10964">
          <cell r="H10964" t="str">
            <v>NotSelf</v>
          </cell>
        </row>
        <row r="10965">
          <cell r="H10965" t="str">
            <v>NotSelf</v>
          </cell>
        </row>
        <row r="10966">
          <cell r="H10966" t="str">
            <v>NotSelf</v>
          </cell>
        </row>
        <row r="10967">
          <cell r="H10967" t="str">
            <v>NotSelf</v>
          </cell>
        </row>
        <row r="10968">
          <cell r="H10968" t="str">
            <v>NotSelf</v>
          </cell>
        </row>
        <row r="10969">
          <cell r="H10969" t="str">
            <v>NotSelf</v>
          </cell>
        </row>
        <row r="10970">
          <cell r="H10970" t="str">
            <v>NotSelf</v>
          </cell>
        </row>
        <row r="10971">
          <cell r="H10971" t="str">
            <v>NotSelf</v>
          </cell>
        </row>
        <row r="10972">
          <cell r="H10972" t="str">
            <v>NotSelf</v>
          </cell>
        </row>
        <row r="10973">
          <cell r="H10973" t="str">
            <v>NotSelf</v>
          </cell>
        </row>
        <row r="10974">
          <cell r="H10974" t="str">
            <v>NotSelf</v>
          </cell>
        </row>
        <row r="10975">
          <cell r="H10975" t="str">
            <v>NotSelf</v>
          </cell>
        </row>
        <row r="10976">
          <cell r="H10976" t="str">
            <v>NotSelf</v>
          </cell>
        </row>
        <row r="10977">
          <cell r="H10977" t="str">
            <v>NotSelf</v>
          </cell>
        </row>
        <row r="10978">
          <cell r="H10978" t="str">
            <v>NotSelf</v>
          </cell>
        </row>
        <row r="10979">
          <cell r="H10979" t="str">
            <v>NotSelf</v>
          </cell>
        </row>
        <row r="10980">
          <cell r="H10980" t="str">
            <v>NotSelf</v>
          </cell>
        </row>
        <row r="10981">
          <cell r="H10981" t="str">
            <v>NotSelf</v>
          </cell>
        </row>
        <row r="10982">
          <cell r="H10982" t="str">
            <v>NotSelf</v>
          </cell>
        </row>
        <row r="10983">
          <cell r="H10983" t="str">
            <v>NotSelf</v>
          </cell>
        </row>
        <row r="10984">
          <cell r="H10984" t="str">
            <v>NotSelf</v>
          </cell>
        </row>
        <row r="10985">
          <cell r="H10985" t="str">
            <v>NotSelf</v>
          </cell>
        </row>
        <row r="10986">
          <cell r="H10986" t="str">
            <v>NotSelf</v>
          </cell>
        </row>
        <row r="10987">
          <cell r="H10987" t="str">
            <v>NotSelf</v>
          </cell>
        </row>
        <row r="10988">
          <cell r="H10988" t="str">
            <v>NotSelf</v>
          </cell>
        </row>
        <row r="10989">
          <cell r="H10989" t="str">
            <v>NotSelf</v>
          </cell>
        </row>
        <row r="10990">
          <cell r="H10990" t="str">
            <v>NotSelf</v>
          </cell>
        </row>
        <row r="10991">
          <cell r="H10991" t="str">
            <v>NotSelf</v>
          </cell>
        </row>
        <row r="10992">
          <cell r="H10992" t="str">
            <v>NotSelf</v>
          </cell>
        </row>
        <row r="10993">
          <cell r="H10993" t="str">
            <v>NotSelf</v>
          </cell>
        </row>
        <row r="10994">
          <cell r="H10994" t="str">
            <v>NotSelf</v>
          </cell>
        </row>
        <row r="10995">
          <cell r="H10995" t="str">
            <v>NotSelf</v>
          </cell>
        </row>
        <row r="10996">
          <cell r="H10996" t="str">
            <v>NotSelf</v>
          </cell>
        </row>
        <row r="10997">
          <cell r="H10997" t="str">
            <v>NotSelf</v>
          </cell>
        </row>
        <row r="10998">
          <cell r="H10998" t="str">
            <v>NotSelf</v>
          </cell>
        </row>
        <row r="10999">
          <cell r="H10999" t="str">
            <v>NotSelf</v>
          </cell>
        </row>
        <row r="11000">
          <cell r="H11000" t="str">
            <v>NotSelf</v>
          </cell>
        </row>
        <row r="11001">
          <cell r="H11001" t="str">
            <v>NotSelf</v>
          </cell>
        </row>
        <row r="11002">
          <cell r="H11002" t="str">
            <v>NotSelf</v>
          </cell>
        </row>
        <row r="11003">
          <cell r="H11003" t="str">
            <v>NotSelf</v>
          </cell>
        </row>
        <row r="11004">
          <cell r="H11004" t="str">
            <v>NotSelf</v>
          </cell>
        </row>
        <row r="11005">
          <cell r="H11005" t="str">
            <v>NotSelf</v>
          </cell>
        </row>
        <row r="11006">
          <cell r="H11006" t="str">
            <v>NotSelf</v>
          </cell>
        </row>
        <row r="11007">
          <cell r="H11007" t="str">
            <v>NotSelf</v>
          </cell>
        </row>
        <row r="11008">
          <cell r="H11008" t="str">
            <v>NotSelf</v>
          </cell>
        </row>
        <row r="11009">
          <cell r="H11009" t="str">
            <v>NotSelf</v>
          </cell>
        </row>
        <row r="11010">
          <cell r="H11010" t="str">
            <v>NotSelf</v>
          </cell>
        </row>
        <row r="11011">
          <cell r="H11011" t="str">
            <v>NotSelf</v>
          </cell>
        </row>
        <row r="11012">
          <cell r="H11012" t="str">
            <v>NotSelf</v>
          </cell>
        </row>
        <row r="11013">
          <cell r="H11013" t="str">
            <v>NotSelf</v>
          </cell>
        </row>
        <row r="11014">
          <cell r="H11014" t="str">
            <v>NotSelf</v>
          </cell>
        </row>
        <row r="11015">
          <cell r="H11015" t="str">
            <v>NotSelf</v>
          </cell>
        </row>
        <row r="11016">
          <cell r="H11016" t="str">
            <v>NotSelf</v>
          </cell>
        </row>
        <row r="11017">
          <cell r="H11017" t="str">
            <v>NotSelf</v>
          </cell>
        </row>
        <row r="11018">
          <cell r="H11018" t="str">
            <v>NotSelf</v>
          </cell>
        </row>
        <row r="11019">
          <cell r="H11019" t="str">
            <v>NotSelf</v>
          </cell>
        </row>
        <row r="11020">
          <cell r="H11020" t="str">
            <v>NotSelf</v>
          </cell>
        </row>
        <row r="11021">
          <cell r="H11021" t="str">
            <v>NotSelf</v>
          </cell>
        </row>
        <row r="11022">
          <cell r="H11022" t="str">
            <v>NotSelf</v>
          </cell>
        </row>
        <row r="11023">
          <cell r="H11023" t="str">
            <v>NotSelf</v>
          </cell>
        </row>
        <row r="11024">
          <cell r="H11024" t="str">
            <v>NotSelf</v>
          </cell>
        </row>
        <row r="11025">
          <cell r="H11025" t="str">
            <v>NotSelf</v>
          </cell>
        </row>
        <row r="11026">
          <cell r="H11026" t="str">
            <v>NotSelf</v>
          </cell>
        </row>
        <row r="11027">
          <cell r="H11027" t="str">
            <v>NotSelf</v>
          </cell>
        </row>
        <row r="11028">
          <cell r="H11028" t="str">
            <v>NotSelf</v>
          </cell>
        </row>
        <row r="11029">
          <cell r="H11029" t="str">
            <v>NotSelf</v>
          </cell>
        </row>
        <row r="11030">
          <cell r="H11030" t="str">
            <v>NotSelf</v>
          </cell>
        </row>
        <row r="11031">
          <cell r="H11031" t="str">
            <v>NotSelf</v>
          </cell>
        </row>
        <row r="11032">
          <cell r="H11032" t="str">
            <v>NotSelf</v>
          </cell>
        </row>
        <row r="11033">
          <cell r="H11033" t="str">
            <v>NotSelf</v>
          </cell>
        </row>
        <row r="11034">
          <cell r="H11034" t="str">
            <v>NotSelf</v>
          </cell>
        </row>
        <row r="11035">
          <cell r="H11035" t="str">
            <v>NotSelf</v>
          </cell>
        </row>
        <row r="11036">
          <cell r="H11036" t="str">
            <v>NotSelf</v>
          </cell>
        </row>
        <row r="11037">
          <cell r="H11037" t="str">
            <v>NotSelf</v>
          </cell>
        </row>
        <row r="11038">
          <cell r="H11038" t="str">
            <v>NotSelf</v>
          </cell>
        </row>
        <row r="11039">
          <cell r="H11039" t="str">
            <v>NotSelf</v>
          </cell>
        </row>
        <row r="11040">
          <cell r="H11040" t="str">
            <v>NotSelf</v>
          </cell>
        </row>
        <row r="11041">
          <cell r="H11041" t="str">
            <v>NotSelf</v>
          </cell>
        </row>
        <row r="11042">
          <cell r="H11042" t="str">
            <v>NotSelf</v>
          </cell>
        </row>
        <row r="11043">
          <cell r="H11043" t="str">
            <v>NotSelf</v>
          </cell>
        </row>
        <row r="11044">
          <cell r="H11044" t="str">
            <v>NotSelf</v>
          </cell>
        </row>
        <row r="11045">
          <cell r="H11045" t="str">
            <v>NotSelf</v>
          </cell>
        </row>
        <row r="11046">
          <cell r="H11046" t="str">
            <v>NotSelf</v>
          </cell>
        </row>
        <row r="11047">
          <cell r="H11047" t="str">
            <v>NotSelf</v>
          </cell>
        </row>
        <row r="11048">
          <cell r="H11048" t="str">
            <v>NotSelf</v>
          </cell>
        </row>
        <row r="11049">
          <cell r="H11049" t="str">
            <v>NotSelf</v>
          </cell>
        </row>
        <row r="11050">
          <cell r="H11050" t="str">
            <v>NotSelf</v>
          </cell>
        </row>
        <row r="11051">
          <cell r="H11051" t="str">
            <v>NotSelf</v>
          </cell>
        </row>
        <row r="11052">
          <cell r="H11052" t="str">
            <v>NotSelf</v>
          </cell>
        </row>
        <row r="11053">
          <cell r="H11053" t="str">
            <v>NotSelf</v>
          </cell>
        </row>
        <row r="11054">
          <cell r="H11054" t="str">
            <v>NotSelf</v>
          </cell>
        </row>
        <row r="11055">
          <cell r="H11055" t="str">
            <v>NotSelf</v>
          </cell>
        </row>
        <row r="11056">
          <cell r="H11056" t="str">
            <v>NotSelf</v>
          </cell>
        </row>
        <row r="11057">
          <cell r="H11057" t="str">
            <v>NotSelf</v>
          </cell>
        </row>
        <row r="11058">
          <cell r="H11058" t="str">
            <v>NotSelf</v>
          </cell>
        </row>
        <row r="11059">
          <cell r="H11059" t="str">
            <v>NotSelf</v>
          </cell>
        </row>
        <row r="11060">
          <cell r="H11060" t="str">
            <v>NotSelf</v>
          </cell>
        </row>
        <row r="11061">
          <cell r="H11061" t="str">
            <v>NotSelf</v>
          </cell>
        </row>
        <row r="11062">
          <cell r="H11062" t="str">
            <v>NotSelf</v>
          </cell>
        </row>
        <row r="11063">
          <cell r="H11063" t="str">
            <v>NotSelf</v>
          </cell>
        </row>
        <row r="11064">
          <cell r="H11064" t="str">
            <v>NotSelf</v>
          </cell>
        </row>
        <row r="11065">
          <cell r="H11065" t="str">
            <v>NotSelf</v>
          </cell>
        </row>
        <row r="11066">
          <cell r="H11066" t="str">
            <v>NotSelf</v>
          </cell>
        </row>
        <row r="11067">
          <cell r="H11067" t="str">
            <v>NotSelf</v>
          </cell>
        </row>
        <row r="11068">
          <cell r="H11068" t="str">
            <v>NotSelf</v>
          </cell>
        </row>
        <row r="11069">
          <cell r="H11069" t="str">
            <v>NotSelf</v>
          </cell>
        </row>
        <row r="11070">
          <cell r="H11070" t="str">
            <v>NotSelf</v>
          </cell>
        </row>
        <row r="11071">
          <cell r="H11071" t="str">
            <v>NotSelf</v>
          </cell>
        </row>
        <row r="11072">
          <cell r="H11072" t="str">
            <v>NotSelf</v>
          </cell>
        </row>
        <row r="11073">
          <cell r="H11073" t="str">
            <v>NotSelf</v>
          </cell>
        </row>
        <row r="11074">
          <cell r="H11074" t="str">
            <v>NotSelf</v>
          </cell>
        </row>
        <row r="11075">
          <cell r="H11075" t="str">
            <v>NotSelf</v>
          </cell>
        </row>
        <row r="11076">
          <cell r="H11076" t="str">
            <v>NotSelf</v>
          </cell>
        </row>
        <row r="11077">
          <cell r="H11077" t="str">
            <v>NotSelf</v>
          </cell>
        </row>
        <row r="11078">
          <cell r="H11078" t="str">
            <v>NotSelf</v>
          </cell>
        </row>
        <row r="11079">
          <cell r="H11079" t="str">
            <v>NotSelf</v>
          </cell>
        </row>
        <row r="11080">
          <cell r="H11080" t="str">
            <v>NotSelf</v>
          </cell>
        </row>
        <row r="11081">
          <cell r="H11081" t="str">
            <v>NotSelf</v>
          </cell>
        </row>
        <row r="11082">
          <cell r="H11082" t="str">
            <v>NotSelf</v>
          </cell>
        </row>
        <row r="11083">
          <cell r="H11083" t="str">
            <v>NotSelf</v>
          </cell>
        </row>
        <row r="11084">
          <cell r="H11084" t="str">
            <v>NotSelf</v>
          </cell>
        </row>
        <row r="11085">
          <cell r="H11085" t="str">
            <v>NotSelf</v>
          </cell>
        </row>
        <row r="11086">
          <cell r="H11086" t="str">
            <v>NotSelf</v>
          </cell>
        </row>
        <row r="11087">
          <cell r="H11087" t="str">
            <v>NotSelf</v>
          </cell>
        </row>
        <row r="11088">
          <cell r="H11088" t="str">
            <v>NotSelf</v>
          </cell>
        </row>
        <row r="11089">
          <cell r="H11089" t="str">
            <v>NotSelf</v>
          </cell>
        </row>
        <row r="11090">
          <cell r="H11090" t="str">
            <v>NotSelf</v>
          </cell>
        </row>
        <row r="11091">
          <cell r="H11091" t="str">
            <v>NotSelf</v>
          </cell>
        </row>
        <row r="11092">
          <cell r="H11092" t="str">
            <v>NotSelf</v>
          </cell>
        </row>
        <row r="11093">
          <cell r="H11093" t="str">
            <v>NotSelf</v>
          </cell>
        </row>
        <row r="11094">
          <cell r="H11094" t="str">
            <v>NotSelf</v>
          </cell>
        </row>
        <row r="11095">
          <cell r="H11095" t="str">
            <v>NotSelf</v>
          </cell>
        </row>
        <row r="11096">
          <cell r="H11096" t="str">
            <v>NotSelf</v>
          </cell>
        </row>
        <row r="11097">
          <cell r="H11097" t="str">
            <v>NotSelf</v>
          </cell>
        </row>
        <row r="11098">
          <cell r="H11098" t="str">
            <v>NotSelf</v>
          </cell>
        </row>
        <row r="11099">
          <cell r="H11099" t="str">
            <v>NotSelf</v>
          </cell>
        </row>
        <row r="11100">
          <cell r="H11100" t="str">
            <v>NotSelf</v>
          </cell>
        </row>
        <row r="11101">
          <cell r="H11101" t="str">
            <v>NotSelf</v>
          </cell>
        </row>
        <row r="11102">
          <cell r="H11102" t="str">
            <v>NotSelf</v>
          </cell>
        </row>
        <row r="11103">
          <cell r="H11103" t="str">
            <v>NotSelf</v>
          </cell>
        </row>
        <row r="11104">
          <cell r="H11104" t="str">
            <v>NotSelf</v>
          </cell>
        </row>
        <row r="11105">
          <cell r="H11105" t="str">
            <v>NotSelf</v>
          </cell>
        </row>
        <row r="11106">
          <cell r="H11106" t="str">
            <v>NotSelf</v>
          </cell>
        </row>
        <row r="11107">
          <cell r="H11107" t="str">
            <v>NotSelf</v>
          </cell>
        </row>
        <row r="11108">
          <cell r="H11108" t="str">
            <v>NotSelf</v>
          </cell>
        </row>
        <row r="11109">
          <cell r="H11109" t="str">
            <v>NotSelf</v>
          </cell>
        </row>
        <row r="11110">
          <cell r="H11110" t="str">
            <v>NotSelf</v>
          </cell>
        </row>
        <row r="11111">
          <cell r="H11111" t="str">
            <v>NotSelf</v>
          </cell>
        </row>
        <row r="11112">
          <cell r="H11112" t="str">
            <v>NotSelf</v>
          </cell>
        </row>
        <row r="11113">
          <cell r="H11113" t="str">
            <v>NotSelf</v>
          </cell>
        </row>
        <row r="11114">
          <cell r="H11114" t="str">
            <v>NotSelf</v>
          </cell>
        </row>
        <row r="11115">
          <cell r="H11115" t="str">
            <v>NotSelf</v>
          </cell>
        </row>
        <row r="11116">
          <cell r="H11116" t="str">
            <v>NotSelf</v>
          </cell>
        </row>
        <row r="11117">
          <cell r="H11117" t="str">
            <v>NotSelf</v>
          </cell>
        </row>
        <row r="11118">
          <cell r="H11118" t="str">
            <v>NotSelf</v>
          </cell>
        </row>
        <row r="11119">
          <cell r="H11119" t="str">
            <v>NotSelf</v>
          </cell>
        </row>
        <row r="11120">
          <cell r="H11120" t="str">
            <v>NotSelf</v>
          </cell>
        </row>
        <row r="11121">
          <cell r="H11121" t="str">
            <v>NotSelf</v>
          </cell>
        </row>
        <row r="11122">
          <cell r="H11122" t="str">
            <v>NotSelf</v>
          </cell>
        </row>
        <row r="11123">
          <cell r="H11123" t="str">
            <v>NotSelf</v>
          </cell>
        </row>
        <row r="11124">
          <cell r="H11124" t="str">
            <v>NotSelf</v>
          </cell>
        </row>
        <row r="11125">
          <cell r="H11125" t="str">
            <v>NotSelf</v>
          </cell>
        </row>
        <row r="11126">
          <cell r="H11126" t="str">
            <v>NotSelf</v>
          </cell>
        </row>
        <row r="11127">
          <cell r="H11127" t="str">
            <v>NotSelf</v>
          </cell>
        </row>
        <row r="11128">
          <cell r="H11128" t="str">
            <v>NotSelf</v>
          </cell>
        </row>
        <row r="11129">
          <cell r="H11129" t="str">
            <v>NotSelf</v>
          </cell>
        </row>
        <row r="11130">
          <cell r="H11130" t="str">
            <v>NotSelf</v>
          </cell>
        </row>
        <row r="11131">
          <cell r="H11131" t="str">
            <v>NotSelf</v>
          </cell>
        </row>
        <row r="11132">
          <cell r="H11132" t="str">
            <v>NotSelf</v>
          </cell>
        </row>
        <row r="11133">
          <cell r="H11133" t="str">
            <v>NotSelf</v>
          </cell>
        </row>
        <row r="11134">
          <cell r="H11134" t="str">
            <v>NotSelf</v>
          </cell>
        </row>
        <row r="11135">
          <cell r="H11135" t="str">
            <v>NotSelf</v>
          </cell>
        </row>
        <row r="11136">
          <cell r="H11136" t="str">
            <v>NotSelf</v>
          </cell>
        </row>
        <row r="11137">
          <cell r="H11137" t="str">
            <v>NotSelf</v>
          </cell>
        </row>
        <row r="11138">
          <cell r="H11138" t="str">
            <v>NotSelf</v>
          </cell>
        </row>
        <row r="11139">
          <cell r="H11139" t="str">
            <v>NotSelf</v>
          </cell>
        </row>
        <row r="11140">
          <cell r="H11140" t="str">
            <v>NotSelf</v>
          </cell>
        </row>
        <row r="11141">
          <cell r="H11141" t="str">
            <v>NotSelf</v>
          </cell>
        </row>
        <row r="11142">
          <cell r="H11142" t="str">
            <v>NotSelf</v>
          </cell>
        </row>
        <row r="11143">
          <cell r="H11143" t="str">
            <v>NotSelf</v>
          </cell>
        </row>
        <row r="11144">
          <cell r="H11144" t="str">
            <v>NotSelf</v>
          </cell>
        </row>
        <row r="11145">
          <cell r="H11145" t="str">
            <v>NotSelf</v>
          </cell>
        </row>
        <row r="11146">
          <cell r="H11146" t="str">
            <v>NotSelf</v>
          </cell>
        </row>
        <row r="11147">
          <cell r="H11147" t="str">
            <v>NotSelf</v>
          </cell>
        </row>
        <row r="11148">
          <cell r="H11148" t="str">
            <v>NotSelf</v>
          </cell>
        </row>
        <row r="11149">
          <cell r="H11149" t="str">
            <v>NotSelf</v>
          </cell>
        </row>
        <row r="11150">
          <cell r="H11150" t="str">
            <v>NotSelf</v>
          </cell>
        </row>
        <row r="11151">
          <cell r="H11151" t="str">
            <v>NotSelf</v>
          </cell>
        </row>
        <row r="11152">
          <cell r="H11152" t="str">
            <v>NotSelf</v>
          </cell>
        </row>
        <row r="11153">
          <cell r="H11153" t="str">
            <v>NotSelf</v>
          </cell>
        </row>
        <row r="11154">
          <cell r="H11154" t="str">
            <v>NotSelf</v>
          </cell>
        </row>
        <row r="11155">
          <cell r="H11155" t="str">
            <v>NotSelf</v>
          </cell>
        </row>
        <row r="11156">
          <cell r="H11156" t="str">
            <v>NotSelf</v>
          </cell>
        </row>
        <row r="11157">
          <cell r="H11157" t="str">
            <v>NotSelf</v>
          </cell>
        </row>
        <row r="11158">
          <cell r="H11158" t="str">
            <v>NotSelf</v>
          </cell>
        </row>
        <row r="11159">
          <cell r="H11159" t="str">
            <v>NotSelf</v>
          </cell>
        </row>
        <row r="11160">
          <cell r="H11160" t="str">
            <v>NotSelf</v>
          </cell>
        </row>
        <row r="11161">
          <cell r="H11161" t="str">
            <v>NotSelf</v>
          </cell>
        </row>
        <row r="11162">
          <cell r="H11162" t="str">
            <v>NotSelf</v>
          </cell>
        </row>
        <row r="11163">
          <cell r="H11163" t="str">
            <v>NotSelf</v>
          </cell>
        </row>
        <row r="11164">
          <cell r="H11164" t="str">
            <v>NotSelf</v>
          </cell>
        </row>
        <row r="11165">
          <cell r="H11165" t="str">
            <v>NotSelf</v>
          </cell>
        </row>
        <row r="11166">
          <cell r="H11166" t="str">
            <v>NotSelf</v>
          </cell>
        </row>
        <row r="11167">
          <cell r="H11167" t="str">
            <v>NotSelf</v>
          </cell>
        </row>
        <row r="11168">
          <cell r="H11168" t="str">
            <v>NotSelf</v>
          </cell>
        </row>
        <row r="11169">
          <cell r="H11169" t="str">
            <v>NotSelf</v>
          </cell>
        </row>
        <row r="11170">
          <cell r="H11170" t="str">
            <v>NotSelf</v>
          </cell>
        </row>
        <row r="11171">
          <cell r="H11171" t="str">
            <v>NotSelf</v>
          </cell>
        </row>
        <row r="11172">
          <cell r="H11172" t="str">
            <v>NotSelf</v>
          </cell>
        </row>
        <row r="11173">
          <cell r="H11173" t="str">
            <v>NotSelf</v>
          </cell>
        </row>
        <row r="11174">
          <cell r="H11174" t="str">
            <v>NotSelf</v>
          </cell>
        </row>
        <row r="11175">
          <cell r="H11175" t="str">
            <v>NotSelf</v>
          </cell>
        </row>
        <row r="11176">
          <cell r="H11176" t="str">
            <v>NotSelf</v>
          </cell>
        </row>
        <row r="11177">
          <cell r="H11177" t="str">
            <v>NotSelf</v>
          </cell>
        </row>
        <row r="11178">
          <cell r="H11178" t="str">
            <v>NotSelf</v>
          </cell>
        </row>
        <row r="11179">
          <cell r="H11179" t="str">
            <v>NotSelf</v>
          </cell>
        </row>
        <row r="11180">
          <cell r="H11180" t="str">
            <v>NotSelf</v>
          </cell>
        </row>
        <row r="11181">
          <cell r="H11181" t="str">
            <v>NotSelf</v>
          </cell>
        </row>
        <row r="11182">
          <cell r="H11182" t="str">
            <v>NotSelf</v>
          </cell>
        </row>
        <row r="11183">
          <cell r="H11183" t="str">
            <v>NotSelf</v>
          </cell>
        </row>
        <row r="11184">
          <cell r="H11184" t="str">
            <v>NotSelf</v>
          </cell>
        </row>
        <row r="11185">
          <cell r="H11185" t="str">
            <v>NotSelf</v>
          </cell>
        </row>
        <row r="11186">
          <cell r="H11186" t="str">
            <v>NotSelf</v>
          </cell>
        </row>
        <row r="11187">
          <cell r="H11187" t="str">
            <v>NotSelf</v>
          </cell>
        </row>
        <row r="11188">
          <cell r="H11188" t="str">
            <v>NotSelf</v>
          </cell>
        </row>
        <row r="11189">
          <cell r="H11189" t="str">
            <v>NotSelf</v>
          </cell>
        </row>
        <row r="11190">
          <cell r="H11190" t="str">
            <v>NotSelf</v>
          </cell>
        </row>
        <row r="11191">
          <cell r="H11191" t="str">
            <v>NotSelf</v>
          </cell>
        </row>
        <row r="11192">
          <cell r="H11192" t="str">
            <v>NotSelf</v>
          </cell>
        </row>
        <row r="11193">
          <cell r="H11193" t="str">
            <v>NotSelf</v>
          </cell>
        </row>
        <row r="11194">
          <cell r="H11194" t="str">
            <v>NotSelf</v>
          </cell>
        </row>
        <row r="11195">
          <cell r="H11195" t="str">
            <v>NotSelf</v>
          </cell>
        </row>
        <row r="11196">
          <cell r="H11196" t="str">
            <v>NotSelf</v>
          </cell>
        </row>
        <row r="11197">
          <cell r="H11197" t="str">
            <v>NotSelf</v>
          </cell>
        </row>
        <row r="11198">
          <cell r="H11198" t="str">
            <v>NotSelf</v>
          </cell>
        </row>
        <row r="11199">
          <cell r="H11199" t="str">
            <v>NotSelf</v>
          </cell>
        </row>
        <row r="11200">
          <cell r="H11200" t="str">
            <v>NotSelf</v>
          </cell>
        </row>
        <row r="11201">
          <cell r="H11201" t="str">
            <v>NotSelf</v>
          </cell>
        </row>
        <row r="11202">
          <cell r="H11202" t="str">
            <v>NotSelf</v>
          </cell>
        </row>
        <row r="11203">
          <cell r="H11203" t="str">
            <v>NotSelf</v>
          </cell>
        </row>
        <row r="11204">
          <cell r="H11204" t="str">
            <v>NotSelf</v>
          </cell>
        </row>
        <row r="11205">
          <cell r="H11205" t="str">
            <v>NotSelf</v>
          </cell>
        </row>
        <row r="11206">
          <cell r="H11206" t="str">
            <v>NotSelf</v>
          </cell>
        </row>
        <row r="11207">
          <cell r="H11207" t="str">
            <v>NotSelf</v>
          </cell>
        </row>
        <row r="11208">
          <cell r="H11208" t="str">
            <v>NotSelf</v>
          </cell>
        </row>
        <row r="11209">
          <cell r="H11209" t="str">
            <v>NotSelf</v>
          </cell>
        </row>
        <row r="11210">
          <cell r="H11210" t="str">
            <v>NotSelf</v>
          </cell>
        </row>
        <row r="11211">
          <cell r="H11211" t="str">
            <v>NotSelf</v>
          </cell>
        </row>
        <row r="11212">
          <cell r="H11212" t="str">
            <v>NotSelf</v>
          </cell>
        </row>
        <row r="11213">
          <cell r="H11213" t="str">
            <v>NotSelf</v>
          </cell>
        </row>
        <row r="11214">
          <cell r="H11214" t="str">
            <v>NotSelf</v>
          </cell>
        </row>
        <row r="11215">
          <cell r="H11215" t="str">
            <v>NotSelf</v>
          </cell>
        </row>
        <row r="11216">
          <cell r="H11216" t="str">
            <v>NotSelf</v>
          </cell>
        </row>
        <row r="11217">
          <cell r="H11217" t="str">
            <v>NotSelf</v>
          </cell>
        </row>
        <row r="11218">
          <cell r="H11218" t="str">
            <v>NotSelf</v>
          </cell>
        </row>
        <row r="11219">
          <cell r="H11219" t="str">
            <v>NotSelf</v>
          </cell>
        </row>
        <row r="11220">
          <cell r="H11220" t="str">
            <v>NotSelf</v>
          </cell>
        </row>
        <row r="11221">
          <cell r="H11221" t="str">
            <v>NotSelf</v>
          </cell>
        </row>
        <row r="11222">
          <cell r="H11222" t="str">
            <v>NotSelf</v>
          </cell>
        </row>
        <row r="11223">
          <cell r="H11223" t="str">
            <v>NotSelf</v>
          </cell>
        </row>
        <row r="11224">
          <cell r="H11224" t="str">
            <v>NotSelf</v>
          </cell>
        </row>
        <row r="11225">
          <cell r="H11225" t="str">
            <v>NotSelf</v>
          </cell>
        </row>
        <row r="11226">
          <cell r="H11226" t="str">
            <v>NotSelf</v>
          </cell>
        </row>
        <row r="11227">
          <cell r="H11227" t="str">
            <v>NotSelf</v>
          </cell>
        </row>
        <row r="11228">
          <cell r="H11228" t="str">
            <v>NotSelf</v>
          </cell>
        </row>
        <row r="11229">
          <cell r="H11229" t="str">
            <v>NotSelf</v>
          </cell>
        </row>
        <row r="11230">
          <cell r="H11230" t="str">
            <v>NotSelf</v>
          </cell>
        </row>
        <row r="11231">
          <cell r="H11231" t="str">
            <v>NotSelf</v>
          </cell>
        </row>
        <row r="11232">
          <cell r="H11232" t="str">
            <v>NotSelf</v>
          </cell>
        </row>
        <row r="11233">
          <cell r="H11233" t="str">
            <v>NotSelf</v>
          </cell>
        </row>
        <row r="11234">
          <cell r="H11234" t="str">
            <v>NotSelf</v>
          </cell>
        </row>
        <row r="11235">
          <cell r="H11235" t="str">
            <v>NotSelf</v>
          </cell>
        </row>
        <row r="11236">
          <cell r="H11236" t="str">
            <v>NotSelf</v>
          </cell>
        </row>
        <row r="11237">
          <cell r="H11237" t="str">
            <v>NotSelf</v>
          </cell>
        </row>
        <row r="11238">
          <cell r="H11238" t="str">
            <v>NotSelf</v>
          </cell>
        </row>
        <row r="11239">
          <cell r="H11239" t="str">
            <v>NotSelf</v>
          </cell>
        </row>
        <row r="11240">
          <cell r="H11240" t="str">
            <v>NotSelf</v>
          </cell>
        </row>
        <row r="11241">
          <cell r="H11241" t="str">
            <v>NotSelf</v>
          </cell>
        </row>
        <row r="11242">
          <cell r="H11242" t="str">
            <v>NotSelf</v>
          </cell>
        </row>
        <row r="11243">
          <cell r="H11243" t="str">
            <v>NotSelf</v>
          </cell>
        </row>
        <row r="11244">
          <cell r="H11244" t="str">
            <v>NotSelf</v>
          </cell>
        </row>
        <row r="11245">
          <cell r="H11245" t="str">
            <v>NotSelf</v>
          </cell>
        </row>
        <row r="11246">
          <cell r="H11246" t="str">
            <v>NotSelf</v>
          </cell>
        </row>
        <row r="11247">
          <cell r="H11247" t="str">
            <v>NotSelf</v>
          </cell>
        </row>
        <row r="11248">
          <cell r="H11248" t="str">
            <v>NotSelf</v>
          </cell>
        </row>
        <row r="11249">
          <cell r="H11249" t="str">
            <v>NotSelf</v>
          </cell>
        </row>
        <row r="11250">
          <cell r="H11250" t="str">
            <v>NotSelf</v>
          </cell>
        </row>
        <row r="11251">
          <cell r="H11251" t="str">
            <v>NotSelf</v>
          </cell>
        </row>
        <row r="11252">
          <cell r="H11252" t="str">
            <v>NotSelf</v>
          </cell>
        </row>
        <row r="11253">
          <cell r="H11253" t="str">
            <v>NotSelf</v>
          </cell>
        </row>
        <row r="11254">
          <cell r="H11254" t="str">
            <v>NotSelf</v>
          </cell>
        </row>
        <row r="11255">
          <cell r="H11255" t="str">
            <v>NotSelf</v>
          </cell>
        </row>
        <row r="11256">
          <cell r="H11256" t="str">
            <v>NotSelf</v>
          </cell>
        </row>
        <row r="11257">
          <cell r="H11257" t="str">
            <v>NotSelf</v>
          </cell>
        </row>
        <row r="11258">
          <cell r="H11258" t="str">
            <v>NotSelf</v>
          </cell>
        </row>
        <row r="11259">
          <cell r="H11259" t="str">
            <v>NotSelf</v>
          </cell>
        </row>
        <row r="11260">
          <cell r="H11260" t="str">
            <v>NotSelf</v>
          </cell>
        </row>
        <row r="11261">
          <cell r="H11261" t="str">
            <v>NotSelf</v>
          </cell>
        </row>
        <row r="11262">
          <cell r="H11262" t="str">
            <v>NotSelf</v>
          </cell>
        </row>
        <row r="11263">
          <cell r="H11263" t="str">
            <v>NotSelf</v>
          </cell>
        </row>
        <row r="11264">
          <cell r="H11264" t="str">
            <v>NotSelf</v>
          </cell>
        </row>
        <row r="11265">
          <cell r="H11265" t="str">
            <v>NotSelf</v>
          </cell>
        </row>
        <row r="11266">
          <cell r="H11266" t="str">
            <v>NotSelf</v>
          </cell>
        </row>
        <row r="11267">
          <cell r="H11267" t="str">
            <v>NotSelf</v>
          </cell>
        </row>
        <row r="11268">
          <cell r="H11268" t="str">
            <v>NotSelf</v>
          </cell>
        </row>
        <row r="11269">
          <cell r="H11269" t="str">
            <v>NotSelf</v>
          </cell>
        </row>
        <row r="11270">
          <cell r="H11270" t="str">
            <v>NotSelf</v>
          </cell>
        </row>
        <row r="11271">
          <cell r="H11271" t="str">
            <v>NotSelf</v>
          </cell>
        </row>
        <row r="11272">
          <cell r="H11272" t="str">
            <v>NotSelf</v>
          </cell>
        </row>
        <row r="11273">
          <cell r="H11273" t="str">
            <v>NotSelf</v>
          </cell>
        </row>
        <row r="11274">
          <cell r="H11274" t="str">
            <v>NotSelf</v>
          </cell>
        </row>
        <row r="11275">
          <cell r="H11275" t="str">
            <v>NotSelf</v>
          </cell>
        </row>
        <row r="11276">
          <cell r="H11276" t="str">
            <v>NotSelf</v>
          </cell>
        </row>
        <row r="11277">
          <cell r="H11277" t="str">
            <v>NotSelf</v>
          </cell>
        </row>
        <row r="11278">
          <cell r="H11278" t="str">
            <v>NotSelf</v>
          </cell>
        </row>
        <row r="11279">
          <cell r="H11279" t="str">
            <v>NotSelf</v>
          </cell>
        </row>
        <row r="11280">
          <cell r="H11280" t="str">
            <v>NotSelf</v>
          </cell>
        </row>
        <row r="11281">
          <cell r="H11281" t="str">
            <v>NotSelf</v>
          </cell>
        </row>
        <row r="11282">
          <cell r="H11282" t="str">
            <v>NotSelf</v>
          </cell>
        </row>
        <row r="11283">
          <cell r="H11283" t="str">
            <v>NotSelf</v>
          </cell>
        </row>
        <row r="11284">
          <cell r="H11284" t="str">
            <v>NotSelf</v>
          </cell>
        </row>
        <row r="11285">
          <cell r="H11285" t="str">
            <v>NotSelf</v>
          </cell>
        </row>
        <row r="11286">
          <cell r="H11286" t="str">
            <v>NotSelf</v>
          </cell>
        </row>
        <row r="11287">
          <cell r="H11287" t="str">
            <v>NotSelf</v>
          </cell>
        </row>
        <row r="11288">
          <cell r="H11288" t="str">
            <v>NotSelf</v>
          </cell>
        </row>
        <row r="11289">
          <cell r="H11289" t="str">
            <v>NotSelf</v>
          </cell>
        </row>
        <row r="11290">
          <cell r="H11290" t="str">
            <v>NotSelf</v>
          </cell>
        </row>
        <row r="11291">
          <cell r="H11291" t="str">
            <v>NotSelf</v>
          </cell>
        </row>
        <row r="11292">
          <cell r="H11292" t="str">
            <v>NotSelf</v>
          </cell>
        </row>
        <row r="11293">
          <cell r="H11293" t="str">
            <v>NotSelf</v>
          </cell>
        </row>
        <row r="11294">
          <cell r="H11294" t="str">
            <v>NotSelf</v>
          </cell>
        </row>
        <row r="11295">
          <cell r="H11295" t="str">
            <v>NotSelf</v>
          </cell>
        </row>
        <row r="11296">
          <cell r="H11296" t="str">
            <v>NotSelf</v>
          </cell>
        </row>
        <row r="11297">
          <cell r="H11297" t="str">
            <v>NotSelf</v>
          </cell>
        </row>
        <row r="11298">
          <cell r="H11298" t="str">
            <v>NotSelf</v>
          </cell>
        </row>
        <row r="11299">
          <cell r="H11299" t="str">
            <v>NotSelf</v>
          </cell>
        </row>
        <row r="11300">
          <cell r="H11300" t="str">
            <v>NotSelf</v>
          </cell>
        </row>
        <row r="11301">
          <cell r="H11301" t="str">
            <v>NotSelf</v>
          </cell>
        </row>
        <row r="11302">
          <cell r="H11302" t="str">
            <v>NotSelf</v>
          </cell>
        </row>
        <row r="11303">
          <cell r="H11303" t="str">
            <v>NotSelf</v>
          </cell>
        </row>
        <row r="11304">
          <cell r="H11304" t="str">
            <v>NotSelf</v>
          </cell>
        </row>
        <row r="11305">
          <cell r="H11305" t="str">
            <v>NotSelf</v>
          </cell>
        </row>
        <row r="11306">
          <cell r="H11306" t="str">
            <v>NotSelf</v>
          </cell>
        </row>
        <row r="11307">
          <cell r="H11307" t="str">
            <v>NotSelf</v>
          </cell>
        </row>
        <row r="11308">
          <cell r="H11308" t="str">
            <v>NotSelf</v>
          </cell>
        </row>
        <row r="11309">
          <cell r="H11309" t="str">
            <v>NotSelf</v>
          </cell>
        </row>
        <row r="11310">
          <cell r="H11310" t="str">
            <v>NotSelf</v>
          </cell>
        </row>
        <row r="11311">
          <cell r="H11311" t="str">
            <v>NotSelf</v>
          </cell>
        </row>
        <row r="11312">
          <cell r="H11312" t="str">
            <v>NotSelf</v>
          </cell>
        </row>
        <row r="11313">
          <cell r="H11313" t="str">
            <v>NotSelf</v>
          </cell>
        </row>
        <row r="11314">
          <cell r="H11314" t="str">
            <v>NotSelf</v>
          </cell>
        </row>
        <row r="11315">
          <cell r="H11315" t="str">
            <v>NotSelf</v>
          </cell>
        </row>
        <row r="11316">
          <cell r="H11316" t="str">
            <v>NotSelf</v>
          </cell>
        </row>
        <row r="11317">
          <cell r="H11317" t="str">
            <v>NotSelf</v>
          </cell>
        </row>
        <row r="11318">
          <cell r="H11318" t="str">
            <v>NotSelf</v>
          </cell>
        </row>
        <row r="11319">
          <cell r="H11319" t="str">
            <v>NotSelf</v>
          </cell>
        </row>
        <row r="11320">
          <cell r="H11320" t="str">
            <v>NotSelf</v>
          </cell>
        </row>
        <row r="11321">
          <cell r="H11321" t="str">
            <v>NotSelf</v>
          </cell>
        </row>
        <row r="11322">
          <cell r="H11322" t="str">
            <v>NotSelf</v>
          </cell>
        </row>
        <row r="11323">
          <cell r="H11323" t="str">
            <v>NotSelf</v>
          </cell>
        </row>
        <row r="11324">
          <cell r="H11324" t="str">
            <v>NotSelf</v>
          </cell>
        </row>
        <row r="11325">
          <cell r="H11325" t="str">
            <v>NotSelf</v>
          </cell>
        </row>
        <row r="11326">
          <cell r="H11326" t="str">
            <v>NotSelf</v>
          </cell>
        </row>
        <row r="11327">
          <cell r="H11327" t="str">
            <v>NotSelf</v>
          </cell>
        </row>
        <row r="11328">
          <cell r="H11328" t="str">
            <v>NotSelf</v>
          </cell>
        </row>
        <row r="11329">
          <cell r="H11329" t="str">
            <v>NotSelf</v>
          </cell>
        </row>
        <row r="11330">
          <cell r="H11330" t="str">
            <v>NotSelf</v>
          </cell>
        </row>
        <row r="11331">
          <cell r="H11331" t="str">
            <v>NotSelf</v>
          </cell>
        </row>
        <row r="11332">
          <cell r="H11332" t="str">
            <v>NotSelf</v>
          </cell>
        </row>
        <row r="11333">
          <cell r="H11333" t="str">
            <v>NotSelf</v>
          </cell>
        </row>
        <row r="11334">
          <cell r="H11334" t="str">
            <v>NotSelf</v>
          </cell>
        </row>
        <row r="11335">
          <cell r="H11335" t="str">
            <v>NotSelf</v>
          </cell>
        </row>
        <row r="11336">
          <cell r="H11336" t="str">
            <v>NotSelf</v>
          </cell>
        </row>
        <row r="11337">
          <cell r="H11337" t="str">
            <v>NotSelf</v>
          </cell>
        </row>
        <row r="11338">
          <cell r="H11338" t="str">
            <v>NotSelf</v>
          </cell>
        </row>
        <row r="11339">
          <cell r="H11339" t="str">
            <v>NotSelf</v>
          </cell>
        </row>
        <row r="11340">
          <cell r="H11340" t="str">
            <v>NotSelf</v>
          </cell>
        </row>
        <row r="11341">
          <cell r="H11341" t="str">
            <v>NotSelf</v>
          </cell>
        </row>
        <row r="11342">
          <cell r="H11342" t="str">
            <v>NotSelf</v>
          </cell>
        </row>
        <row r="11343">
          <cell r="H11343" t="str">
            <v>NotSelf</v>
          </cell>
        </row>
        <row r="11344">
          <cell r="H11344" t="str">
            <v>NotSelf</v>
          </cell>
        </row>
        <row r="11345">
          <cell r="H11345" t="str">
            <v>NotSelf</v>
          </cell>
        </row>
        <row r="11346">
          <cell r="H11346" t="str">
            <v>NotSelf</v>
          </cell>
        </row>
        <row r="11347">
          <cell r="H11347" t="str">
            <v>NotSelf</v>
          </cell>
        </row>
        <row r="11348">
          <cell r="H11348" t="str">
            <v>NotSelf</v>
          </cell>
        </row>
        <row r="11349">
          <cell r="H11349" t="str">
            <v>NotSelf</v>
          </cell>
        </row>
        <row r="11350">
          <cell r="H11350" t="str">
            <v>NotSelf</v>
          </cell>
        </row>
        <row r="11351">
          <cell r="H11351" t="str">
            <v>NotSelf</v>
          </cell>
        </row>
        <row r="11352">
          <cell r="H11352" t="str">
            <v>NotSelf</v>
          </cell>
        </row>
        <row r="11353">
          <cell r="H11353" t="str">
            <v>NotSelf</v>
          </cell>
        </row>
        <row r="11354">
          <cell r="H11354" t="str">
            <v>NotSelf</v>
          </cell>
        </row>
        <row r="11355">
          <cell r="H11355" t="str">
            <v>NotSelf</v>
          </cell>
        </row>
        <row r="11356">
          <cell r="H11356" t="str">
            <v>NotSelf</v>
          </cell>
        </row>
        <row r="11357">
          <cell r="H11357" t="str">
            <v>NotSelf</v>
          </cell>
        </row>
        <row r="11358">
          <cell r="H11358" t="str">
            <v>NotSelf</v>
          </cell>
        </row>
        <row r="11359">
          <cell r="H11359" t="str">
            <v>NotSelf</v>
          </cell>
        </row>
        <row r="11360">
          <cell r="H11360" t="str">
            <v>NotSelf</v>
          </cell>
        </row>
        <row r="11361">
          <cell r="H11361" t="str">
            <v>NotSelf</v>
          </cell>
        </row>
        <row r="11362">
          <cell r="H11362" t="str">
            <v>NotSelf</v>
          </cell>
        </row>
        <row r="11363">
          <cell r="H11363" t="str">
            <v>NotSelf</v>
          </cell>
        </row>
        <row r="11364">
          <cell r="H11364" t="str">
            <v>NotSelf</v>
          </cell>
        </row>
        <row r="11365">
          <cell r="H11365" t="str">
            <v>NotSelf</v>
          </cell>
        </row>
        <row r="11366">
          <cell r="H11366" t="str">
            <v>NotSelf</v>
          </cell>
        </row>
        <row r="11367">
          <cell r="H11367" t="str">
            <v>NotSelf</v>
          </cell>
        </row>
        <row r="11368">
          <cell r="H11368" t="str">
            <v>NotSelf</v>
          </cell>
        </row>
        <row r="11369">
          <cell r="H11369" t="str">
            <v>NotSelf</v>
          </cell>
        </row>
        <row r="11370">
          <cell r="H11370" t="str">
            <v>NotSelf</v>
          </cell>
        </row>
        <row r="11371">
          <cell r="H11371" t="str">
            <v>NotSelf</v>
          </cell>
        </row>
        <row r="11372">
          <cell r="H11372" t="str">
            <v>NotSelf</v>
          </cell>
        </row>
        <row r="11373">
          <cell r="H11373" t="str">
            <v>NotSelf</v>
          </cell>
        </row>
        <row r="11374">
          <cell r="H11374" t="str">
            <v>NotSelf</v>
          </cell>
        </row>
        <row r="11375">
          <cell r="H11375" t="str">
            <v>NotSelf</v>
          </cell>
        </row>
        <row r="11376">
          <cell r="H11376" t="str">
            <v>NotSelf</v>
          </cell>
        </row>
        <row r="11377">
          <cell r="H11377" t="str">
            <v>NotSelf</v>
          </cell>
        </row>
        <row r="11378">
          <cell r="H11378" t="str">
            <v>NotSelf</v>
          </cell>
        </row>
        <row r="11379">
          <cell r="H11379" t="str">
            <v>NotSelf</v>
          </cell>
        </row>
        <row r="11380">
          <cell r="H11380" t="str">
            <v>NotSelf</v>
          </cell>
        </row>
        <row r="11381">
          <cell r="H11381" t="str">
            <v>NotSelf</v>
          </cell>
        </row>
        <row r="11382">
          <cell r="H11382" t="str">
            <v>NotSelf</v>
          </cell>
        </row>
        <row r="11383">
          <cell r="H11383" t="str">
            <v>NotSelf</v>
          </cell>
        </row>
        <row r="11384">
          <cell r="H11384" t="str">
            <v>NotSelf</v>
          </cell>
        </row>
        <row r="11385">
          <cell r="H11385" t="str">
            <v>NotSelf</v>
          </cell>
        </row>
        <row r="11386">
          <cell r="H11386" t="str">
            <v>NotSelf</v>
          </cell>
        </row>
        <row r="11387">
          <cell r="H11387" t="str">
            <v>NotSelf</v>
          </cell>
        </row>
        <row r="11388">
          <cell r="H11388" t="str">
            <v>NotSelf</v>
          </cell>
        </row>
        <row r="11389">
          <cell r="H11389" t="str">
            <v>NotSelf</v>
          </cell>
        </row>
        <row r="11390">
          <cell r="H11390" t="str">
            <v>NotSelf</v>
          </cell>
        </row>
        <row r="11391">
          <cell r="H11391" t="str">
            <v>NotSelf</v>
          </cell>
        </row>
        <row r="11392">
          <cell r="H11392" t="str">
            <v>NotSelf</v>
          </cell>
        </row>
        <row r="11393">
          <cell r="H11393" t="str">
            <v>NotSelf</v>
          </cell>
        </row>
        <row r="11394">
          <cell r="H11394" t="str">
            <v>NotSelf</v>
          </cell>
        </row>
        <row r="11395">
          <cell r="H11395" t="str">
            <v>NotSelf</v>
          </cell>
        </row>
        <row r="11396">
          <cell r="H11396" t="str">
            <v>NotSelf</v>
          </cell>
        </row>
        <row r="11397">
          <cell r="H11397" t="str">
            <v>NotSelf</v>
          </cell>
        </row>
        <row r="11398">
          <cell r="H11398" t="str">
            <v>NotSelf</v>
          </cell>
        </row>
        <row r="11399">
          <cell r="H11399" t="str">
            <v>NotSelf</v>
          </cell>
        </row>
        <row r="11400">
          <cell r="H11400" t="str">
            <v>NotSelf</v>
          </cell>
        </row>
        <row r="11401">
          <cell r="H11401" t="str">
            <v>NotSelf</v>
          </cell>
        </row>
        <row r="11402">
          <cell r="H11402" t="str">
            <v>NotSelf</v>
          </cell>
        </row>
        <row r="11403">
          <cell r="H11403" t="str">
            <v>NotSelf</v>
          </cell>
        </row>
        <row r="11404">
          <cell r="H11404" t="str">
            <v>NotSelf</v>
          </cell>
        </row>
        <row r="11405">
          <cell r="H11405" t="str">
            <v>NotSelf</v>
          </cell>
        </row>
        <row r="11406">
          <cell r="H11406" t="str">
            <v>NotSelf</v>
          </cell>
        </row>
        <row r="11407">
          <cell r="H11407" t="str">
            <v>NotSelf</v>
          </cell>
        </row>
        <row r="11408">
          <cell r="H11408" t="str">
            <v>NotSelf</v>
          </cell>
        </row>
        <row r="11409">
          <cell r="H11409" t="str">
            <v>NotSelf</v>
          </cell>
        </row>
        <row r="11410">
          <cell r="H11410" t="str">
            <v>NotSelf</v>
          </cell>
        </row>
        <row r="11411">
          <cell r="H11411" t="str">
            <v>NotSelf</v>
          </cell>
        </row>
        <row r="11412">
          <cell r="H11412" t="str">
            <v>NotSelf</v>
          </cell>
        </row>
        <row r="11413">
          <cell r="H11413" t="str">
            <v>NotSelf</v>
          </cell>
        </row>
        <row r="11414">
          <cell r="H11414" t="str">
            <v>NotSelf</v>
          </cell>
        </row>
        <row r="11415">
          <cell r="H11415" t="str">
            <v>NotSelf</v>
          </cell>
        </row>
        <row r="11416">
          <cell r="H11416" t="str">
            <v>NotSelf</v>
          </cell>
        </row>
        <row r="11417">
          <cell r="H11417" t="str">
            <v>NotSelf</v>
          </cell>
        </row>
        <row r="11418">
          <cell r="H11418" t="str">
            <v>NotSelf</v>
          </cell>
        </row>
        <row r="11419">
          <cell r="H11419" t="str">
            <v>NotSelf</v>
          </cell>
        </row>
        <row r="11420">
          <cell r="H11420" t="str">
            <v>NotSelf</v>
          </cell>
        </row>
        <row r="11421">
          <cell r="H11421" t="str">
            <v>NotSelf</v>
          </cell>
        </row>
        <row r="11422">
          <cell r="H11422" t="str">
            <v>NotSelf</v>
          </cell>
        </row>
        <row r="11423">
          <cell r="H11423" t="str">
            <v>NotSelf</v>
          </cell>
        </row>
        <row r="11424">
          <cell r="H11424" t="str">
            <v>NotSelf</v>
          </cell>
        </row>
        <row r="11425">
          <cell r="H11425" t="str">
            <v>NotSelf</v>
          </cell>
        </row>
        <row r="11426">
          <cell r="H11426" t="str">
            <v>NotSelf</v>
          </cell>
        </row>
        <row r="11427">
          <cell r="H11427" t="str">
            <v>NotSelf</v>
          </cell>
        </row>
        <row r="11428">
          <cell r="H11428" t="str">
            <v>NotSelf</v>
          </cell>
        </row>
        <row r="11429">
          <cell r="H11429" t="str">
            <v>NotSelf</v>
          </cell>
        </row>
        <row r="11430">
          <cell r="H11430" t="str">
            <v>NotSelf</v>
          </cell>
        </row>
        <row r="11431">
          <cell r="H11431" t="str">
            <v>NotSelf</v>
          </cell>
        </row>
        <row r="11432">
          <cell r="H11432" t="str">
            <v>NotSelf</v>
          </cell>
        </row>
        <row r="11433">
          <cell r="H11433" t="str">
            <v>NotSelf</v>
          </cell>
        </row>
        <row r="11434">
          <cell r="H11434" t="str">
            <v>NotSelf</v>
          </cell>
        </row>
        <row r="11435">
          <cell r="H11435" t="str">
            <v>NotSelf</v>
          </cell>
        </row>
        <row r="11436">
          <cell r="H11436" t="str">
            <v>NotSelf</v>
          </cell>
        </row>
        <row r="11437">
          <cell r="H11437" t="str">
            <v>NotSelf</v>
          </cell>
        </row>
        <row r="11438">
          <cell r="H11438" t="str">
            <v>NotSelf</v>
          </cell>
        </row>
        <row r="11439">
          <cell r="H11439" t="str">
            <v>NotSelf</v>
          </cell>
        </row>
        <row r="11440">
          <cell r="H11440" t="str">
            <v>NotSelf</v>
          </cell>
        </row>
        <row r="11441">
          <cell r="H11441" t="str">
            <v>NotSelf</v>
          </cell>
        </row>
        <row r="11442">
          <cell r="H11442" t="str">
            <v>NotSelf</v>
          </cell>
        </row>
        <row r="11443">
          <cell r="H11443" t="str">
            <v>NotSelf</v>
          </cell>
        </row>
        <row r="11444">
          <cell r="H11444" t="str">
            <v>NotSelf</v>
          </cell>
        </row>
        <row r="11445">
          <cell r="H11445" t="str">
            <v>NotSelf</v>
          </cell>
        </row>
        <row r="11446">
          <cell r="H11446" t="str">
            <v>NotSelf</v>
          </cell>
        </row>
        <row r="11447">
          <cell r="H11447" t="str">
            <v>NotSelf</v>
          </cell>
        </row>
        <row r="11448">
          <cell r="H11448" t="str">
            <v>NotSelf</v>
          </cell>
        </row>
        <row r="11449">
          <cell r="H11449" t="str">
            <v>NotSelf</v>
          </cell>
        </row>
        <row r="11450">
          <cell r="H11450" t="str">
            <v>NotSelf</v>
          </cell>
        </row>
        <row r="11451">
          <cell r="H11451" t="str">
            <v>NotSelf</v>
          </cell>
        </row>
        <row r="11452">
          <cell r="H11452" t="str">
            <v>NotSelf</v>
          </cell>
        </row>
        <row r="11453">
          <cell r="H11453" t="str">
            <v>NotSelf</v>
          </cell>
        </row>
        <row r="11454">
          <cell r="H11454" t="str">
            <v>NotSelf</v>
          </cell>
        </row>
        <row r="11455">
          <cell r="H11455" t="str">
            <v>NotSelf</v>
          </cell>
        </row>
        <row r="11456">
          <cell r="H11456" t="str">
            <v>NotSelf</v>
          </cell>
        </row>
        <row r="11457">
          <cell r="H11457" t="str">
            <v>NotSelf</v>
          </cell>
        </row>
        <row r="11458">
          <cell r="H11458" t="str">
            <v>NotSelf</v>
          </cell>
        </row>
        <row r="11459">
          <cell r="H11459" t="str">
            <v>NotSelf</v>
          </cell>
        </row>
        <row r="11460">
          <cell r="H11460" t="str">
            <v>NotSelf</v>
          </cell>
        </row>
        <row r="11461">
          <cell r="H11461" t="str">
            <v>NotSelf</v>
          </cell>
        </row>
        <row r="11462">
          <cell r="H11462" t="str">
            <v>NotSelf</v>
          </cell>
        </row>
        <row r="11463">
          <cell r="H11463" t="str">
            <v>NotSelf</v>
          </cell>
        </row>
        <row r="11464">
          <cell r="H11464" t="str">
            <v>NotSelf</v>
          </cell>
        </row>
        <row r="11465">
          <cell r="H11465" t="str">
            <v>NotSelf</v>
          </cell>
        </row>
        <row r="11466">
          <cell r="H11466" t="str">
            <v>NotSelf</v>
          </cell>
        </row>
        <row r="11467">
          <cell r="H11467" t="str">
            <v>NotSelf</v>
          </cell>
        </row>
        <row r="11468">
          <cell r="H11468" t="str">
            <v>NotSelf</v>
          </cell>
        </row>
        <row r="11469">
          <cell r="H11469" t="str">
            <v>NotSelf</v>
          </cell>
        </row>
        <row r="11470">
          <cell r="H11470" t="str">
            <v>NotSelf</v>
          </cell>
        </row>
        <row r="11471">
          <cell r="H11471" t="str">
            <v>NotSelf</v>
          </cell>
        </row>
        <row r="11472">
          <cell r="H11472" t="str">
            <v>NotSelf</v>
          </cell>
        </row>
        <row r="11473">
          <cell r="H11473" t="str">
            <v>NotSelf</v>
          </cell>
        </row>
        <row r="11474">
          <cell r="H11474" t="str">
            <v>NotSelf</v>
          </cell>
        </row>
        <row r="11475">
          <cell r="H11475" t="str">
            <v>NotSelf</v>
          </cell>
        </row>
        <row r="11476">
          <cell r="H11476" t="str">
            <v>NotSelf</v>
          </cell>
        </row>
        <row r="11477">
          <cell r="H11477" t="str">
            <v>NotSelf</v>
          </cell>
        </row>
        <row r="11478">
          <cell r="H11478" t="str">
            <v>NotSelf</v>
          </cell>
        </row>
        <row r="11479">
          <cell r="H11479" t="str">
            <v>NotSelf</v>
          </cell>
        </row>
        <row r="11480">
          <cell r="H11480" t="str">
            <v>NotSelf</v>
          </cell>
        </row>
        <row r="11481">
          <cell r="H11481" t="str">
            <v>NotSelf</v>
          </cell>
        </row>
        <row r="11482">
          <cell r="H11482" t="str">
            <v>NotSelf</v>
          </cell>
        </row>
        <row r="11483">
          <cell r="H11483" t="str">
            <v>NotSelf</v>
          </cell>
        </row>
        <row r="11484">
          <cell r="H11484" t="str">
            <v>NotSelf</v>
          </cell>
        </row>
        <row r="11485">
          <cell r="H11485" t="str">
            <v>NotSelf</v>
          </cell>
        </row>
        <row r="11486">
          <cell r="H11486" t="str">
            <v>NotSelf</v>
          </cell>
        </row>
        <row r="11487">
          <cell r="H11487" t="str">
            <v>NotSelf</v>
          </cell>
        </row>
        <row r="11488">
          <cell r="H11488" t="str">
            <v>NotSelf</v>
          </cell>
        </row>
        <row r="11489">
          <cell r="H11489" t="str">
            <v>NotSelf</v>
          </cell>
        </row>
        <row r="11490">
          <cell r="H11490" t="str">
            <v>NotSelf</v>
          </cell>
        </row>
        <row r="11491">
          <cell r="H11491" t="str">
            <v>NotSelf</v>
          </cell>
        </row>
        <row r="11492">
          <cell r="H11492" t="str">
            <v>NotSelf</v>
          </cell>
        </row>
        <row r="11493">
          <cell r="H11493" t="str">
            <v>NotSelf</v>
          </cell>
        </row>
        <row r="11494">
          <cell r="H11494" t="str">
            <v>NotSelf</v>
          </cell>
        </row>
        <row r="11495">
          <cell r="H11495" t="str">
            <v>NotSelf</v>
          </cell>
        </row>
        <row r="11496">
          <cell r="H11496" t="str">
            <v>NotSelf</v>
          </cell>
        </row>
        <row r="11497">
          <cell r="H11497" t="str">
            <v>NotSelf</v>
          </cell>
        </row>
        <row r="11498">
          <cell r="H11498" t="str">
            <v>NotSelf</v>
          </cell>
        </row>
        <row r="11499">
          <cell r="H11499" t="str">
            <v>NotSelf</v>
          </cell>
        </row>
        <row r="11500">
          <cell r="H11500" t="str">
            <v>NotSelf</v>
          </cell>
        </row>
        <row r="11501">
          <cell r="H11501" t="str">
            <v>NotSelf</v>
          </cell>
        </row>
        <row r="11502">
          <cell r="H11502" t="str">
            <v>NotSelf</v>
          </cell>
        </row>
        <row r="11503">
          <cell r="H11503" t="str">
            <v>NotSelf</v>
          </cell>
        </row>
        <row r="11504">
          <cell r="H11504" t="str">
            <v>NotSelf</v>
          </cell>
        </row>
        <row r="11505">
          <cell r="H11505" t="str">
            <v>NotSelf</v>
          </cell>
        </row>
        <row r="11506">
          <cell r="H11506" t="str">
            <v>NotSelf</v>
          </cell>
        </row>
        <row r="11507">
          <cell r="H11507" t="str">
            <v>NotSelf</v>
          </cell>
        </row>
        <row r="11508">
          <cell r="H11508" t="str">
            <v>NotSelf</v>
          </cell>
        </row>
        <row r="11509">
          <cell r="H11509" t="str">
            <v>NotSelf</v>
          </cell>
        </row>
        <row r="11510">
          <cell r="H11510" t="str">
            <v>NotSelf</v>
          </cell>
        </row>
        <row r="11511">
          <cell r="H11511" t="str">
            <v>NotSelf</v>
          </cell>
        </row>
        <row r="11512">
          <cell r="H11512" t="str">
            <v>NotSelf</v>
          </cell>
        </row>
        <row r="11513">
          <cell r="H11513" t="str">
            <v>NotSelf</v>
          </cell>
        </row>
        <row r="11514">
          <cell r="H11514" t="str">
            <v>NotSelf</v>
          </cell>
        </row>
        <row r="11515">
          <cell r="H11515" t="str">
            <v>NotSelf</v>
          </cell>
        </row>
        <row r="11516">
          <cell r="H11516" t="str">
            <v>NotSelf</v>
          </cell>
        </row>
        <row r="11517">
          <cell r="H11517" t="str">
            <v>NotSelf</v>
          </cell>
        </row>
        <row r="11518">
          <cell r="H11518" t="str">
            <v>NotSelf</v>
          </cell>
        </row>
        <row r="11519">
          <cell r="H11519" t="str">
            <v>NotSelf</v>
          </cell>
        </row>
        <row r="11520">
          <cell r="H11520" t="str">
            <v>NotSelf</v>
          </cell>
        </row>
        <row r="11521">
          <cell r="H11521" t="str">
            <v>NotSelf</v>
          </cell>
        </row>
        <row r="11522">
          <cell r="H11522" t="str">
            <v>NotSelf</v>
          </cell>
        </row>
        <row r="11523">
          <cell r="H11523" t="str">
            <v>NotSelf</v>
          </cell>
        </row>
        <row r="11524">
          <cell r="H11524" t="str">
            <v>NotSelf</v>
          </cell>
        </row>
        <row r="11525">
          <cell r="H11525" t="str">
            <v>NotSelf</v>
          </cell>
        </row>
        <row r="11526">
          <cell r="H11526" t="str">
            <v>NotSelf</v>
          </cell>
        </row>
        <row r="11527">
          <cell r="H11527" t="str">
            <v>NotSelf</v>
          </cell>
        </row>
        <row r="11528">
          <cell r="H11528" t="str">
            <v>NotSelf</v>
          </cell>
        </row>
        <row r="11529">
          <cell r="H11529" t="str">
            <v>NotSelf</v>
          </cell>
        </row>
        <row r="11530">
          <cell r="H11530" t="str">
            <v>NotSelf</v>
          </cell>
        </row>
        <row r="11531">
          <cell r="H11531" t="str">
            <v>NotSelf</v>
          </cell>
        </row>
        <row r="11532">
          <cell r="H11532" t="str">
            <v>NotSelf</v>
          </cell>
        </row>
        <row r="11533">
          <cell r="H11533" t="str">
            <v>NotSelf</v>
          </cell>
        </row>
        <row r="11534">
          <cell r="H11534" t="str">
            <v>NotSelf</v>
          </cell>
        </row>
        <row r="11535">
          <cell r="H11535" t="str">
            <v>NotSelf</v>
          </cell>
        </row>
        <row r="11536">
          <cell r="H11536" t="str">
            <v>NotSelf</v>
          </cell>
        </row>
        <row r="11537">
          <cell r="H11537" t="str">
            <v>NotSelf</v>
          </cell>
        </row>
        <row r="11538">
          <cell r="H11538" t="str">
            <v>NotSelf</v>
          </cell>
        </row>
        <row r="11539">
          <cell r="H11539" t="str">
            <v>NotSelf</v>
          </cell>
        </row>
        <row r="11540">
          <cell r="H11540" t="str">
            <v>NotSelf</v>
          </cell>
        </row>
        <row r="11541">
          <cell r="H11541" t="str">
            <v>NotSelf</v>
          </cell>
        </row>
        <row r="11542">
          <cell r="H11542" t="str">
            <v>NotSelf</v>
          </cell>
        </row>
        <row r="11543">
          <cell r="H11543" t="str">
            <v>NotSelf</v>
          </cell>
        </row>
        <row r="11544">
          <cell r="H11544" t="str">
            <v>NotSelf</v>
          </cell>
        </row>
        <row r="11545">
          <cell r="H11545" t="str">
            <v>NotSelf</v>
          </cell>
        </row>
        <row r="11546">
          <cell r="H11546" t="str">
            <v>NotSelf</v>
          </cell>
        </row>
        <row r="11547">
          <cell r="H11547" t="str">
            <v>NotSelf</v>
          </cell>
        </row>
        <row r="11548">
          <cell r="H11548" t="str">
            <v>NotSelf</v>
          </cell>
        </row>
        <row r="11549">
          <cell r="H11549" t="str">
            <v>NotSelf</v>
          </cell>
        </row>
        <row r="11550">
          <cell r="H11550" t="str">
            <v>NotSelf</v>
          </cell>
        </row>
        <row r="11551">
          <cell r="H11551" t="str">
            <v>NotSelf</v>
          </cell>
        </row>
        <row r="11552">
          <cell r="H11552" t="str">
            <v>NotSelf</v>
          </cell>
        </row>
        <row r="11553">
          <cell r="H11553" t="str">
            <v>NotSelf</v>
          </cell>
        </row>
        <row r="11554">
          <cell r="H11554" t="str">
            <v>NotSelf</v>
          </cell>
        </row>
        <row r="11555">
          <cell r="H11555" t="str">
            <v>NotSelf</v>
          </cell>
        </row>
        <row r="11556">
          <cell r="H11556" t="str">
            <v>NotSelf</v>
          </cell>
        </row>
        <row r="11557">
          <cell r="H11557" t="str">
            <v>NotSelf</v>
          </cell>
        </row>
        <row r="11558">
          <cell r="H11558" t="str">
            <v>NotSelf</v>
          </cell>
        </row>
        <row r="11559">
          <cell r="H11559" t="str">
            <v>NotSelf</v>
          </cell>
        </row>
        <row r="11560">
          <cell r="H11560" t="str">
            <v>NotSelf</v>
          </cell>
        </row>
        <row r="11561">
          <cell r="H11561" t="str">
            <v>NotSelf</v>
          </cell>
        </row>
        <row r="11562">
          <cell r="H11562" t="str">
            <v>NotSelf</v>
          </cell>
        </row>
        <row r="11563">
          <cell r="H11563" t="str">
            <v>NotSelf</v>
          </cell>
        </row>
        <row r="11564">
          <cell r="H11564" t="str">
            <v>NotSelf</v>
          </cell>
        </row>
        <row r="11565">
          <cell r="H11565" t="str">
            <v>NotSelf</v>
          </cell>
        </row>
        <row r="11566">
          <cell r="H11566" t="str">
            <v>NotSelf</v>
          </cell>
        </row>
        <row r="11567">
          <cell r="H11567" t="str">
            <v>NotSelf</v>
          </cell>
        </row>
        <row r="11568">
          <cell r="H11568" t="str">
            <v>NotSelf</v>
          </cell>
        </row>
        <row r="11569">
          <cell r="H11569" t="str">
            <v>NotSelf</v>
          </cell>
        </row>
        <row r="11570">
          <cell r="H11570" t="str">
            <v>NotSelf</v>
          </cell>
        </row>
        <row r="11571">
          <cell r="H11571" t="str">
            <v>NotSelf</v>
          </cell>
        </row>
        <row r="11572">
          <cell r="H11572" t="str">
            <v>NotSelf</v>
          </cell>
        </row>
        <row r="11573">
          <cell r="H11573" t="str">
            <v>NotSelf</v>
          </cell>
        </row>
        <row r="11574">
          <cell r="H11574" t="str">
            <v>NotSelf</v>
          </cell>
        </row>
        <row r="11575">
          <cell r="H11575" t="str">
            <v>NotSelf</v>
          </cell>
        </row>
        <row r="11576">
          <cell r="H11576" t="str">
            <v>NotSelf</v>
          </cell>
        </row>
        <row r="11577">
          <cell r="H11577" t="str">
            <v>NotSelf</v>
          </cell>
        </row>
        <row r="11578">
          <cell r="H11578" t="str">
            <v>NotSelf</v>
          </cell>
        </row>
        <row r="11579">
          <cell r="H11579" t="str">
            <v>NotSelf</v>
          </cell>
        </row>
        <row r="11580">
          <cell r="H11580" t="str">
            <v>NotSelf</v>
          </cell>
        </row>
        <row r="11581">
          <cell r="H11581" t="str">
            <v>NotSelf</v>
          </cell>
        </row>
        <row r="11582">
          <cell r="H11582" t="str">
            <v>NotSelf</v>
          </cell>
        </row>
        <row r="11583">
          <cell r="H11583" t="str">
            <v>NotSelf</v>
          </cell>
        </row>
        <row r="11584">
          <cell r="H11584" t="str">
            <v>NotSelf</v>
          </cell>
        </row>
        <row r="11585">
          <cell r="H11585" t="str">
            <v>NotSelf</v>
          </cell>
        </row>
        <row r="11586">
          <cell r="H11586" t="str">
            <v>NotSelf</v>
          </cell>
        </row>
        <row r="11587">
          <cell r="H11587" t="str">
            <v>NotSelf</v>
          </cell>
        </row>
        <row r="11588">
          <cell r="H11588" t="str">
            <v>NotSelf</v>
          </cell>
        </row>
        <row r="11589">
          <cell r="H11589" t="str">
            <v>NotSelf</v>
          </cell>
        </row>
        <row r="11590">
          <cell r="H11590" t="str">
            <v>NotSelf</v>
          </cell>
        </row>
        <row r="11591">
          <cell r="H11591" t="str">
            <v>NotSelf</v>
          </cell>
        </row>
        <row r="11592">
          <cell r="H11592" t="str">
            <v>NotSelf</v>
          </cell>
        </row>
        <row r="11593">
          <cell r="H11593" t="str">
            <v>NotSelf</v>
          </cell>
        </row>
        <row r="11594">
          <cell r="H11594" t="str">
            <v>NotSelf</v>
          </cell>
        </row>
        <row r="11595">
          <cell r="H11595" t="str">
            <v>NotSelf</v>
          </cell>
        </row>
        <row r="11596">
          <cell r="H11596" t="str">
            <v>NotSelf</v>
          </cell>
        </row>
        <row r="11597">
          <cell r="H11597" t="str">
            <v>NotSelf</v>
          </cell>
        </row>
        <row r="11598">
          <cell r="H11598" t="str">
            <v>NotSelf</v>
          </cell>
        </row>
        <row r="11599">
          <cell r="H11599" t="str">
            <v>NotSelf</v>
          </cell>
        </row>
        <row r="11600">
          <cell r="H11600" t="str">
            <v>NotSelf</v>
          </cell>
        </row>
        <row r="11601">
          <cell r="H11601" t="str">
            <v>NotSelf</v>
          </cell>
        </row>
        <row r="11602">
          <cell r="H11602" t="str">
            <v>NotSelf</v>
          </cell>
        </row>
        <row r="11603">
          <cell r="H11603" t="str">
            <v>NotSelf</v>
          </cell>
        </row>
        <row r="11604">
          <cell r="H11604" t="str">
            <v>NotSelf</v>
          </cell>
        </row>
        <row r="11605">
          <cell r="H11605" t="str">
            <v>NotSelf</v>
          </cell>
        </row>
        <row r="11606">
          <cell r="H11606" t="str">
            <v>NotSelf</v>
          </cell>
        </row>
        <row r="11607">
          <cell r="H11607" t="str">
            <v>NotSelf</v>
          </cell>
        </row>
        <row r="11608">
          <cell r="H11608" t="str">
            <v>NotSelf</v>
          </cell>
        </row>
        <row r="11609">
          <cell r="H11609" t="str">
            <v>NotSelf</v>
          </cell>
        </row>
        <row r="11610">
          <cell r="H11610" t="str">
            <v>NotSelf</v>
          </cell>
        </row>
        <row r="11611">
          <cell r="H11611" t="str">
            <v>NotSelf</v>
          </cell>
        </row>
        <row r="11612">
          <cell r="H11612" t="str">
            <v>NotSelf</v>
          </cell>
        </row>
        <row r="11613">
          <cell r="H11613" t="str">
            <v>NotSelf</v>
          </cell>
        </row>
        <row r="11614">
          <cell r="H11614" t="str">
            <v>NotSelf</v>
          </cell>
        </row>
        <row r="11615">
          <cell r="H11615" t="str">
            <v>NotSelf</v>
          </cell>
        </row>
        <row r="11616">
          <cell r="H11616" t="str">
            <v>NotSelf</v>
          </cell>
        </row>
        <row r="11617">
          <cell r="H11617" t="str">
            <v>NotSelf</v>
          </cell>
        </row>
        <row r="11618">
          <cell r="H11618" t="str">
            <v>NotSelf</v>
          </cell>
        </row>
        <row r="11619">
          <cell r="H11619" t="str">
            <v>NotSelf</v>
          </cell>
        </row>
        <row r="11620">
          <cell r="H11620" t="str">
            <v>NotSelf</v>
          </cell>
        </row>
        <row r="11621">
          <cell r="H11621" t="str">
            <v>NotSelf</v>
          </cell>
        </row>
        <row r="11622">
          <cell r="H11622" t="str">
            <v>NotSelf</v>
          </cell>
        </row>
        <row r="11623">
          <cell r="H11623" t="str">
            <v>NotSelf</v>
          </cell>
        </row>
        <row r="11624">
          <cell r="H11624" t="str">
            <v>NotSelf</v>
          </cell>
        </row>
        <row r="11625">
          <cell r="H11625" t="str">
            <v>NotSelf</v>
          </cell>
        </row>
        <row r="11626">
          <cell r="H11626" t="str">
            <v>NotSelf</v>
          </cell>
        </row>
        <row r="11627">
          <cell r="H11627" t="str">
            <v>NotSelf</v>
          </cell>
        </row>
        <row r="11628">
          <cell r="H11628" t="str">
            <v>NotSelf</v>
          </cell>
        </row>
        <row r="11629">
          <cell r="H11629" t="str">
            <v>NotSelf</v>
          </cell>
        </row>
        <row r="11630">
          <cell r="H11630" t="str">
            <v>NotSelf</v>
          </cell>
        </row>
        <row r="11631">
          <cell r="H11631" t="str">
            <v>NotSelf</v>
          </cell>
        </row>
        <row r="11632">
          <cell r="H11632" t="str">
            <v>NotSelf</v>
          </cell>
        </row>
        <row r="11633">
          <cell r="H11633" t="str">
            <v>NotSelf</v>
          </cell>
        </row>
        <row r="11634">
          <cell r="H11634" t="str">
            <v>NotSelf</v>
          </cell>
        </row>
        <row r="11635">
          <cell r="H11635" t="str">
            <v>NotSelf</v>
          </cell>
        </row>
        <row r="11636">
          <cell r="H11636" t="str">
            <v>NotSelf</v>
          </cell>
        </row>
        <row r="11637">
          <cell r="H11637" t="str">
            <v>NotSelf</v>
          </cell>
        </row>
        <row r="11638">
          <cell r="H11638" t="str">
            <v>NotSelf</v>
          </cell>
        </row>
        <row r="11639">
          <cell r="H11639" t="str">
            <v>NotSelf</v>
          </cell>
        </row>
        <row r="11640">
          <cell r="H11640" t="str">
            <v>NotSelf</v>
          </cell>
        </row>
        <row r="11641">
          <cell r="H11641" t="str">
            <v>NotSelf</v>
          </cell>
        </row>
        <row r="11642">
          <cell r="H11642" t="str">
            <v>NotSelf</v>
          </cell>
        </row>
        <row r="11643">
          <cell r="H11643" t="str">
            <v>NotSelf</v>
          </cell>
        </row>
        <row r="11644">
          <cell r="H11644" t="str">
            <v>NotSelf</v>
          </cell>
        </row>
        <row r="11645">
          <cell r="H11645" t="str">
            <v>NotSelf</v>
          </cell>
        </row>
        <row r="11646">
          <cell r="H11646" t="str">
            <v>NotSelf</v>
          </cell>
        </row>
        <row r="11647">
          <cell r="H11647" t="str">
            <v>NotSelf</v>
          </cell>
        </row>
        <row r="11648">
          <cell r="H11648" t="str">
            <v>NotSelf</v>
          </cell>
        </row>
        <row r="11649">
          <cell r="H11649" t="str">
            <v>NotSelf</v>
          </cell>
        </row>
        <row r="11650">
          <cell r="H11650" t="str">
            <v>NotSelf</v>
          </cell>
        </row>
        <row r="11651">
          <cell r="H11651" t="str">
            <v>NotSelf</v>
          </cell>
        </row>
        <row r="11652">
          <cell r="H11652" t="str">
            <v>NotSelf</v>
          </cell>
        </row>
        <row r="11653">
          <cell r="H11653" t="str">
            <v>NotSelf</v>
          </cell>
        </row>
        <row r="11654">
          <cell r="H11654" t="str">
            <v>NotSelf</v>
          </cell>
        </row>
        <row r="11655">
          <cell r="H11655" t="str">
            <v>NotSelf</v>
          </cell>
        </row>
        <row r="11656">
          <cell r="H11656" t="str">
            <v>NotSelf</v>
          </cell>
        </row>
        <row r="11657">
          <cell r="H11657" t="str">
            <v>NotSelf</v>
          </cell>
        </row>
        <row r="11658">
          <cell r="H11658" t="str">
            <v>NotSelf</v>
          </cell>
        </row>
        <row r="11659">
          <cell r="H11659" t="str">
            <v>NotSelf</v>
          </cell>
        </row>
        <row r="11660">
          <cell r="H11660" t="str">
            <v>NotSelf</v>
          </cell>
        </row>
        <row r="11661">
          <cell r="H11661" t="str">
            <v>NotSelf</v>
          </cell>
        </row>
        <row r="11662">
          <cell r="H11662" t="str">
            <v>NotSelf</v>
          </cell>
        </row>
        <row r="11663">
          <cell r="H11663" t="str">
            <v>NotSelf</v>
          </cell>
        </row>
        <row r="11664">
          <cell r="H11664" t="str">
            <v>NotSelf</v>
          </cell>
        </row>
        <row r="11665">
          <cell r="H11665" t="str">
            <v>NotSelf</v>
          </cell>
        </row>
        <row r="11666">
          <cell r="H11666" t="str">
            <v>NotSelf</v>
          </cell>
        </row>
        <row r="11667">
          <cell r="H11667" t="str">
            <v>NotSelf</v>
          </cell>
        </row>
        <row r="11668">
          <cell r="H11668" t="str">
            <v>NotSelf</v>
          </cell>
        </row>
        <row r="11669">
          <cell r="H11669" t="str">
            <v>NotSelf</v>
          </cell>
        </row>
        <row r="11670">
          <cell r="H11670" t="str">
            <v>NotSelf</v>
          </cell>
        </row>
        <row r="11671">
          <cell r="H11671" t="str">
            <v>NotSelf</v>
          </cell>
        </row>
        <row r="11672">
          <cell r="H11672" t="str">
            <v>NotSelf</v>
          </cell>
        </row>
        <row r="11673">
          <cell r="H11673" t="str">
            <v>NotSelf</v>
          </cell>
        </row>
        <row r="11674">
          <cell r="H11674" t="str">
            <v>NotSelf</v>
          </cell>
        </row>
        <row r="11675">
          <cell r="H11675" t="str">
            <v>NotSelf</v>
          </cell>
        </row>
        <row r="11676">
          <cell r="H11676" t="str">
            <v>NotSelf</v>
          </cell>
        </row>
        <row r="11677">
          <cell r="H11677" t="str">
            <v>NotSelf</v>
          </cell>
        </row>
        <row r="11678">
          <cell r="H11678" t="str">
            <v>NotSelf</v>
          </cell>
        </row>
        <row r="11679">
          <cell r="H11679" t="str">
            <v>NotSelf</v>
          </cell>
        </row>
        <row r="11680">
          <cell r="H11680" t="str">
            <v>NotSelf</v>
          </cell>
        </row>
        <row r="11681">
          <cell r="H11681" t="str">
            <v>NotSelf</v>
          </cell>
        </row>
        <row r="11682">
          <cell r="H11682" t="str">
            <v>NotSelf</v>
          </cell>
        </row>
        <row r="11683">
          <cell r="H11683" t="str">
            <v>NotSelf</v>
          </cell>
        </row>
        <row r="11684">
          <cell r="H11684" t="str">
            <v>NotSelf</v>
          </cell>
        </row>
        <row r="11685">
          <cell r="H11685" t="str">
            <v>NotSelf</v>
          </cell>
        </row>
        <row r="11686">
          <cell r="H11686" t="str">
            <v>NotSelf</v>
          </cell>
        </row>
        <row r="11687">
          <cell r="H11687" t="str">
            <v>NotSelf</v>
          </cell>
        </row>
        <row r="11688">
          <cell r="H11688" t="str">
            <v>NotSelf</v>
          </cell>
        </row>
        <row r="11689">
          <cell r="H11689" t="str">
            <v>NotSelf</v>
          </cell>
        </row>
        <row r="11690">
          <cell r="H11690" t="str">
            <v>NotSelf</v>
          </cell>
        </row>
        <row r="11691">
          <cell r="H11691" t="str">
            <v>NotSelf</v>
          </cell>
        </row>
        <row r="11692">
          <cell r="H11692" t="str">
            <v>NotSelf</v>
          </cell>
        </row>
        <row r="11693">
          <cell r="H11693" t="str">
            <v>NotSelf</v>
          </cell>
        </row>
        <row r="11694">
          <cell r="H11694" t="str">
            <v>NotSelf</v>
          </cell>
        </row>
        <row r="11695">
          <cell r="H11695" t="str">
            <v>NotSelf</v>
          </cell>
        </row>
        <row r="11696">
          <cell r="H11696" t="str">
            <v>NotSelf</v>
          </cell>
        </row>
        <row r="11697">
          <cell r="H11697" t="str">
            <v>NotSelf</v>
          </cell>
        </row>
        <row r="11698">
          <cell r="H11698" t="str">
            <v>NotSelf</v>
          </cell>
        </row>
        <row r="11699">
          <cell r="H11699" t="str">
            <v>NotSelf</v>
          </cell>
        </row>
        <row r="11700">
          <cell r="H11700" t="str">
            <v>NotSelf</v>
          </cell>
        </row>
        <row r="11701">
          <cell r="H11701" t="str">
            <v>NotSelf</v>
          </cell>
        </row>
        <row r="11702">
          <cell r="H11702" t="str">
            <v>NotSelf</v>
          </cell>
        </row>
        <row r="11703">
          <cell r="H11703" t="str">
            <v>NotSelf</v>
          </cell>
        </row>
        <row r="11704">
          <cell r="H11704" t="str">
            <v>NotSelf</v>
          </cell>
        </row>
        <row r="11705">
          <cell r="H11705" t="str">
            <v>NotSelf</v>
          </cell>
        </row>
        <row r="11706">
          <cell r="H11706" t="str">
            <v>NotSelf</v>
          </cell>
        </row>
        <row r="11707">
          <cell r="H11707" t="str">
            <v>NotSelf</v>
          </cell>
        </row>
        <row r="11708">
          <cell r="H11708" t="str">
            <v>NotSelf</v>
          </cell>
        </row>
        <row r="11709">
          <cell r="H11709" t="str">
            <v>NotSelf</v>
          </cell>
        </row>
        <row r="11710">
          <cell r="H11710" t="str">
            <v>NotSelf</v>
          </cell>
        </row>
        <row r="11711">
          <cell r="H11711" t="str">
            <v>NotSelf</v>
          </cell>
        </row>
        <row r="11712">
          <cell r="H11712" t="str">
            <v>NotSelf</v>
          </cell>
        </row>
        <row r="11713">
          <cell r="H11713" t="str">
            <v>NotSelf</v>
          </cell>
        </row>
        <row r="11714">
          <cell r="H11714" t="str">
            <v>NotSelf</v>
          </cell>
        </row>
        <row r="11715">
          <cell r="H11715" t="str">
            <v>NotSelf</v>
          </cell>
        </row>
        <row r="11716">
          <cell r="H11716" t="str">
            <v>NotSelf</v>
          </cell>
        </row>
        <row r="11717">
          <cell r="H11717" t="str">
            <v>NotSelf</v>
          </cell>
        </row>
        <row r="11718">
          <cell r="H11718" t="str">
            <v>NotSelf</v>
          </cell>
        </row>
        <row r="11719">
          <cell r="H11719" t="str">
            <v>NotSelf</v>
          </cell>
        </row>
        <row r="11720">
          <cell r="H11720" t="str">
            <v>NotSelf</v>
          </cell>
        </row>
        <row r="11721">
          <cell r="H11721" t="str">
            <v>NotSelf</v>
          </cell>
        </row>
        <row r="11722">
          <cell r="H11722" t="str">
            <v>NotSelf</v>
          </cell>
        </row>
        <row r="11723">
          <cell r="H11723" t="str">
            <v>NotSelf</v>
          </cell>
        </row>
        <row r="11724">
          <cell r="H11724" t="str">
            <v>NotSelf</v>
          </cell>
        </row>
        <row r="11725">
          <cell r="H11725" t="str">
            <v>NotSelf</v>
          </cell>
        </row>
        <row r="11726">
          <cell r="H11726" t="str">
            <v>NotSelf</v>
          </cell>
        </row>
        <row r="11727">
          <cell r="H11727" t="str">
            <v>NotSelf</v>
          </cell>
        </row>
        <row r="11728">
          <cell r="H11728" t="str">
            <v>NotSelf</v>
          </cell>
        </row>
        <row r="11729">
          <cell r="H11729" t="str">
            <v>NotSelf</v>
          </cell>
        </row>
        <row r="11730">
          <cell r="H11730" t="str">
            <v>NotSelf</v>
          </cell>
        </row>
        <row r="11731">
          <cell r="H11731" t="str">
            <v>NotSelf</v>
          </cell>
        </row>
        <row r="11732">
          <cell r="H11732" t="str">
            <v>NotSelf</v>
          </cell>
        </row>
        <row r="11733">
          <cell r="H11733" t="str">
            <v>NotSelf</v>
          </cell>
        </row>
        <row r="11734">
          <cell r="H11734" t="str">
            <v>NotSelf</v>
          </cell>
        </row>
        <row r="11735">
          <cell r="H11735" t="str">
            <v>NotSelf</v>
          </cell>
        </row>
        <row r="11736">
          <cell r="H11736" t="str">
            <v>NotSelf</v>
          </cell>
        </row>
        <row r="11737">
          <cell r="H11737" t="str">
            <v>NotSelf</v>
          </cell>
        </row>
        <row r="11738">
          <cell r="H11738" t="str">
            <v>NotSelf</v>
          </cell>
        </row>
        <row r="11739">
          <cell r="H11739" t="str">
            <v>NotSelf</v>
          </cell>
        </row>
        <row r="11740">
          <cell r="H11740" t="str">
            <v>NotSelf</v>
          </cell>
        </row>
        <row r="11741">
          <cell r="H11741" t="str">
            <v>NotSelf</v>
          </cell>
        </row>
        <row r="11742">
          <cell r="H11742" t="str">
            <v>NotSelf</v>
          </cell>
        </row>
        <row r="11743">
          <cell r="H11743" t="str">
            <v>NotSelf</v>
          </cell>
        </row>
        <row r="11744">
          <cell r="H11744" t="str">
            <v>NotSelf</v>
          </cell>
        </row>
        <row r="11745">
          <cell r="H11745" t="str">
            <v>NotSelf</v>
          </cell>
        </row>
        <row r="11746">
          <cell r="H11746" t="str">
            <v>NotSelf</v>
          </cell>
        </row>
        <row r="11747">
          <cell r="H11747" t="str">
            <v>NotSelf</v>
          </cell>
        </row>
        <row r="11748">
          <cell r="H11748" t="str">
            <v>NotSelf</v>
          </cell>
        </row>
        <row r="11749">
          <cell r="H11749" t="str">
            <v>NotSelf</v>
          </cell>
        </row>
        <row r="11750">
          <cell r="H11750" t="str">
            <v>NotSelf</v>
          </cell>
        </row>
        <row r="11751">
          <cell r="H11751" t="str">
            <v>NotSelf</v>
          </cell>
        </row>
        <row r="11752">
          <cell r="H11752" t="str">
            <v>NotSelf</v>
          </cell>
        </row>
        <row r="11753">
          <cell r="H11753" t="str">
            <v>NotSelf</v>
          </cell>
        </row>
        <row r="11754">
          <cell r="H11754" t="str">
            <v>NotSelf</v>
          </cell>
        </row>
        <row r="11755">
          <cell r="H11755" t="str">
            <v>NotSelf</v>
          </cell>
        </row>
        <row r="11756">
          <cell r="H11756" t="str">
            <v>NotSelf</v>
          </cell>
        </row>
        <row r="11757">
          <cell r="H11757" t="str">
            <v>NotSelf</v>
          </cell>
        </row>
        <row r="11758">
          <cell r="H11758" t="str">
            <v>NotSelf</v>
          </cell>
        </row>
        <row r="11759">
          <cell r="H11759" t="str">
            <v>NotSelf</v>
          </cell>
        </row>
        <row r="11760">
          <cell r="H11760" t="str">
            <v>NotSelf</v>
          </cell>
        </row>
        <row r="11761">
          <cell r="H11761" t="str">
            <v>NotSelf</v>
          </cell>
        </row>
        <row r="11762">
          <cell r="H11762" t="str">
            <v>NotSelf</v>
          </cell>
        </row>
        <row r="11763">
          <cell r="H11763" t="str">
            <v>NotSelf</v>
          </cell>
        </row>
        <row r="11764">
          <cell r="H11764" t="str">
            <v>NotSelf</v>
          </cell>
        </row>
        <row r="11765">
          <cell r="H11765" t="str">
            <v>NotSelf</v>
          </cell>
        </row>
        <row r="11766">
          <cell r="H11766" t="str">
            <v>NotSelf</v>
          </cell>
        </row>
        <row r="11767">
          <cell r="H11767" t="str">
            <v>NotSelf</v>
          </cell>
        </row>
        <row r="11768">
          <cell r="H11768" t="str">
            <v>NotSelf</v>
          </cell>
        </row>
        <row r="11769">
          <cell r="H11769" t="str">
            <v>NotSelf</v>
          </cell>
        </row>
        <row r="11770">
          <cell r="H11770" t="str">
            <v>NotSelf</v>
          </cell>
        </row>
        <row r="11771">
          <cell r="H11771" t="str">
            <v>NotSelf</v>
          </cell>
        </row>
        <row r="11772">
          <cell r="H11772" t="str">
            <v>NotSelf</v>
          </cell>
        </row>
        <row r="11773">
          <cell r="H11773" t="str">
            <v>NotSelf</v>
          </cell>
        </row>
        <row r="11774">
          <cell r="H11774" t="str">
            <v>NotSelf</v>
          </cell>
        </row>
        <row r="11775">
          <cell r="H11775" t="str">
            <v>NotSelf</v>
          </cell>
        </row>
        <row r="11776">
          <cell r="H11776" t="str">
            <v>NotSelf</v>
          </cell>
        </row>
        <row r="11777">
          <cell r="H11777" t="str">
            <v>NotSelf</v>
          </cell>
        </row>
        <row r="11778">
          <cell r="H11778" t="str">
            <v>NotSelf</v>
          </cell>
        </row>
        <row r="11779">
          <cell r="H11779" t="str">
            <v>NotSelf</v>
          </cell>
        </row>
        <row r="11780">
          <cell r="H11780" t="str">
            <v>NotSelf</v>
          </cell>
        </row>
        <row r="11781">
          <cell r="H11781" t="str">
            <v>NotSelf</v>
          </cell>
        </row>
        <row r="11782">
          <cell r="H11782" t="str">
            <v>NotSelf</v>
          </cell>
        </row>
        <row r="11783">
          <cell r="H11783" t="str">
            <v>NotSelf</v>
          </cell>
        </row>
        <row r="11784">
          <cell r="H11784" t="str">
            <v>NotSelf</v>
          </cell>
        </row>
        <row r="11785">
          <cell r="H11785" t="str">
            <v>NotSelf</v>
          </cell>
        </row>
        <row r="11786">
          <cell r="H11786" t="str">
            <v>NotSelf</v>
          </cell>
        </row>
        <row r="11787">
          <cell r="H11787" t="str">
            <v>NotSelf</v>
          </cell>
        </row>
        <row r="11788">
          <cell r="H11788" t="str">
            <v>NotSelf</v>
          </cell>
        </row>
        <row r="11789">
          <cell r="H11789" t="str">
            <v>NotSelf</v>
          </cell>
        </row>
        <row r="11790">
          <cell r="H11790" t="str">
            <v>NotSelf</v>
          </cell>
        </row>
        <row r="11791">
          <cell r="H11791" t="str">
            <v>NotSelf</v>
          </cell>
        </row>
        <row r="11792">
          <cell r="H11792" t="str">
            <v>NotSelf</v>
          </cell>
        </row>
        <row r="11793">
          <cell r="H11793" t="str">
            <v>NotSelf</v>
          </cell>
        </row>
        <row r="11794">
          <cell r="H11794" t="str">
            <v>NotSelf</v>
          </cell>
        </row>
        <row r="11795">
          <cell r="H11795" t="str">
            <v>NotSelf</v>
          </cell>
        </row>
        <row r="11796">
          <cell r="H11796" t="str">
            <v>NotSelf</v>
          </cell>
        </row>
        <row r="11797">
          <cell r="H11797" t="str">
            <v>NotSelf</v>
          </cell>
        </row>
        <row r="11798">
          <cell r="H11798" t="str">
            <v>NotSelf</v>
          </cell>
        </row>
        <row r="11799">
          <cell r="H11799" t="str">
            <v>NotSelf</v>
          </cell>
        </row>
        <row r="11800">
          <cell r="H11800" t="str">
            <v>NotSelf</v>
          </cell>
        </row>
        <row r="11801">
          <cell r="H11801" t="str">
            <v>NotSelf</v>
          </cell>
        </row>
        <row r="11802">
          <cell r="H11802" t="str">
            <v>NotSelf</v>
          </cell>
        </row>
        <row r="11803">
          <cell r="H11803" t="str">
            <v>NotSelf</v>
          </cell>
        </row>
        <row r="11804">
          <cell r="H11804" t="str">
            <v>NotSelf</v>
          </cell>
        </row>
        <row r="11805">
          <cell r="H11805" t="str">
            <v>NotSelf</v>
          </cell>
        </row>
        <row r="11806">
          <cell r="H11806" t="str">
            <v>NotSelf</v>
          </cell>
        </row>
        <row r="11807">
          <cell r="H11807" t="str">
            <v>NotSelf</v>
          </cell>
        </row>
        <row r="11808">
          <cell r="H11808" t="str">
            <v>NotSelf</v>
          </cell>
        </row>
        <row r="11809">
          <cell r="H11809" t="str">
            <v>NotSelf</v>
          </cell>
        </row>
        <row r="11810">
          <cell r="H11810" t="str">
            <v>NotSelf</v>
          </cell>
        </row>
        <row r="11811">
          <cell r="H11811" t="str">
            <v>NotSelf</v>
          </cell>
        </row>
        <row r="11812">
          <cell r="H11812" t="str">
            <v>NotSelf</v>
          </cell>
        </row>
        <row r="11813">
          <cell r="H11813" t="str">
            <v>NotSelf</v>
          </cell>
        </row>
        <row r="11814">
          <cell r="H11814" t="str">
            <v>NotSelf</v>
          </cell>
        </row>
        <row r="11815">
          <cell r="H11815" t="str">
            <v>NotSelf</v>
          </cell>
        </row>
        <row r="11816">
          <cell r="H11816" t="str">
            <v>NotSelf</v>
          </cell>
        </row>
        <row r="11817">
          <cell r="H11817" t="str">
            <v>NotSelf</v>
          </cell>
        </row>
        <row r="11818">
          <cell r="H11818" t="str">
            <v>NotSelf</v>
          </cell>
        </row>
        <row r="11819">
          <cell r="H11819" t="str">
            <v>NotSelf</v>
          </cell>
        </row>
        <row r="11820">
          <cell r="H11820" t="str">
            <v>NotSelf</v>
          </cell>
        </row>
        <row r="11821">
          <cell r="H11821" t="str">
            <v>NotSelf</v>
          </cell>
        </row>
        <row r="11822">
          <cell r="H11822" t="str">
            <v>NotSelf</v>
          </cell>
        </row>
        <row r="11823">
          <cell r="H11823" t="str">
            <v>NotSelf</v>
          </cell>
        </row>
        <row r="11824">
          <cell r="H11824" t="str">
            <v>NotSelf</v>
          </cell>
        </row>
        <row r="11825">
          <cell r="H11825" t="str">
            <v>NotSelf</v>
          </cell>
        </row>
        <row r="11826">
          <cell r="H11826" t="str">
            <v>NotSelf</v>
          </cell>
        </row>
        <row r="11827">
          <cell r="H11827" t="str">
            <v>NotSelf</v>
          </cell>
        </row>
        <row r="11828">
          <cell r="H11828" t="str">
            <v>NotSelf</v>
          </cell>
        </row>
        <row r="11829">
          <cell r="H11829" t="str">
            <v>NotSelf</v>
          </cell>
        </row>
        <row r="11830">
          <cell r="H11830" t="str">
            <v>NotSelf</v>
          </cell>
        </row>
        <row r="11831">
          <cell r="H11831" t="str">
            <v>NotSelf</v>
          </cell>
        </row>
        <row r="11832">
          <cell r="H11832" t="str">
            <v>NotSelf</v>
          </cell>
        </row>
        <row r="11833">
          <cell r="H11833" t="str">
            <v>NotSelf</v>
          </cell>
        </row>
        <row r="11834">
          <cell r="H11834" t="str">
            <v>NotSelf</v>
          </cell>
        </row>
        <row r="11835">
          <cell r="H11835" t="str">
            <v>NotSelf</v>
          </cell>
        </row>
        <row r="11836">
          <cell r="H11836" t="str">
            <v>NotSelf</v>
          </cell>
        </row>
        <row r="11837">
          <cell r="H11837" t="str">
            <v>NotSelf</v>
          </cell>
        </row>
        <row r="11838">
          <cell r="H11838" t="str">
            <v>NotSelf</v>
          </cell>
        </row>
        <row r="11839">
          <cell r="H11839" t="str">
            <v>NotSelf</v>
          </cell>
        </row>
        <row r="11840">
          <cell r="H11840" t="str">
            <v>NotSelf</v>
          </cell>
        </row>
        <row r="11841">
          <cell r="H11841" t="str">
            <v>NotSelf</v>
          </cell>
        </row>
        <row r="11842">
          <cell r="H11842" t="str">
            <v>NotSelf</v>
          </cell>
        </row>
        <row r="11843">
          <cell r="H11843" t="str">
            <v>NotSelf</v>
          </cell>
        </row>
        <row r="11844">
          <cell r="H11844" t="str">
            <v>NotSelf</v>
          </cell>
        </row>
        <row r="11845">
          <cell r="H11845" t="str">
            <v>NotSelf</v>
          </cell>
        </row>
        <row r="11846">
          <cell r="H11846" t="str">
            <v>NotSelf</v>
          </cell>
        </row>
        <row r="11847">
          <cell r="H11847" t="str">
            <v>NotSelf</v>
          </cell>
        </row>
        <row r="11848">
          <cell r="H11848" t="str">
            <v>NotSelf</v>
          </cell>
        </row>
        <row r="11849">
          <cell r="H11849" t="str">
            <v>NotSelf</v>
          </cell>
        </row>
        <row r="11850">
          <cell r="H11850" t="str">
            <v>NotSelf</v>
          </cell>
        </row>
        <row r="11851">
          <cell r="H11851" t="str">
            <v>NotSelf</v>
          </cell>
        </row>
        <row r="11852">
          <cell r="H11852" t="str">
            <v>NotSelf</v>
          </cell>
        </row>
        <row r="11853">
          <cell r="H11853" t="str">
            <v>NotSelf</v>
          </cell>
        </row>
        <row r="11854">
          <cell r="H11854" t="str">
            <v>NotSelf</v>
          </cell>
        </row>
        <row r="11855">
          <cell r="H11855" t="str">
            <v>NotSelf</v>
          </cell>
        </row>
        <row r="11856">
          <cell r="H11856" t="str">
            <v>NotSelf</v>
          </cell>
        </row>
        <row r="11857">
          <cell r="H11857" t="str">
            <v>NotSelf</v>
          </cell>
        </row>
        <row r="11858">
          <cell r="H11858" t="str">
            <v>NotSelf</v>
          </cell>
        </row>
        <row r="11859">
          <cell r="H11859" t="str">
            <v>NotSelf</v>
          </cell>
        </row>
        <row r="11860">
          <cell r="H11860" t="str">
            <v>NotSelf</v>
          </cell>
        </row>
        <row r="11861">
          <cell r="H11861" t="str">
            <v>NotSelf</v>
          </cell>
        </row>
        <row r="11862">
          <cell r="H11862" t="str">
            <v>NotSelf</v>
          </cell>
        </row>
        <row r="11863">
          <cell r="H11863" t="str">
            <v>NotSelf</v>
          </cell>
        </row>
        <row r="11864">
          <cell r="H11864" t="str">
            <v>NotSelf</v>
          </cell>
        </row>
        <row r="11865">
          <cell r="H11865" t="str">
            <v>NotSelf</v>
          </cell>
        </row>
        <row r="11866">
          <cell r="H11866" t="str">
            <v>NotSelf</v>
          </cell>
        </row>
        <row r="11867">
          <cell r="H11867" t="str">
            <v>NotSelf</v>
          </cell>
        </row>
        <row r="11868">
          <cell r="H11868" t="str">
            <v>NotSelf</v>
          </cell>
        </row>
        <row r="11869">
          <cell r="H11869" t="str">
            <v>NotSelf</v>
          </cell>
        </row>
        <row r="11870">
          <cell r="H11870" t="str">
            <v>NotSelf</v>
          </cell>
        </row>
        <row r="11871">
          <cell r="H11871" t="str">
            <v>NotSelf</v>
          </cell>
        </row>
        <row r="11872">
          <cell r="H11872" t="str">
            <v>NotSelf</v>
          </cell>
        </row>
        <row r="11873">
          <cell r="H11873" t="str">
            <v>NotSelf</v>
          </cell>
        </row>
        <row r="11874">
          <cell r="H11874" t="str">
            <v>NotSelf</v>
          </cell>
        </row>
        <row r="11875">
          <cell r="H11875" t="str">
            <v>NotSelf</v>
          </cell>
        </row>
        <row r="11876">
          <cell r="H11876" t="str">
            <v>NotSelf</v>
          </cell>
        </row>
        <row r="11877">
          <cell r="H11877" t="str">
            <v>NotSelf</v>
          </cell>
        </row>
        <row r="11878">
          <cell r="H11878" t="str">
            <v>NotSelf</v>
          </cell>
        </row>
        <row r="11879">
          <cell r="H11879" t="str">
            <v>NotSelf</v>
          </cell>
        </row>
        <row r="11880">
          <cell r="H11880" t="str">
            <v>NotSelf</v>
          </cell>
        </row>
        <row r="11881">
          <cell r="H11881" t="str">
            <v>NotSelf</v>
          </cell>
        </row>
        <row r="11882">
          <cell r="H11882" t="str">
            <v>NotSelf</v>
          </cell>
        </row>
        <row r="11883">
          <cell r="H11883" t="str">
            <v>NotSelf</v>
          </cell>
        </row>
        <row r="11884">
          <cell r="H11884" t="str">
            <v>NotSelf</v>
          </cell>
        </row>
        <row r="11885">
          <cell r="H11885" t="str">
            <v>NotSelf</v>
          </cell>
        </row>
        <row r="11886">
          <cell r="H11886" t="str">
            <v>NotSelf</v>
          </cell>
        </row>
        <row r="11887">
          <cell r="H11887" t="str">
            <v>NotSelf</v>
          </cell>
        </row>
        <row r="11888">
          <cell r="H11888" t="str">
            <v>NotSelf</v>
          </cell>
        </row>
        <row r="11889">
          <cell r="H11889" t="str">
            <v>NotSelf</v>
          </cell>
        </row>
        <row r="11890">
          <cell r="H11890" t="str">
            <v>NotSelf</v>
          </cell>
        </row>
        <row r="11891">
          <cell r="H11891" t="str">
            <v>NotSelf</v>
          </cell>
        </row>
        <row r="11892">
          <cell r="H11892" t="str">
            <v>NotSelf</v>
          </cell>
        </row>
        <row r="11893">
          <cell r="H11893" t="str">
            <v>NotSelf</v>
          </cell>
        </row>
        <row r="11894">
          <cell r="H11894" t="str">
            <v>NotSelf</v>
          </cell>
        </row>
        <row r="11895">
          <cell r="H11895" t="str">
            <v>NotSelf</v>
          </cell>
        </row>
        <row r="11896">
          <cell r="H11896" t="str">
            <v>NotSelf</v>
          </cell>
        </row>
        <row r="11897">
          <cell r="H11897" t="str">
            <v>NotSelf</v>
          </cell>
        </row>
        <row r="11898">
          <cell r="H11898" t="str">
            <v>NotSelf</v>
          </cell>
        </row>
        <row r="11899">
          <cell r="H11899" t="str">
            <v>NotSelf</v>
          </cell>
        </row>
        <row r="11900">
          <cell r="H11900" t="str">
            <v>NotSelf</v>
          </cell>
        </row>
        <row r="11901">
          <cell r="H11901" t="str">
            <v>NotSelf</v>
          </cell>
        </row>
        <row r="11902">
          <cell r="H11902" t="str">
            <v>NotSelf</v>
          </cell>
        </row>
        <row r="11903">
          <cell r="H11903" t="str">
            <v>NotSelf</v>
          </cell>
        </row>
        <row r="11904">
          <cell r="H11904" t="str">
            <v>NotSelf</v>
          </cell>
        </row>
        <row r="11905">
          <cell r="H11905" t="str">
            <v>NotSelf</v>
          </cell>
        </row>
        <row r="11906">
          <cell r="H11906" t="str">
            <v>NotSelf</v>
          </cell>
        </row>
        <row r="11907">
          <cell r="H11907" t="str">
            <v>NotSelf</v>
          </cell>
        </row>
        <row r="11908">
          <cell r="H11908" t="str">
            <v>NotSelf</v>
          </cell>
        </row>
        <row r="11909">
          <cell r="H11909" t="str">
            <v>NotSelf</v>
          </cell>
        </row>
        <row r="11910">
          <cell r="H11910" t="str">
            <v>NotSelf</v>
          </cell>
        </row>
        <row r="11911">
          <cell r="H11911" t="str">
            <v>NotSelf</v>
          </cell>
        </row>
        <row r="11912">
          <cell r="H11912" t="str">
            <v>NotSelf</v>
          </cell>
        </row>
        <row r="11913">
          <cell r="H11913" t="str">
            <v>NotSelf</v>
          </cell>
        </row>
        <row r="11914">
          <cell r="H11914" t="str">
            <v>NotSelf</v>
          </cell>
        </row>
        <row r="11915">
          <cell r="H11915" t="str">
            <v>NotSelf</v>
          </cell>
        </row>
        <row r="11916">
          <cell r="H11916" t="str">
            <v>NotSelf</v>
          </cell>
        </row>
        <row r="11917">
          <cell r="H11917" t="str">
            <v>NotSelf</v>
          </cell>
        </row>
        <row r="11918">
          <cell r="H11918" t="str">
            <v>NotSelf</v>
          </cell>
        </row>
        <row r="11919">
          <cell r="H11919" t="str">
            <v>NotSelf</v>
          </cell>
        </row>
        <row r="11920">
          <cell r="H11920" t="str">
            <v>NotSelf</v>
          </cell>
        </row>
        <row r="11921">
          <cell r="H11921" t="str">
            <v>NotSelf</v>
          </cell>
        </row>
        <row r="11922">
          <cell r="H11922" t="str">
            <v>NotSelf</v>
          </cell>
        </row>
        <row r="11923">
          <cell r="H11923" t="str">
            <v>NotSelf</v>
          </cell>
        </row>
        <row r="11924">
          <cell r="H11924" t="str">
            <v>NotSelf</v>
          </cell>
        </row>
        <row r="11925">
          <cell r="H11925" t="str">
            <v>NotSelf</v>
          </cell>
        </row>
        <row r="11926">
          <cell r="H11926" t="str">
            <v>NotSelf</v>
          </cell>
        </row>
        <row r="11927">
          <cell r="H11927" t="str">
            <v>NotSelf</v>
          </cell>
        </row>
        <row r="11928">
          <cell r="H11928" t="str">
            <v>NotSelf</v>
          </cell>
        </row>
        <row r="11929">
          <cell r="H11929" t="str">
            <v>NotSelf</v>
          </cell>
        </row>
        <row r="11930">
          <cell r="H11930" t="str">
            <v>NotSelf</v>
          </cell>
        </row>
        <row r="11931">
          <cell r="H11931" t="str">
            <v>NotSelf</v>
          </cell>
        </row>
        <row r="11932">
          <cell r="H11932" t="str">
            <v>NotSelf</v>
          </cell>
        </row>
        <row r="11933">
          <cell r="H11933" t="str">
            <v>NotSelf</v>
          </cell>
        </row>
        <row r="11934">
          <cell r="H11934" t="str">
            <v>NotSelf</v>
          </cell>
        </row>
        <row r="11935">
          <cell r="H11935" t="str">
            <v>NotSelf</v>
          </cell>
        </row>
        <row r="11936">
          <cell r="H11936" t="str">
            <v>NotSelf</v>
          </cell>
        </row>
        <row r="11937">
          <cell r="H11937" t="str">
            <v>NotSelf</v>
          </cell>
        </row>
        <row r="11938">
          <cell r="H11938" t="str">
            <v>NotSelf</v>
          </cell>
        </row>
        <row r="11939">
          <cell r="H11939" t="str">
            <v>NotSelf</v>
          </cell>
        </row>
        <row r="11940">
          <cell r="H11940" t="str">
            <v>NotSelf</v>
          </cell>
        </row>
        <row r="11941">
          <cell r="H11941" t="str">
            <v>NotSelf</v>
          </cell>
        </row>
        <row r="11942">
          <cell r="H11942" t="str">
            <v>NotSelf</v>
          </cell>
        </row>
        <row r="11943">
          <cell r="H11943" t="str">
            <v>NotSelf</v>
          </cell>
        </row>
        <row r="11944">
          <cell r="H11944" t="str">
            <v>NotSelf</v>
          </cell>
        </row>
        <row r="11945">
          <cell r="H11945" t="str">
            <v>NotSelf</v>
          </cell>
        </row>
        <row r="11946">
          <cell r="H11946" t="str">
            <v>NotSelf</v>
          </cell>
        </row>
        <row r="11947">
          <cell r="H11947" t="str">
            <v>NotSelf</v>
          </cell>
        </row>
        <row r="11948">
          <cell r="H11948" t="str">
            <v>NotSelf</v>
          </cell>
        </row>
        <row r="11949">
          <cell r="H11949" t="str">
            <v>NotSelf</v>
          </cell>
        </row>
        <row r="11950">
          <cell r="H11950" t="str">
            <v>NotSelf</v>
          </cell>
        </row>
        <row r="11951">
          <cell r="H11951" t="str">
            <v>NotSelf</v>
          </cell>
        </row>
        <row r="11952">
          <cell r="H11952" t="str">
            <v>NotSelf</v>
          </cell>
        </row>
        <row r="11953">
          <cell r="H11953" t="str">
            <v>NotSelf</v>
          </cell>
        </row>
        <row r="11954">
          <cell r="H11954" t="str">
            <v>NotSelf</v>
          </cell>
        </row>
        <row r="11955">
          <cell r="H11955" t="str">
            <v>NotSelf</v>
          </cell>
        </row>
        <row r="11956">
          <cell r="H11956" t="str">
            <v>NotSelf</v>
          </cell>
        </row>
        <row r="11957">
          <cell r="H11957" t="str">
            <v>NotSelf</v>
          </cell>
        </row>
        <row r="11958">
          <cell r="H11958" t="str">
            <v>NotSelf</v>
          </cell>
        </row>
        <row r="11959">
          <cell r="H11959" t="str">
            <v>NotSelf</v>
          </cell>
        </row>
        <row r="11960">
          <cell r="H11960" t="str">
            <v>NotSelf</v>
          </cell>
        </row>
        <row r="11961">
          <cell r="H11961" t="str">
            <v>NotSelf</v>
          </cell>
        </row>
        <row r="11962">
          <cell r="H11962" t="str">
            <v>NotSelf</v>
          </cell>
        </row>
        <row r="11963">
          <cell r="H11963" t="str">
            <v>NotSelf</v>
          </cell>
        </row>
        <row r="11964">
          <cell r="H11964" t="str">
            <v>NotSelf</v>
          </cell>
        </row>
        <row r="11965">
          <cell r="H11965" t="str">
            <v>NotSelf</v>
          </cell>
        </row>
        <row r="11966">
          <cell r="H11966" t="str">
            <v>NotSelf</v>
          </cell>
        </row>
        <row r="11967">
          <cell r="H11967" t="str">
            <v>NotSelf</v>
          </cell>
        </row>
        <row r="11968">
          <cell r="H11968" t="str">
            <v>NotSelf</v>
          </cell>
        </row>
        <row r="11969">
          <cell r="H11969" t="str">
            <v>NotSelf</v>
          </cell>
        </row>
        <row r="11970">
          <cell r="H11970" t="str">
            <v>NotSelf</v>
          </cell>
        </row>
        <row r="11971">
          <cell r="H11971" t="str">
            <v>NotSelf</v>
          </cell>
        </row>
        <row r="11972">
          <cell r="H11972" t="str">
            <v>NotSelf</v>
          </cell>
        </row>
        <row r="11973">
          <cell r="H11973" t="str">
            <v>NotSelf</v>
          </cell>
        </row>
        <row r="11974">
          <cell r="H11974" t="str">
            <v>NotSelf</v>
          </cell>
        </row>
        <row r="11975">
          <cell r="H11975" t="str">
            <v>NotSelf</v>
          </cell>
        </row>
        <row r="11976">
          <cell r="H11976" t="str">
            <v>NotSelf</v>
          </cell>
        </row>
        <row r="11977">
          <cell r="H11977" t="str">
            <v>NotSelf</v>
          </cell>
        </row>
        <row r="11978">
          <cell r="H11978" t="str">
            <v>NotSelf</v>
          </cell>
        </row>
        <row r="11979">
          <cell r="H11979" t="str">
            <v>NotSelf</v>
          </cell>
        </row>
        <row r="11980">
          <cell r="H11980" t="str">
            <v>NotSelf</v>
          </cell>
        </row>
        <row r="11981">
          <cell r="H11981" t="str">
            <v>NotSelf</v>
          </cell>
        </row>
        <row r="11982">
          <cell r="H11982" t="str">
            <v>NotSelf</v>
          </cell>
        </row>
        <row r="11983">
          <cell r="H11983" t="str">
            <v>NotSelf</v>
          </cell>
        </row>
        <row r="11984">
          <cell r="H11984" t="str">
            <v>NotSelf</v>
          </cell>
        </row>
        <row r="11985">
          <cell r="H11985" t="str">
            <v>NotSelf</v>
          </cell>
        </row>
        <row r="11986">
          <cell r="H11986" t="str">
            <v>NotSelf</v>
          </cell>
        </row>
        <row r="11987">
          <cell r="H11987" t="str">
            <v>NotSelf</v>
          </cell>
        </row>
        <row r="11988">
          <cell r="H11988" t="str">
            <v>NotSelf</v>
          </cell>
        </row>
        <row r="11989">
          <cell r="H11989" t="str">
            <v>NotSelf</v>
          </cell>
        </row>
        <row r="11990">
          <cell r="H11990" t="str">
            <v>NotSelf</v>
          </cell>
        </row>
        <row r="11991">
          <cell r="H11991" t="str">
            <v>NotSelf</v>
          </cell>
        </row>
        <row r="11992">
          <cell r="H11992" t="str">
            <v>NotSelf</v>
          </cell>
        </row>
        <row r="11993">
          <cell r="H11993" t="str">
            <v>NotSelf</v>
          </cell>
        </row>
        <row r="11994">
          <cell r="H11994" t="str">
            <v>NotSelf</v>
          </cell>
        </row>
        <row r="11995">
          <cell r="H11995" t="str">
            <v>NotSelf</v>
          </cell>
        </row>
        <row r="11996">
          <cell r="H11996" t="str">
            <v>NotSelf</v>
          </cell>
        </row>
        <row r="11997">
          <cell r="H11997" t="str">
            <v>NotSelf</v>
          </cell>
        </row>
        <row r="11998">
          <cell r="H11998" t="str">
            <v>NotSelf</v>
          </cell>
        </row>
        <row r="11999">
          <cell r="H11999" t="str">
            <v>NotSelf</v>
          </cell>
        </row>
        <row r="12000">
          <cell r="H12000" t="str">
            <v>NotSelf</v>
          </cell>
        </row>
        <row r="12001">
          <cell r="H12001" t="str">
            <v>NotSelf</v>
          </cell>
        </row>
        <row r="12002">
          <cell r="H12002" t="str">
            <v>NotSelf</v>
          </cell>
        </row>
        <row r="12003">
          <cell r="H12003" t="str">
            <v>NotSelf</v>
          </cell>
        </row>
        <row r="12004">
          <cell r="H12004" t="str">
            <v>NotSelf</v>
          </cell>
        </row>
        <row r="12005">
          <cell r="H12005" t="str">
            <v>NotSelf</v>
          </cell>
        </row>
        <row r="12006">
          <cell r="H12006" t="str">
            <v>NotSelf</v>
          </cell>
        </row>
        <row r="12007">
          <cell r="H12007" t="str">
            <v>NotSelf</v>
          </cell>
        </row>
        <row r="12008">
          <cell r="H12008" t="str">
            <v>NotSelf</v>
          </cell>
        </row>
        <row r="12009">
          <cell r="H12009" t="str">
            <v>NotSelf</v>
          </cell>
        </row>
        <row r="12010">
          <cell r="H12010" t="str">
            <v>NotSelf</v>
          </cell>
        </row>
        <row r="12011">
          <cell r="H12011" t="str">
            <v>NotSelf</v>
          </cell>
        </row>
        <row r="12012">
          <cell r="H12012" t="str">
            <v>NotSelf</v>
          </cell>
        </row>
        <row r="12013">
          <cell r="H12013" t="str">
            <v>NotSelf</v>
          </cell>
        </row>
        <row r="12014">
          <cell r="H12014" t="str">
            <v>NotSelf</v>
          </cell>
        </row>
        <row r="12015">
          <cell r="H12015" t="str">
            <v>NotSelf</v>
          </cell>
        </row>
        <row r="12016">
          <cell r="H12016" t="str">
            <v>NotSelf</v>
          </cell>
        </row>
        <row r="12017">
          <cell r="H12017" t="str">
            <v>NotSelf</v>
          </cell>
        </row>
        <row r="12018">
          <cell r="H12018" t="str">
            <v>NotSelf</v>
          </cell>
        </row>
        <row r="12019">
          <cell r="H12019" t="str">
            <v>NotSelf</v>
          </cell>
        </row>
        <row r="12020">
          <cell r="H12020" t="str">
            <v>NotSelf</v>
          </cell>
        </row>
        <row r="12021">
          <cell r="H12021" t="str">
            <v>NotSelf</v>
          </cell>
        </row>
        <row r="12022">
          <cell r="H12022" t="str">
            <v>NotSelf</v>
          </cell>
        </row>
        <row r="12023">
          <cell r="H12023" t="str">
            <v>NotSelf</v>
          </cell>
        </row>
        <row r="12024">
          <cell r="H12024" t="str">
            <v>NotSelf</v>
          </cell>
        </row>
        <row r="12025">
          <cell r="H12025" t="str">
            <v>NotSelf</v>
          </cell>
        </row>
        <row r="12026">
          <cell r="H12026" t="str">
            <v>NotSelf</v>
          </cell>
        </row>
        <row r="12027">
          <cell r="H12027" t="str">
            <v>NotSelf</v>
          </cell>
        </row>
        <row r="12028">
          <cell r="H12028" t="str">
            <v>NotSelf</v>
          </cell>
        </row>
        <row r="12029">
          <cell r="H12029" t="str">
            <v>NotSelf</v>
          </cell>
        </row>
        <row r="12030">
          <cell r="H12030" t="str">
            <v>NotSelf</v>
          </cell>
        </row>
        <row r="12031">
          <cell r="H12031" t="str">
            <v>NotSelf</v>
          </cell>
        </row>
        <row r="12032">
          <cell r="H12032" t="str">
            <v>NotSelf</v>
          </cell>
        </row>
        <row r="12033">
          <cell r="H12033" t="str">
            <v>NotSelf</v>
          </cell>
        </row>
        <row r="12034">
          <cell r="H12034" t="str">
            <v>NotSelf</v>
          </cell>
        </row>
        <row r="12035">
          <cell r="H12035" t="str">
            <v>NotSelf</v>
          </cell>
        </row>
        <row r="12036">
          <cell r="H12036" t="str">
            <v>NotSelf</v>
          </cell>
        </row>
        <row r="12037">
          <cell r="H12037" t="str">
            <v>NotSelf</v>
          </cell>
        </row>
        <row r="12038">
          <cell r="H12038" t="str">
            <v>NotSelf</v>
          </cell>
        </row>
        <row r="12039">
          <cell r="H12039" t="str">
            <v>NotSelf</v>
          </cell>
        </row>
        <row r="12040">
          <cell r="H12040" t="str">
            <v>NotSelf</v>
          </cell>
        </row>
        <row r="12041">
          <cell r="H12041" t="str">
            <v>NotSelf</v>
          </cell>
        </row>
        <row r="12042">
          <cell r="H12042" t="str">
            <v>NotSelf</v>
          </cell>
        </row>
        <row r="12043">
          <cell r="H12043" t="str">
            <v>NotSelf</v>
          </cell>
        </row>
        <row r="12044">
          <cell r="H12044" t="str">
            <v>NotSelf</v>
          </cell>
        </row>
        <row r="12045">
          <cell r="H12045" t="str">
            <v>NotSelf</v>
          </cell>
        </row>
        <row r="12046">
          <cell r="H12046" t="str">
            <v>NotSelf</v>
          </cell>
        </row>
        <row r="12047">
          <cell r="H12047" t="str">
            <v>NotSelf</v>
          </cell>
        </row>
        <row r="12048">
          <cell r="H12048" t="str">
            <v>NotSelf</v>
          </cell>
        </row>
        <row r="12049">
          <cell r="H12049" t="str">
            <v>NotSelf</v>
          </cell>
        </row>
        <row r="12050">
          <cell r="H12050" t="str">
            <v>NotSelf</v>
          </cell>
        </row>
        <row r="12051">
          <cell r="H12051" t="str">
            <v>NotSelf</v>
          </cell>
        </row>
        <row r="12052">
          <cell r="H12052" t="str">
            <v>NotSelf</v>
          </cell>
        </row>
        <row r="12053">
          <cell r="H12053" t="str">
            <v>NotSelf</v>
          </cell>
        </row>
        <row r="12054">
          <cell r="H12054" t="str">
            <v>NotSelf</v>
          </cell>
        </row>
        <row r="12055">
          <cell r="H12055" t="str">
            <v>NotSelf</v>
          </cell>
        </row>
        <row r="12056">
          <cell r="H12056" t="str">
            <v>NotSelf</v>
          </cell>
        </row>
        <row r="12057">
          <cell r="H12057" t="str">
            <v>NotSelf</v>
          </cell>
        </row>
        <row r="12058">
          <cell r="H12058" t="str">
            <v>NotSelf</v>
          </cell>
        </row>
        <row r="12059">
          <cell r="H12059" t="str">
            <v>NotSelf</v>
          </cell>
        </row>
        <row r="12060">
          <cell r="H12060" t="str">
            <v>NotSelf</v>
          </cell>
        </row>
        <row r="12061">
          <cell r="H12061" t="str">
            <v>NotSelf</v>
          </cell>
        </row>
        <row r="12062">
          <cell r="H12062" t="str">
            <v>NotSelf</v>
          </cell>
        </row>
        <row r="12063">
          <cell r="H12063" t="str">
            <v>NotSelf</v>
          </cell>
        </row>
        <row r="12064">
          <cell r="H12064" t="str">
            <v>NotSelf</v>
          </cell>
        </row>
        <row r="12065">
          <cell r="H12065" t="str">
            <v>NotSelf</v>
          </cell>
        </row>
        <row r="12066">
          <cell r="H12066" t="str">
            <v>NotSelf</v>
          </cell>
        </row>
        <row r="12067">
          <cell r="H12067" t="str">
            <v>NotSelf</v>
          </cell>
        </row>
        <row r="12068">
          <cell r="H12068" t="str">
            <v>NotSelf</v>
          </cell>
        </row>
        <row r="12069">
          <cell r="H12069" t="str">
            <v>NotSelf</v>
          </cell>
        </row>
        <row r="12070">
          <cell r="H12070" t="str">
            <v>NotSelf</v>
          </cell>
        </row>
        <row r="12071">
          <cell r="H12071" t="str">
            <v>NotSelf</v>
          </cell>
        </row>
        <row r="12072">
          <cell r="H12072" t="str">
            <v>NotSelf</v>
          </cell>
        </row>
        <row r="12073">
          <cell r="H12073" t="str">
            <v>NotSelf</v>
          </cell>
        </row>
        <row r="12074">
          <cell r="H12074" t="str">
            <v>NotSelf</v>
          </cell>
        </row>
        <row r="12075">
          <cell r="H12075" t="str">
            <v>NotSelf</v>
          </cell>
        </row>
        <row r="12076">
          <cell r="H12076" t="str">
            <v>NotSelf</v>
          </cell>
        </row>
        <row r="12077">
          <cell r="H12077" t="str">
            <v>NotSelf</v>
          </cell>
        </row>
        <row r="12078">
          <cell r="H12078" t="str">
            <v>NotSelf</v>
          </cell>
        </row>
        <row r="12079">
          <cell r="H12079" t="str">
            <v>NotSelf</v>
          </cell>
        </row>
        <row r="12080">
          <cell r="H12080" t="str">
            <v>NotSelf</v>
          </cell>
        </row>
        <row r="12081">
          <cell r="H12081" t="str">
            <v>NotSelf</v>
          </cell>
        </row>
        <row r="12082">
          <cell r="H12082" t="str">
            <v>NotSelf</v>
          </cell>
        </row>
        <row r="12083">
          <cell r="H12083" t="str">
            <v>NotSelf</v>
          </cell>
        </row>
        <row r="12084">
          <cell r="H12084" t="str">
            <v>NotSelf</v>
          </cell>
        </row>
        <row r="12085">
          <cell r="H12085" t="str">
            <v>NotSelf</v>
          </cell>
        </row>
        <row r="12086">
          <cell r="H12086" t="str">
            <v>NotSelf</v>
          </cell>
        </row>
        <row r="12087">
          <cell r="H12087" t="str">
            <v>NotSelf</v>
          </cell>
        </row>
        <row r="12088">
          <cell r="H12088" t="str">
            <v>NotSelf</v>
          </cell>
        </row>
        <row r="12089">
          <cell r="H12089" t="str">
            <v>NotSelf</v>
          </cell>
        </row>
        <row r="12090">
          <cell r="H12090" t="str">
            <v>NotSelf</v>
          </cell>
        </row>
        <row r="12091">
          <cell r="H12091" t="str">
            <v>NotSelf</v>
          </cell>
        </row>
        <row r="12092">
          <cell r="H12092" t="str">
            <v>NotSelf</v>
          </cell>
        </row>
        <row r="12093">
          <cell r="H12093" t="str">
            <v>NotSelf</v>
          </cell>
        </row>
        <row r="12094">
          <cell r="H12094" t="str">
            <v>NotSelf</v>
          </cell>
        </row>
        <row r="12095">
          <cell r="H12095" t="str">
            <v>NotSelf</v>
          </cell>
        </row>
        <row r="12096">
          <cell r="H12096" t="str">
            <v>NotSelf</v>
          </cell>
        </row>
        <row r="12097">
          <cell r="H12097" t="str">
            <v>Self</v>
          </cell>
        </row>
        <row r="12098">
          <cell r="H12098" t="str">
            <v>Self</v>
          </cell>
        </row>
        <row r="12099">
          <cell r="H12099" t="str">
            <v>Self</v>
          </cell>
        </row>
        <row r="12100">
          <cell r="H12100" t="str">
            <v>Self</v>
          </cell>
        </row>
        <row r="12101">
          <cell r="H12101" t="str">
            <v>Self</v>
          </cell>
        </row>
        <row r="12102">
          <cell r="H12102" t="str">
            <v>Self</v>
          </cell>
        </row>
        <row r="12103">
          <cell r="H12103" t="str">
            <v>Self</v>
          </cell>
        </row>
        <row r="12104">
          <cell r="H12104" t="str">
            <v>Self</v>
          </cell>
        </row>
        <row r="12105">
          <cell r="H12105" t="str">
            <v>Self</v>
          </cell>
        </row>
        <row r="12106">
          <cell r="H12106" t="str">
            <v>Self</v>
          </cell>
        </row>
        <row r="12107">
          <cell r="H12107" t="str">
            <v>Self</v>
          </cell>
        </row>
        <row r="12108">
          <cell r="H12108" t="str">
            <v>Self</v>
          </cell>
        </row>
        <row r="12109">
          <cell r="H12109" t="str">
            <v>Self</v>
          </cell>
        </row>
        <row r="12110">
          <cell r="H12110" t="str">
            <v>Self</v>
          </cell>
        </row>
        <row r="12111">
          <cell r="H12111" t="str">
            <v>Self</v>
          </cell>
        </row>
        <row r="12112">
          <cell r="H12112" t="str">
            <v>Self</v>
          </cell>
        </row>
        <row r="12113">
          <cell r="H12113" t="str">
            <v>Self</v>
          </cell>
        </row>
        <row r="12114">
          <cell r="H12114" t="str">
            <v>Self</v>
          </cell>
        </row>
        <row r="12115">
          <cell r="H12115" t="str">
            <v>Self</v>
          </cell>
        </row>
        <row r="12116">
          <cell r="H12116" t="str">
            <v>NotSelf</v>
          </cell>
        </row>
        <row r="12117">
          <cell r="H12117" t="str">
            <v>NotSelf</v>
          </cell>
        </row>
        <row r="12118">
          <cell r="H12118" t="str">
            <v>NotSelf</v>
          </cell>
        </row>
        <row r="12119">
          <cell r="H12119" t="str">
            <v>NotSelf</v>
          </cell>
        </row>
        <row r="12120">
          <cell r="H12120" t="str">
            <v>NotSelf</v>
          </cell>
        </row>
        <row r="12121">
          <cell r="H12121" t="str">
            <v>NotSelf</v>
          </cell>
        </row>
        <row r="12122">
          <cell r="H12122" t="str">
            <v>NotSelf</v>
          </cell>
        </row>
        <row r="12123">
          <cell r="H12123" t="str">
            <v>NotSelf</v>
          </cell>
        </row>
        <row r="12124">
          <cell r="H12124" t="str">
            <v>NotSelf</v>
          </cell>
        </row>
        <row r="12125">
          <cell r="H12125" t="str">
            <v>NotSelf</v>
          </cell>
        </row>
        <row r="12126">
          <cell r="H12126" t="str">
            <v>NotSelf</v>
          </cell>
        </row>
        <row r="12127">
          <cell r="H12127" t="str">
            <v>NotSelf</v>
          </cell>
        </row>
        <row r="12128">
          <cell r="H12128" t="str">
            <v>NotSelf</v>
          </cell>
        </row>
        <row r="12129">
          <cell r="H12129" t="str">
            <v>NotSelf</v>
          </cell>
        </row>
        <row r="12130">
          <cell r="H12130" t="str">
            <v>NotSelf</v>
          </cell>
        </row>
        <row r="12131">
          <cell r="H12131" t="str">
            <v>NotSelf</v>
          </cell>
        </row>
        <row r="12132">
          <cell r="H12132" t="str">
            <v>NotSelf</v>
          </cell>
        </row>
        <row r="12133">
          <cell r="H12133" t="str">
            <v>NotSelf</v>
          </cell>
        </row>
        <row r="12134">
          <cell r="H12134" t="str">
            <v>NotSelf</v>
          </cell>
        </row>
        <row r="12135">
          <cell r="H12135" t="str">
            <v>NotSelf</v>
          </cell>
        </row>
        <row r="12136">
          <cell r="H12136" t="str">
            <v>NotSelf</v>
          </cell>
        </row>
        <row r="12137">
          <cell r="H12137" t="str">
            <v>NotSelf</v>
          </cell>
        </row>
        <row r="12138">
          <cell r="H12138" t="str">
            <v>NotSelf</v>
          </cell>
        </row>
        <row r="12139">
          <cell r="H12139" t="str">
            <v>NotSelf</v>
          </cell>
        </row>
        <row r="12140">
          <cell r="H12140" t="str">
            <v>NotSelf</v>
          </cell>
        </row>
        <row r="12141">
          <cell r="H12141" t="str">
            <v>NotSelf</v>
          </cell>
        </row>
        <row r="12142">
          <cell r="H12142" t="str">
            <v>NotSelf</v>
          </cell>
        </row>
        <row r="12143">
          <cell r="H12143" t="str">
            <v>NotSelf</v>
          </cell>
        </row>
        <row r="12144">
          <cell r="H12144" t="str">
            <v>NotSelf</v>
          </cell>
        </row>
        <row r="12145">
          <cell r="H12145" t="str">
            <v>NotSelf</v>
          </cell>
        </row>
        <row r="12146">
          <cell r="H12146" t="str">
            <v>NotSelf</v>
          </cell>
        </row>
        <row r="12147">
          <cell r="H12147" t="str">
            <v>NotSelf</v>
          </cell>
        </row>
        <row r="12148">
          <cell r="H12148" t="str">
            <v>NotSelf</v>
          </cell>
        </row>
        <row r="12149">
          <cell r="H12149" t="str">
            <v>NotSelf</v>
          </cell>
        </row>
        <row r="12150">
          <cell r="H12150" t="str">
            <v>NotSelf</v>
          </cell>
        </row>
        <row r="12151">
          <cell r="H12151" t="str">
            <v>NotSelf</v>
          </cell>
        </row>
        <row r="12152">
          <cell r="H12152" t="str">
            <v>NotSelf</v>
          </cell>
        </row>
        <row r="12153">
          <cell r="H12153" t="str">
            <v>NotSelf</v>
          </cell>
        </row>
        <row r="12154">
          <cell r="H12154" t="str">
            <v>NotSelf</v>
          </cell>
        </row>
        <row r="12155">
          <cell r="H12155" t="str">
            <v>NotSelf</v>
          </cell>
        </row>
        <row r="12156">
          <cell r="H12156" t="str">
            <v>NotSelf</v>
          </cell>
        </row>
        <row r="12157">
          <cell r="H12157" t="str">
            <v>NotSelf</v>
          </cell>
        </row>
        <row r="12158">
          <cell r="H12158" t="str">
            <v>NotSelf</v>
          </cell>
        </row>
        <row r="12159">
          <cell r="H12159" t="str">
            <v>NotSelf</v>
          </cell>
        </row>
        <row r="12160">
          <cell r="H12160" t="str">
            <v>NotSelf</v>
          </cell>
        </row>
        <row r="12161">
          <cell r="H12161" t="str">
            <v>NotSelf</v>
          </cell>
        </row>
        <row r="12162">
          <cell r="H12162" t="str">
            <v>NotSelf</v>
          </cell>
        </row>
        <row r="12163">
          <cell r="H12163" t="str">
            <v>NotSelf</v>
          </cell>
        </row>
        <row r="12164">
          <cell r="H12164" t="str">
            <v>NotSelf</v>
          </cell>
        </row>
        <row r="12165">
          <cell r="H12165" t="str">
            <v>NotSelf</v>
          </cell>
        </row>
        <row r="12166">
          <cell r="H12166" t="str">
            <v>NotSelf</v>
          </cell>
        </row>
        <row r="12167">
          <cell r="H12167" t="str">
            <v>NotSelf</v>
          </cell>
        </row>
        <row r="12168">
          <cell r="H12168" t="str">
            <v>NotSelf</v>
          </cell>
        </row>
        <row r="12169">
          <cell r="H12169" t="str">
            <v>NotSelf</v>
          </cell>
        </row>
        <row r="12170">
          <cell r="H12170" t="str">
            <v>NotSelf</v>
          </cell>
        </row>
        <row r="12171">
          <cell r="H12171" t="str">
            <v>NotSelf</v>
          </cell>
        </row>
        <row r="12172">
          <cell r="H12172" t="str">
            <v>NotSelf</v>
          </cell>
        </row>
        <row r="12173">
          <cell r="H12173" t="str">
            <v>NotSelf</v>
          </cell>
        </row>
        <row r="12174">
          <cell r="H12174" t="str">
            <v>NotSelf</v>
          </cell>
        </row>
        <row r="12175">
          <cell r="H12175" t="str">
            <v>NotSelf</v>
          </cell>
        </row>
        <row r="12176">
          <cell r="H12176" t="str">
            <v>NotSelf</v>
          </cell>
        </row>
        <row r="12177">
          <cell r="H12177" t="str">
            <v>NotSelf</v>
          </cell>
        </row>
        <row r="12178">
          <cell r="H12178" t="str">
            <v>NotSelf</v>
          </cell>
        </row>
        <row r="12179">
          <cell r="H12179" t="str">
            <v>NotSelf</v>
          </cell>
        </row>
        <row r="12180">
          <cell r="H12180" t="str">
            <v>NotSelf</v>
          </cell>
        </row>
        <row r="12181">
          <cell r="H12181" t="str">
            <v>NotSelf</v>
          </cell>
        </row>
        <row r="12182">
          <cell r="H12182" t="str">
            <v>NotSelf</v>
          </cell>
        </row>
        <row r="12183">
          <cell r="H12183" t="str">
            <v>NotSelf</v>
          </cell>
        </row>
        <row r="12184">
          <cell r="H12184" t="str">
            <v>NotSelf</v>
          </cell>
        </row>
        <row r="12185">
          <cell r="H12185" t="str">
            <v>NotSelf</v>
          </cell>
        </row>
        <row r="12186">
          <cell r="H12186" t="str">
            <v>NotSelf</v>
          </cell>
        </row>
        <row r="12187">
          <cell r="H12187" t="str">
            <v>NotSelf</v>
          </cell>
        </row>
        <row r="12188">
          <cell r="H12188" t="str">
            <v>NotSelf</v>
          </cell>
        </row>
        <row r="12189">
          <cell r="H12189" t="str">
            <v>NotSelf</v>
          </cell>
        </row>
        <row r="12190">
          <cell r="H12190" t="str">
            <v>NotSelf</v>
          </cell>
        </row>
        <row r="12191">
          <cell r="H12191" t="str">
            <v>NotSelf</v>
          </cell>
        </row>
        <row r="12192">
          <cell r="H12192" t="str">
            <v>NotSelf</v>
          </cell>
        </row>
        <row r="12193">
          <cell r="H12193" t="str">
            <v>NotSelf</v>
          </cell>
        </row>
        <row r="12194">
          <cell r="H12194" t="str">
            <v>NotSelf</v>
          </cell>
        </row>
        <row r="12195">
          <cell r="H12195" t="str">
            <v>NotSelf</v>
          </cell>
        </row>
        <row r="12196">
          <cell r="H12196" t="str">
            <v>NotSelf</v>
          </cell>
        </row>
        <row r="12197">
          <cell r="H12197" t="str">
            <v>NotSelf</v>
          </cell>
        </row>
        <row r="12198">
          <cell r="H12198" t="str">
            <v>NotSelf</v>
          </cell>
        </row>
        <row r="12199">
          <cell r="H12199" t="str">
            <v>NotSelf</v>
          </cell>
        </row>
        <row r="12200">
          <cell r="H12200" t="str">
            <v>NotSelf</v>
          </cell>
        </row>
        <row r="12201">
          <cell r="H12201" t="str">
            <v>NotSelf</v>
          </cell>
        </row>
        <row r="12202">
          <cell r="H12202" t="str">
            <v>NotSelf</v>
          </cell>
        </row>
        <row r="12203">
          <cell r="H12203" t="str">
            <v>NotSelf</v>
          </cell>
        </row>
        <row r="12204">
          <cell r="H12204" t="str">
            <v>NotSelf</v>
          </cell>
        </row>
        <row r="12205">
          <cell r="H12205" t="str">
            <v>NotSelf</v>
          </cell>
        </row>
        <row r="12206">
          <cell r="H12206" t="str">
            <v>NotSelf</v>
          </cell>
        </row>
        <row r="12207">
          <cell r="H12207" t="str">
            <v>NotSelf</v>
          </cell>
        </row>
        <row r="12208">
          <cell r="H12208" t="str">
            <v>NotSelf</v>
          </cell>
        </row>
        <row r="12209">
          <cell r="H12209" t="str">
            <v>NotSelf</v>
          </cell>
        </row>
        <row r="12210">
          <cell r="H12210" t="str">
            <v>NotSelf</v>
          </cell>
        </row>
        <row r="12211">
          <cell r="H12211" t="str">
            <v>NotSelf</v>
          </cell>
        </row>
        <row r="12212">
          <cell r="H12212" t="str">
            <v>Self</v>
          </cell>
        </row>
        <row r="12213">
          <cell r="H12213" t="str">
            <v>Self</v>
          </cell>
        </row>
        <row r="12214">
          <cell r="H12214" t="str">
            <v>Self</v>
          </cell>
        </row>
        <row r="12215">
          <cell r="H12215" t="str">
            <v>Self</v>
          </cell>
        </row>
        <row r="12216">
          <cell r="H12216" t="str">
            <v>Self</v>
          </cell>
        </row>
        <row r="12217">
          <cell r="H12217" t="str">
            <v>Self</v>
          </cell>
        </row>
        <row r="12218">
          <cell r="H12218" t="str">
            <v>Self</v>
          </cell>
        </row>
        <row r="12219">
          <cell r="H12219" t="str">
            <v>Self</v>
          </cell>
        </row>
        <row r="12220">
          <cell r="H12220" t="str">
            <v>Self</v>
          </cell>
        </row>
        <row r="12221">
          <cell r="H12221" t="str">
            <v>Self</v>
          </cell>
        </row>
        <row r="12222">
          <cell r="H12222" t="str">
            <v>Self</v>
          </cell>
        </row>
        <row r="12223">
          <cell r="H12223" t="str">
            <v>Self</v>
          </cell>
        </row>
        <row r="12224">
          <cell r="H12224" t="str">
            <v>Self</v>
          </cell>
        </row>
        <row r="12225">
          <cell r="H12225" t="str">
            <v>Self</v>
          </cell>
        </row>
        <row r="12226">
          <cell r="H12226" t="str">
            <v>Self</v>
          </cell>
        </row>
        <row r="12227">
          <cell r="H12227" t="str">
            <v>Self</v>
          </cell>
        </row>
        <row r="12228">
          <cell r="H12228" t="str">
            <v>Self</v>
          </cell>
        </row>
        <row r="12229">
          <cell r="H12229" t="str">
            <v>Self</v>
          </cell>
        </row>
        <row r="12230">
          <cell r="H12230" t="str">
            <v>Self</v>
          </cell>
        </row>
        <row r="12231">
          <cell r="H12231" t="str">
            <v>Self</v>
          </cell>
        </row>
        <row r="12232">
          <cell r="H12232" t="str">
            <v>Self</v>
          </cell>
        </row>
        <row r="12233">
          <cell r="H12233" t="str">
            <v>Self</v>
          </cell>
        </row>
        <row r="12234">
          <cell r="H12234" t="str">
            <v>Self</v>
          </cell>
        </row>
        <row r="12235">
          <cell r="H12235" t="str">
            <v>Self</v>
          </cell>
        </row>
        <row r="12236">
          <cell r="H12236" t="str">
            <v>Self</v>
          </cell>
        </row>
        <row r="12237">
          <cell r="H12237" t="str">
            <v>Self</v>
          </cell>
        </row>
        <row r="12238">
          <cell r="H12238" t="str">
            <v>Self</v>
          </cell>
        </row>
        <row r="12239">
          <cell r="H12239" t="str">
            <v>Self</v>
          </cell>
        </row>
        <row r="12240">
          <cell r="H12240" t="str">
            <v>Self</v>
          </cell>
        </row>
        <row r="12241">
          <cell r="H12241" t="str">
            <v>Self</v>
          </cell>
        </row>
        <row r="12242">
          <cell r="H12242" t="str">
            <v>Self</v>
          </cell>
        </row>
        <row r="12243">
          <cell r="H12243" t="str">
            <v>Self</v>
          </cell>
        </row>
        <row r="12244">
          <cell r="H12244" t="str">
            <v>Self</v>
          </cell>
        </row>
        <row r="12245">
          <cell r="H12245" t="str">
            <v>Self</v>
          </cell>
        </row>
        <row r="12246">
          <cell r="H12246" t="str">
            <v>Self</v>
          </cell>
        </row>
        <row r="12247">
          <cell r="H12247" t="str">
            <v>Self</v>
          </cell>
        </row>
        <row r="12248">
          <cell r="H12248" t="str">
            <v>Self</v>
          </cell>
        </row>
        <row r="12249">
          <cell r="H12249" t="str">
            <v>Self</v>
          </cell>
        </row>
        <row r="12250">
          <cell r="H12250" t="str">
            <v>Self</v>
          </cell>
        </row>
        <row r="12251">
          <cell r="H12251" t="str">
            <v>Self</v>
          </cell>
        </row>
        <row r="12252">
          <cell r="H12252" t="str">
            <v>Self</v>
          </cell>
        </row>
        <row r="12253">
          <cell r="H12253" t="str">
            <v>Self</v>
          </cell>
        </row>
        <row r="12254">
          <cell r="H12254" t="str">
            <v>Self</v>
          </cell>
        </row>
        <row r="12255">
          <cell r="H12255" t="str">
            <v>Self</v>
          </cell>
        </row>
        <row r="12256">
          <cell r="H12256" t="str">
            <v>Self</v>
          </cell>
        </row>
        <row r="12257">
          <cell r="H12257" t="str">
            <v>Self</v>
          </cell>
        </row>
        <row r="12258">
          <cell r="H12258" t="str">
            <v>Self</v>
          </cell>
        </row>
        <row r="12259">
          <cell r="H12259" t="str">
            <v>Self</v>
          </cell>
        </row>
        <row r="12260">
          <cell r="H12260" t="str">
            <v>Self</v>
          </cell>
        </row>
        <row r="12261">
          <cell r="H12261" t="str">
            <v>Self</v>
          </cell>
        </row>
        <row r="12262">
          <cell r="H12262" t="str">
            <v>Self</v>
          </cell>
        </row>
        <row r="12263">
          <cell r="H12263" t="str">
            <v>Self</v>
          </cell>
        </row>
        <row r="12264">
          <cell r="H12264" t="str">
            <v>Self</v>
          </cell>
        </row>
        <row r="12265">
          <cell r="H12265" t="str">
            <v>Self</v>
          </cell>
        </row>
        <row r="12266">
          <cell r="H12266" t="str">
            <v>Self</v>
          </cell>
        </row>
        <row r="12267">
          <cell r="H12267" t="str">
            <v>Self</v>
          </cell>
        </row>
        <row r="12268">
          <cell r="H12268" t="str">
            <v>Self</v>
          </cell>
        </row>
        <row r="12269">
          <cell r="H12269" t="str">
            <v>Self</v>
          </cell>
        </row>
        <row r="12270">
          <cell r="H12270" t="str">
            <v>Self</v>
          </cell>
        </row>
        <row r="12271">
          <cell r="H12271" t="str">
            <v>Self</v>
          </cell>
        </row>
        <row r="12272">
          <cell r="H12272" t="str">
            <v>Self</v>
          </cell>
        </row>
        <row r="12273">
          <cell r="H12273" t="str">
            <v>Self</v>
          </cell>
        </row>
        <row r="12274">
          <cell r="H12274" t="str">
            <v>Self</v>
          </cell>
        </row>
        <row r="12275">
          <cell r="H12275" t="str">
            <v>Self</v>
          </cell>
        </row>
        <row r="12276">
          <cell r="H12276" t="str">
            <v>Self</v>
          </cell>
        </row>
        <row r="12277">
          <cell r="H12277" t="str">
            <v>Self</v>
          </cell>
        </row>
        <row r="12278">
          <cell r="H12278" t="str">
            <v>Self</v>
          </cell>
        </row>
        <row r="12279">
          <cell r="H12279" t="str">
            <v>Self</v>
          </cell>
        </row>
        <row r="12280">
          <cell r="H12280" t="str">
            <v>Self</v>
          </cell>
        </row>
        <row r="12281">
          <cell r="H12281" t="str">
            <v>Self</v>
          </cell>
        </row>
        <row r="12282">
          <cell r="H12282" t="str">
            <v>Self</v>
          </cell>
        </row>
        <row r="12283">
          <cell r="H12283" t="str">
            <v>Self</v>
          </cell>
        </row>
        <row r="12284">
          <cell r="H12284" t="str">
            <v>Self</v>
          </cell>
        </row>
        <row r="12285">
          <cell r="H12285" t="str">
            <v>Self</v>
          </cell>
        </row>
        <row r="12286">
          <cell r="H12286" t="str">
            <v>Self</v>
          </cell>
        </row>
        <row r="12287">
          <cell r="H12287" t="str">
            <v>Self</v>
          </cell>
        </row>
        <row r="12288">
          <cell r="H12288" t="str">
            <v>Self</v>
          </cell>
        </row>
        <row r="12289">
          <cell r="H12289" t="str">
            <v>Self</v>
          </cell>
        </row>
        <row r="12290">
          <cell r="H12290" t="str">
            <v>Self</v>
          </cell>
        </row>
        <row r="12291">
          <cell r="H12291" t="str">
            <v>Self</v>
          </cell>
        </row>
        <row r="12292">
          <cell r="H12292" t="str">
            <v>Self</v>
          </cell>
        </row>
        <row r="12293">
          <cell r="H12293" t="str">
            <v>Self</v>
          </cell>
        </row>
        <row r="12294">
          <cell r="H12294" t="str">
            <v>Self</v>
          </cell>
        </row>
        <row r="12295">
          <cell r="H12295" t="str">
            <v>Self</v>
          </cell>
        </row>
        <row r="12296">
          <cell r="H12296" t="str">
            <v>Self</v>
          </cell>
        </row>
        <row r="12297">
          <cell r="H12297" t="str">
            <v>Self</v>
          </cell>
        </row>
        <row r="12298">
          <cell r="H12298" t="str">
            <v>Self</v>
          </cell>
        </row>
        <row r="12299">
          <cell r="H12299" t="str">
            <v>Self</v>
          </cell>
        </row>
        <row r="12300">
          <cell r="H12300" t="str">
            <v>Self</v>
          </cell>
        </row>
        <row r="12301">
          <cell r="H12301" t="str">
            <v>Self</v>
          </cell>
        </row>
        <row r="12302">
          <cell r="H12302" t="str">
            <v>Self</v>
          </cell>
        </row>
        <row r="12303">
          <cell r="H12303" t="str">
            <v>Self</v>
          </cell>
        </row>
        <row r="12304">
          <cell r="H12304" t="str">
            <v>Self</v>
          </cell>
        </row>
        <row r="12305">
          <cell r="H12305" t="str">
            <v>Self</v>
          </cell>
        </row>
        <row r="12306">
          <cell r="H12306" t="str">
            <v>Self</v>
          </cell>
        </row>
        <row r="12307">
          <cell r="H12307" t="str">
            <v>Self</v>
          </cell>
        </row>
        <row r="12308">
          <cell r="H12308" t="str">
            <v>Self</v>
          </cell>
        </row>
        <row r="12309">
          <cell r="H12309" t="str">
            <v>Self</v>
          </cell>
        </row>
        <row r="12310">
          <cell r="H12310" t="str">
            <v>Self</v>
          </cell>
        </row>
        <row r="12311">
          <cell r="H12311" t="str">
            <v>Self</v>
          </cell>
        </row>
        <row r="12312">
          <cell r="H12312" t="str">
            <v>Self</v>
          </cell>
        </row>
        <row r="12313">
          <cell r="H12313" t="str">
            <v>Self</v>
          </cell>
        </row>
        <row r="12314">
          <cell r="H12314" t="str">
            <v>Self</v>
          </cell>
        </row>
        <row r="12315">
          <cell r="H12315" t="str">
            <v>Self</v>
          </cell>
        </row>
        <row r="12316">
          <cell r="H12316" t="str">
            <v>Self</v>
          </cell>
        </row>
        <row r="12317">
          <cell r="H12317" t="str">
            <v>Self</v>
          </cell>
        </row>
        <row r="12318">
          <cell r="H12318" t="str">
            <v>Self</v>
          </cell>
        </row>
        <row r="12319">
          <cell r="H12319" t="str">
            <v>Self</v>
          </cell>
        </row>
        <row r="12320">
          <cell r="H12320" t="str">
            <v>Self</v>
          </cell>
        </row>
        <row r="12321">
          <cell r="H12321" t="str">
            <v>Self</v>
          </cell>
        </row>
        <row r="12322">
          <cell r="H12322" t="str">
            <v>Self</v>
          </cell>
        </row>
        <row r="12323">
          <cell r="H12323" t="str">
            <v>Self</v>
          </cell>
        </row>
        <row r="12324">
          <cell r="H12324" t="str">
            <v>Self</v>
          </cell>
        </row>
        <row r="12325">
          <cell r="H12325" t="str">
            <v>Self</v>
          </cell>
        </row>
        <row r="12326">
          <cell r="H12326" t="str">
            <v>Self</v>
          </cell>
        </row>
        <row r="12327">
          <cell r="H12327" t="str">
            <v>Self</v>
          </cell>
        </row>
        <row r="12328">
          <cell r="H12328" t="str">
            <v>Self</v>
          </cell>
        </row>
        <row r="12329">
          <cell r="H12329" t="str">
            <v>Self</v>
          </cell>
        </row>
        <row r="12330">
          <cell r="H12330" t="str">
            <v>Self</v>
          </cell>
        </row>
        <row r="12331">
          <cell r="H12331" t="str">
            <v>Self</v>
          </cell>
        </row>
        <row r="12332">
          <cell r="H12332" t="str">
            <v>Self</v>
          </cell>
        </row>
        <row r="12333">
          <cell r="H12333" t="str">
            <v>Self</v>
          </cell>
        </row>
        <row r="12334">
          <cell r="H12334" t="str">
            <v>Self</v>
          </cell>
        </row>
        <row r="12335">
          <cell r="H12335" t="str">
            <v>Self</v>
          </cell>
        </row>
        <row r="12336">
          <cell r="H12336" t="str">
            <v>Self</v>
          </cell>
        </row>
        <row r="12337">
          <cell r="H12337" t="str">
            <v>Self</v>
          </cell>
        </row>
        <row r="12338">
          <cell r="H12338" t="str">
            <v>Self</v>
          </cell>
        </row>
        <row r="12339">
          <cell r="H12339" t="str">
            <v>Self</v>
          </cell>
        </row>
        <row r="12340">
          <cell r="H12340" t="str">
            <v>Self</v>
          </cell>
        </row>
        <row r="12341">
          <cell r="H12341" t="str">
            <v>Self</v>
          </cell>
        </row>
        <row r="12342">
          <cell r="H12342" t="str">
            <v>Self</v>
          </cell>
        </row>
        <row r="12343">
          <cell r="H12343" t="str">
            <v>Self</v>
          </cell>
        </row>
        <row r="12344">
          <cell r="H12344" t="str">
            <v>Self</v>
          </cell>
        </row>
        <row r="12345">
          <cell r="H12345" t="str">
            <v>Self</v>
          </cell>
        </row>
        <row r="12346">
          <cell r="H12346" t="str">
            <v>Self</v>
          </cell>
        </row>
        <row r="12347">
          <cell r="H12347" t="str">
            <v>Self</v>
          </cell>
        </row>
        <row r="12348">
          <cell r="H12348" t="str">
            <v>Self</v>
          </cell>
        </row>
        <row r="12349">
          <cell r="H12349" t="str">
            <v>Self</v>
          </cell>
        </row>
        <row r="12350">
          <cell r="H12350" t="str">
            <v>Self</v>
          </cell>
        </row>
        <row r="12351">
          <cell r="H12351" t="str">
            <v>Self</v>
          </cell>
        </row>
        <row r="12352">
          <cell r="H12352" t="str">
            <v>Self</v>
          </cell>
        </row>
        <row r="12353">
          <cell r="H12353" t="str">
            <v>Self</v>
          </cell>
        </row>
        <row r="12354">
          <cell r="H12354" t="str">
            <v>Self</v>
          </cell>
        </row>
        <row r="12355">
          <cell r="H12355" t="str">
            <v>Self</v>
          </cell>
        </row>
        <row r="12356">
          <cell r="H12356" t="str">
            <v>Self</v>
          </cell>
        </row>
        <row r="12357">
          <cell r="H12357" t="str">
            <v>Self</v>
          </cell>
        </row>
        <row r="12358">
          <cell r="H12358" t="str">
            <v>Self</v>
          </cell>
        </row>
        <row r="12359">
          <cell r="H12359" t="str">
            <v>Self</v>
          </cell>
        </row>
        <row r="12360">
          <cell r="H12360" t="str">
            <v>Self</v>
          </cell>
        </row>
        <row r="12361">
          <cell r="H12361" t="str">
            <v>Self</v>
          </cell>
        </row>
        <row r="12362">
          <cell r="H12362" t="str">
            <v>Self</v>
          </cell>
        </row>
        <row r="12363">
          <cell r="H12363" t="str">
            <v>Self</v>
          </cell>
        </row>
        <row r="12364">
          <cell r="H12364" t="str">
            <v>Self</v>
          </cell>
        </row>
        <row r="12365">
          <cell r="H12365" t="str">
            <v>Self</v>
          </cell>
        </row>
        <row r="12366">
          <cell r="H12366" t="str">
            <v>Self</v>
          </cell>
        </row>
        <row r="12367">
          <cell r="H12367" t="str">
            <v>Self</v>
          </cell>
        </row>
        <row r="12368">
          <cell r="H12368" t="str">
            <v>Self</v>
          </cell>
        </row>
        <row r="12369">
          <cell r="H12369" t="str">
            <v>Self</v>
          </cell>
        </row>
        <row r="12370">
          <cell r="H12370" t="str">
            <v>Self</v>
          </cell>
        </row>
        <row r="12371">
          <cell r="H12371" t="str">
            <v>Self</v>
          </cell>
        </row>
        <row r="12372">
          <cell r="H12372" t="str">
            <v>Self</v>
          </cell>
        </row>
        <row r="12373">
          <cell r="H12373" t="str">
            <v>Self</v>
          </cell>
        </row>
        <row r="12374">
          <cell r="H12374" t="str">
            <v>Self</v>
          </cell>
        </row>
        <row r="12375">
          <cell r="H12375" t="str">
            <v>Self</v>
          </cell>
        </row>
        <row r="12376">
          <cell r="H12376" t="str">
            <v>Self</v>
          </cell>
        </row>
        <row r="12377">
          <cell r="H12377" t="str">
            <v>Self</v>
          </cell>
        </row>
        <row r="12378">
          <cell r="H12378" t="str">
            <v>Self</v>
          </cell>
        </row>
        <row r="12379">
          <cell r="H12379" t="str">
            <v>Self</v>
          </cell>
        </row>
        <row r="12380">
          <cell r="H12380" t="str">
            <v>Self</v>
          </cell>
        </row>
        <row r="12381">
          <cell r="H12381" t="str">
            <v>Self</v>
          </cell>
        </row>
        <row r="12382">
          <cell r="H12382" t="str">
            <v>Self</v>
          </cell>
        </row>
        <row r="12383">
          <cell r="H12383" t="str">
            <v>NotSelf</v>
          </cell>
        </row>
        <row r="12384">
          <cell r="H12384" t="str">
            <v>NotSelf</v>
          </cell>
        </row>
        <row r="12385">
          <cell r="H12385" t="str">
            <v>NotSelf</v>
          </cell>
        </row>
        <row r="12386">
          <cell r="H12386" t="str">
            <v>NotSelf</v>
          </cell>
        </row>
        <row r="12387">
          <cell r="H12387" t="str">
            <v>NotSelf</v>
          </cell>
        </row>
        <row r="12388">
          <cell r="H12388" t="str">
            <v>NotSelf</v>
          </cell>
        </row>
        <row r="12389">
          <cell r="H12389" t="str">
            <v>NotSelf</v>
          </cell>
        </row>
        <row r="12390">
          <cell r="H12390" t="str">
            <v>NotSelf</v>
          </cell>
        </row>
        <row r="12391">
          <cell r="H12391" t="str">
            <v>NotSelf</v>
          </cell>
        </row>
        <row r="12392">
          <cell r="H12392" t="str">
            <v>NotSelf</v>
          </cell>
        </row>
        <row r="12393">
          <cell r="H12393" t="str">
            <v>NotSelf</v>
          </cell>
        </row>
        <row r="12394">
          <cell r="H12394" t="str">
            <v>NotSelf</v>
          </cell>
        </row>
        <row r="12395">
          <cell r="H12395" t="str">
            <v>NotSelf</v>
          </cell>
        </row>
        <row r="12396">
          <cell r="H12396" t="str">
            <v>NotSelf</v>
          </cell>
        </row>
        <row r="12397">
          <cell r="H12397" t="str">
            <v>NotSelf</v>
          </cell>
        </row>
        <row r="12398">
          <cell r="H12398" t="str">
            <v>NotSelf</v>
          </cell>
        </row>
        <row r="12399">
          <cell r="H12399" t="str">
            <v>NotSelf</v>
          </cell>
        </row>
        <row r="12400">
          <cell r="H12400" t="str">
            <v>NotSelf</v>
          </cell>
        </row>
        <row r="12401">
          <cell r="H12401" t="str">
            <v>NotSelf</v>
          </cell>
        </row>
        <row r="12402">
          <cell r="H12402" t="str">
            <v>NotSelf</v>
          </cell>
        </row>
        <row r="12403">
          <cell r="H12403" t="str">
            <v>NotSelf</v>
          </cell>
        </row>
        <row r="12404">
          <cell r="H12404" t="str">
            <v>NotSelf</v>
          </cell>
        </row>
        <row r="12405">
          <cell r="H12405" t="str">
            <v>NotSelf</v>
          </cell>
        </row>
        <row r="12406">
          <cell r="H12406" t="str">
            <v>NotSelf</v>
          </cell>
        </row>
        <row r="12407">
          <cell r="H12407" t="str">
            <v>NotSelf</v>
          </cell>
        </row>
        <row r="12408">
          <cell r="H12408" t="str">
            <v>NotSelf</v>
          </cell>
        </row>
        <row r="12409">
          <cell r="H12409" t="str">
            <v>NotSelf</v>
          </cell>
        </row>
        <row r="12410">
          <cell r="H12410" t="str">
            <v>NotSelf</v>
          </cell>
        </row>
        <row r="12411">
          <cell r="H12411" t="str">
            <v>NotSelf</v>
          </cell>
        </row>
        <row r="12412">
          <cell r="H12412" t="str">
            <v>NotSelf</v>
          </cell>
        </row>
        <row r="12413">
          <cell r="H12413" t="str">
            <v>NotSelf</v>
          </cell>
        </row>
        <row r="12414">
          <cell r="H12414" t="str">
            <v>NotSelf</v>
          </cell>
        </row>
        <row r="12415">
          <cell r="H12415" t="str">
            <v>NotSelf</v>
          </cell>
        </row>
        <row r="12416">
          <cell r="H12416" t="str">
            <v>NotSelf</v>
          </cell>
        </row>
        <row r="12417">
          <cell r="H12417" t="str">
            <v>NotSelf</v>
          </cell>
        </row>
        <row r="12418">
          <cell r="H12418" t="str">
            <v>NotSelf</v>
          </cell>
        </row>
        <row r="12419">
          <cell r="H12419" t="str">
            <v>NotSelf</v>
          </cell>
        </row>
        <row r="12420">
          <cell r="H12420" t="str">
            <v>NotSelf</v>
          </cell>
        </row>
        <row r="12421">
          <cell r="H12421" t="str">
            <v>NotSelf</v>
          </cell>
        </row>
        <row r="12422">
          <cell r="H12422" t="str">
            <v>NotSelf</v>
          </cell>
        </row>
        <row r="12423">
          <cell r="H12423" t="str">
            <v>NotSelf</v>
          </cell>
        </row>
        <row r="12424">
          <cell r="H12424" t="str">
            <v>NotSelf</v>
          </cell>
        </row>
        <row r="12425">
          <cell r="H12425" t="str">
            <v>NotSelf</v>
          </cell>
        </row>
        <row r="12426">
          <cell r="H12426" t="str">
            <v>NotSelf</v>
          </cell>
        </row>
        <row r="12427">
          <cell r="H12427" t="str">
            <v>NotSelf</v>
          </cell>
        </row>
        <row r="12428">
          <cell r="H12428" t="str">
            <v>NotSelf</v>
          </cell>
        </row>
        <row r="12429">
          <cell r="H12429" t="str">
            <v>NotSelf</v>
          </cell>
        </row>
        <row r="12430">
          <cell r="H12430" t="str">
            <v>NotSelf</v>
          </cell>
        </row>
        <row r="12431">
          <cell r="H12431" t="str">
            <v>NotSelf</v>
          </cell>
        </row>
        <row r="12432">
          <cell r="H12432" t="str">
            <v>NotSelf</v>
          </cell>
        </row>
        <row r="12433">
          <cell r="H12433" t="str">
            <v>NotSelf</v>
          </cell>
        </row>
        <row r="12434">
          <cell r="H12434" t="str">
            <v>NotSelf</v>
          </cell>
        </row>
        <row r="12435">
          <cell r="H12435" t="str">
            <v>NotSelf</v>
          </cell>
        </row>
        <row r="12436">
          <cell r="H12436" t="str">
            <v>NotSelf</v>
          </cell>
        </row>
        <row r="12437">
          <cell r="H12437" t="str">
            <v>NotSelf</v>
          </cell>
        </row>
        <row r="12438">
          <cell r="H12438" t="str">
            <v>NotSelf</v>
          </cell>
        </row>
        <row r="12439">
          <cell r="H12439" t="str">
            <v>NotSelf</v>
          </cell>
        </row>
        <row r="12440">
          <cell r="H12440" t="str">
            <v>NotSelf</v>
          </cell>
        </row>
        <row r="12441">
          <cell r="H12441" t="str">
            <v>NotSelf</v>
          </cell>
        </row>
        <row r="12442">
          <cell r="H12442" t="str">
            <v>NotSelf</v>
          </cell>
        </row>
        <row r="12443">
          <cell r="H12443" t="str">
            <v>NotSelf</v>
          </cell>
        </row>
        <row r="12444">
          <cell r="H12444" t="str">
            <v>NotSelf</v>
          </cell>
        </row>
        <row r="12445">
          <cell r="H12445" t="str">
            <v>NotSelf</v>
          </cell>
        </row>
        <row r="12446">
          <cell r="H12446" t="str">
            <v>NotSelf</v>
          </cell>
        </row>
        <row r="12447">
          <cell r="H12447" t="str">
            <v>NotSelf</v>
          </cell>
        </row>
        <row r="12448">
          <cell r="H12448" t="str">
            <v>NotSelf</v>
          </cell>
        </row>
        <row r="12449">
          <cell r="H12449" t="str">
            <v>NotSelf</v>
          </cell>
        </row>
        <row r="12450">
          <cell r="H12450" t="str">
            <v>NotSelf</v>
          </cell>
        </row>
        <row r="12451">
          <cell r="H12451" t="str">
            <v>NotSelf</v>
          </cell>
        </row>
        <row r="12452">
          <cell r="H12452" t="str">
            <v>NotSelf</v>
          </cell>
        </row>
        <row r="12453">
          <cell r="H12453" t="str">
            <v>NotSelf</v>
          </cell>
        </row>
        <row r="12454">
          <cell r="H12454" t="str">
            <v>NotSelf</v>
          </cell>
        </row>
        <row r="12455">
          <cell r="H12455" t="str">
            <v>NotSelf</v>
          </cell>
        </row>
        <row r="12456">
          <cell r="H12456" t="str">
            <v>NotSelf</v>
          </cell>
        </row>
        <row r="12457">
          <cell r="H12457" t="str">
            <v>NotSelf</v>
          </cell>
        </row>
        <row r="12458">
          <cell r="H12458" t="str">
            <v>NotSelf</v>
          </cell>
        </row>
        <row r="12459">
          <cell r="H12459" t="str">
            <v>NotSelf</v>
          </cell>
        </row>
        <row r="12460">
          <cell r="H12460" t="str">
            <v>NotSelf</v>
          </cell>
        </row>
        <row r="12461">
          <cell r="H12461" t="str">
            <v>NotSelf</v>
          </cell>
        </row>
        <row r="12462">
          <cell r="H12462" t="str">
            <v>NotSelf</v>
          </cell>
        </row>
        <row r="12463">
          <cell r="H12463" t="str">
            <v>NotSelf</v>
          </cell>
        </row>
        <row r="12464">
          <cell r="H12464" t="str">
            <v>NotSelf</v>
          </cell>
        </row>
        <row r="12465">
          <cell r="H12465" t="str">
            <v>NotSelf</v>
          </cell>
        </row>
        <row r="12466">
          <cell r="H12466" t="str">
            <v>NotSelf</v>
          </cell>
        </row>
        <row r="12467">
          <cell r="H12467" t="str">
            <v>NotSelf</v>
          </cell>
        </row>
        <row r="12468">
          <cell r="H12468" t="str">
            <v>NotSelf</v>
          </cell>
        </row>
        <row r="12469">
          <cell r="H12469" t="str">
            <v>NotSelf</v>
          </cell>
        </row>
        <row r="12470">
          <cell r="H12470" t="str">
            <v>NotSelf</v>
          </cell>
        </row>
        <row r="12471">
          <cell r="H12471" t="str">
            <v>NotSelf</v>
          </cell>
        </row>
        <row r="12472">
          <cell r="H12472" t="str">
            <v>NotSelf</v>
          </cell>
        </row>
        <row r="12473">
          <cell r="H12473" t="str">
            <v>NotSelf</v>
          </cell>
        </row>
        <row r="12474">
          <cell r="H12474" t="str">
            <v>NotSelf</v>
          </cell>
        </row>
        <row r="12475">
          <cell r="H12475" t="str">
            <v>NotSelf</v>
          </cell>
        </row>
        <row r="12476">
          <cell r="H12476" t="str">
            <v>NotSelf</v>
          </cell>
        </row>
        <row r="12477">
          <cell r="H12477" t="str">
            <v>NotSelf</v>
          </cell>
        </row>
        <row r="12478">
          <cell r="H12478" t="str">
            <v>NotSelf</v>
          </cell>
        </row>
        <row r="12479">
          <cell r="H12479" t="str">
            <v>NotSelf</v>
          </cell>
        </row>
        <row r="12480">
          <cell r="H12480" t="str">
            <v>NotSelf</v>
          </cell>
        </row>
        <row r="12481">
          <cell r="H12481" t="str">
            <v>NotSelf</v>
          </cell>
        </row>
        <row r="12482">
          <cell r="H12482" t="str">
            <v>NotSelf</v>
          </cell>
        </row>
        <row r="12483">
          <cell r="H12483" t="str">
            <v>NotSelf</v>
          </cell>
        </row>
        <row r="12484">
          <cell r="H12484" t="str">
            <v>NotSelf</v>
          </cell>
        </row>
        <row r="12485">
          <cell r="H12485" t="str">
            <v>NotSelf</v>
          </cell>
        </row>
        <row r="12486">
          <cell r="H12486" t="str">
            <v>NotSelf</v>
          </cell>
        </row>
        <row r="12487">
          <cell r="H12487" t="str">
            <v>NotSelf</v>
          </cell>
        </row>
        <row r="12488">
          <cell r="H12488" t="str">
            <v>NotSelf</v>
          </cell>
        </row>
        <row r="12489">
          <cell r="H12489" t="str">
            <v>NotSelf</v>
          </cell>
        </row>
        <row r="12490">
          <cell r="H12490" t="str">
            <v>NotSelf</v>
          </cell>
        </row>
        <row r="12491">
          <cell r="H12491" t="str">
            <v>NotSelf</v>
          </cell>
        </row>
        <row r="12492">
          <cell r="H12492" t="str">
            <v>NotSelf</v>
          </cell>
        </row>
        <row r="12493">
          <cell r="H12493" t="str">
            <v>NotSelf</v>
          </cell>
        </row>
        <row r="12494">
          <cell r="H12494" t="str">
            <v>NotSelf</v>
          </cell>
        </row>
        <row r="12495">
          <cell r="H12495" t="str">
            <v>NotSelf</v>
          </cell>
        </row>
        <row r="12496">
          <cell r="H12496" t="str">
            <v>NotSelf</v>
          </cell>
        </row>
        <row r="12497">
          <cell r="H12497" t="str">
            <v>NotSelf</v>
          </cell>
        </row>
        <row r="12498">
          <cell r="H12498" t="str">
            <v>NotSelf</v>
          </cell>
        </row>
        <row r="12499">
          <cell r="H12499" t="str">
            <v>NotSelf</v>
          </cell>
        </row>
        <row r="12500">
          <cell r="H12500" t="str">
            <v>NotSelf</v>
          </cell>
        </row>
        <row r="12501">
          <cell r="H12501" t="str">
            <v>NotSelf</v>
          </cell>
        </row>
        <row r="12502">
          <cell r="H12502" t="str">
            <v>NotSelf</v>
          </cell>
        </row>
        <row r="12503">
          <cell r="H12503" t="str">
            <v>NotSelf</v>
          </cell>
        </row>
        <row r="12504">
          <cell r="H12504" t="str">
            <v>NotSelf</v>
          </cell>
        </row>
        <row r="12505">
          <cell r="H12505" t="str">
            <v>NotSelf</v>
          </cell>
        </row>
        <row r="12506">
          <cell r="H12506" t="str">
            <v>NotSelf</v>
          </cell>
        </row>
        <row r="12507">
          <cell r="H12507" t="str">
            <v>NotSelf</v>
          </cell>
        </row>
        <row r="12508">
          <cell r="H12508" t="str">
            <v>NotSelf</v>
          </cell>
        </row>
        <row r="12509">
          <cell r="H12509" t="str">
            <v>NotSelf</v>
          </cell>
        </row>
        <row r="12510">
          <cell r="H12510" t="str">
            <v>NotSelf</v>
          </cell>
        </row>
        <row r="12511">
          <cell r="H12511" t="str">
            <v>NotSelf</v>
          </cell>
        </row>
        <row r="12512">
          <cell r="H12512" t="str">
            <v>NotSelf</v>
          </cell>
        </row>
        <row r="12513">
          <cell r="H12513" t="str">
            <v>NotSelf</v>
          </cell>
        </row>
        <row r="12514">
          <cell r="H12514" t="str">
            <v>NotSelf</v>
          </cell>
        </row>
        <row r="12515">
          <cell r="H12515" t="str">
            <v>NotSelf</v>
          </cell>
        </row>
        <row r="12516">
          <cell r="H12516" t="str">
            <v>NotSelf</v>
          </cell>
        </row>
        <row r="12517">
          <cell r="H12517" t="str">
            <v>NotSelf</v>
          </cell>
        </row>
        <row r="12518">
          <cell r="H12518" t="str">
            <v>NotSelf</v>
          </cell>
        </row>
        <row r="12519">
          <cell r="H12519" t="str">
            <v>NotSelf</v>
          </cell>
        </row>
        <row r="12520">
          <cell r="H12520" t="str">
            <v>NotSelf</v>
          </cell>
        </row>
        <row r="12521">
          <cell r="H12521" t="str">
            <v>NotSelf</v>
          </cell>
        </row>
        <row r="12522">
          <cell r="H12522" t="str">
            <v>NotSelf</v>
          </cell>
        </row>
        <row r="12523">
          <cell r="H12523" t="str">
            <v>NotSelf</v>
          </cell>
        </row>
        <row r="12524">
          <cell r="H12524" t="str">
            <v>NotSelf</v>
          </cell>
        </row>
        <row r="12525">
          <cell r="H12525" t="str">
            <v>NotSelf</v>
          </cell>
        </row>
        <row r="12526">
          <cell r="H12526" t="str">
            <v>NotSelf</v>
          </cell>
        </row>
        <row r="12527">
          <cell r="H12527" t="str">
            <v>NotSelf</v>
          </cell>
        </row>
        <row r="12528">
          <cell r="H12528" t="str">
            <v>NotSelf</v>
          </cell>
        </row>
        <row r="12529">
          <cell r="H12529" t="str">
            <v>NotSelf</v>
          </cell>
        </row>
        <row r="12530">
          <cell r="H12530" t="str">
            <v>NotSelf</v>
          </cell>
        </row>
        <row r="12531">
          <cell r="H12531" t="str">
            <v>NotSelf</v>
          </cell>
        </row>
        <row r="12532">
          <cell r="H12532" t="str">
            <v>NotSelf</v>
          </cell>
        </row>
        <row r="12533">
          <cell r="H12533" t="str">
            <v>NotSelf</v>
          </cell>
        </row>
        <row r="12534">
          <cell r="H12534" t="str">
            <v>NotSelf</v>
          </cell>
        </row>
        <row r="12535">
          <cell r="H12535" t="str">
            <v>NotSelf</v>
          </cell>
        </row>
        <row r="12536">
          <cell r="H12536" t="str">
            <v>NotSelf</v>
          </cell>
        </row>
        <row r="12537">
          <cell r="H12537" t="str">
            <v>NotSelf</v>
          </cell>
        </row>
        <row r="12538">
          <cell r="H12538" t="str">
            <v>NotSelf</v>
          </cell>
        </row>
        <row r="12539">
          <cell r="H12539" t="str">
            <v>NotSelf</v>
          </cell>
        </row>
        <row r="12540">
          <cell r="H12540" t="str">
            <v>NotSelf</v>
          </cell>
        </row>
        <row r="12541">
          <cell r="H12541" t="str">
            <v>NotSelf</v>
          </cell>
        </row>
        <row r="12542">
          <cell r="H12542" t="str">
            <v>NotSelf</v>
          </cell>
        </row>
        <row r="12543">
          <cell r="H12543" t="str">
            <v>NotSelf</v>
          </cell>
        </row>
        <row r="12544">
          <cell r="H12544" t="str">
            <v>NotSelf</v>
          </cell>
        </row>
        <row r="12545">
          <cell r="H12545" t="str">
            <v>NotSelf</v>
          </cell>
        </row>
        <row r="12546">
          <cell r="H12546" t="str">
            <v>NotSelf</v>
          </cell>
        </row>
        <row r="12547">
          <cell r="H12547" t="str">
            <v>NotSelf</v>
          </cell>
        </row>
        <row r="12548">
          <cell r="H12548" t="str">
            <v>NotSelf</v>
          </cell>
        </row>
        <row r="12549">
          <cell r="H12549" t="str">
            <v>NotSelf</v>
          </cell>
        </row>
        <row r="12550">
          <cell r="H12550" t="str">
            <v>NotSelf</v>
          </cell>
        </row>
        <row r="12551">
          <cell r="H12551" t="str">
            <v>NotSelf</v>
          </cell>
        </row>
        <row r="12552">
          <cell r="H12552" t="str">
            <v>NotSelf</v>
          </cell>
        </row>
        <row r="12553">
          <cell r="H12553" t="str">
            <v>NotSelf</v>
          </cell>
        </row>
        <row r="12554">
          <cell r="H12554" t="str">
            <v>NotSelf</v>
          </cell>
        </row>
        <row r="12555">
          <cell r="H12555" t="str">
            <v>NotSelf</v>
          </cell>
        </row>
        <row r="12556">
          <cell r="H12556" t="str">
            <v>NotSelf</v>
          </cell>
        </row>
        <row r="12557">
          <cell r="H12557" t="str">
            <v>NotSelf</v>
          </cell>
        </row>
        <row r="12558">
          <cell r="H12558" t="str">
            <v>NotSelf</v>
          </cell>
        </row>
        <row r="12559">
          <cell r="H12559" t="str">
            <v>NotSelf</v>
          </cell>
        </row>
        <row r="12560">
          <cell r="H12560" t="str">
            <v>NotSelf</v>
          </cell>
        </row>
        <row r="12561">
          <cell r="H12561" t="str">
            <v>NotSelf</v>
          </cell>
        </row>
        <row r="12562">
          <cell r="H12562" t="str">
            <v>NotSelf</v>
          </cell>
        </row>
        <row r="12563">
          <cell r="H12563" t="str">
            <v>NotSelf</v>
          </cell>
        </row>
        <row r="12564">
          <cell r="H12564" t="str">
            <v>NotSelf</v>
          </cell>
        </row>
        <row r="12565">
          <cell r="H12565" t="str">
            <v>NotSelf</v>
          </cell>
        </row>
        <row r="12566">
          <cell r="H12566" t="str">
            <v>NotSelf</v>
          </cell>
        </row>
        <row r="12567">
          <cell r="H12567" t="str">
            <v>NotSelf</v>
          </cell>
        </row>
        <row r="12568">
          <cell r="H12568" t="str">
            <v>NotSelf</v>
          </cell>
        </row>
        <row r="12569">
          <cell r="H12569" t="str">
            <v>NotSelf</v>
          </cell>
        </row>
        <row r="12570">
          <cell r="H12570" t="str">
            <v>NotSelf</v>
          </cell>
        </row>
        <row r="12571">
          <cell r="H12571" t="str">
            <v>NotSelf</v>
          </cell>
        </row>
        <row r="12572">
          <cell r="H12572" t="str">
            <v>NotSelf</v>
          </cell>
        </row>
        <row r="12573">
          <cell r="H12573" t="str">
            <v>NotSelf</v>
          </cell>
        </row>
        <row r="12574">
          <cell r="H12574" t="str">
            <v>NotSelf</v>
          </cell>
        </row>
        <row r="12575">
          <cell r="H12575" t="str">
            <v>NotSelf</v>
          </cell>
        </row>
        <row r="12576">
          <cell r="H12576" t="str">
            <v>NotSelf</v>
          </cell>
        </row>
        <row r="12577">
          <cell r="H12577" t="str">
            <v>NotSelf</v>
          </cell>
        </row>
        <row r="12578">
          <cell r="H12578" t="str">
            <v>NotSelf</v>
          </cell>
        </row>
        <row r="12579">
          <cell r="H12579" t="str">
            <v>NotSelf</v>
          </cell>
        </row>
        <row r="12580">
          <cell r="H12580" t="str">
            <v>NotSelf</v>
          </cell>
        </row>
        <row r="12581">
          <cell r="H12581" t="str">
            <v>NotSelf</v>
          </cell>
        </row>
        <row r="12582">
          <cell r="H12582" t="str">
            <v>NotSelf</v>
          </cell>
        </row>
        <row r="12583">
          <cell r="H12583" t="str">
            <v>NotSelf</v>
          </cell>
        </row>
        <row r="12584">
          <cell r="H12584" t="str">
            <v>NotSelf</v>
          </cell>
        </row>
        <row r="12585">
          <cell r="H12585" t="str">
            <v>NotSelf</v>
          </cell>
        </row>
        <row r="12586">
          <cell r="H12586" t="str">
            <v>NotSelf</v>
          </cell>
        </row>
        <row r="12587">
          <cell r="H12587" t="str">
            <v>NotSelf</v>
          </cell>
        </row>
        <row r="12588">
          <cell r="H12588" t="str">
            <v>NotSelf</v>
          </cell>
        </row>
        <row r="12589">
          <cell r="H12589" t="str">
            <v>NotSelf</v>
          </cell>
        </row>
        <row r="12590">
          <cell r="H12590" t="str">
            <v>NotSelf</v>
          </cell>
        </row>
        <row r="12591">
          <cell r="H12591" t="str">
            <v>NotSelf</v>
          </cell>
        </row>
        <row r="12592">
          <cell r="H12592" t="str">
            <v>NotSelf</v>
          </cell>
        </row>
        <row r="12593">
          <cell r="H12593" t="str">
            <v>NotSelf</v>
          </cell>
        </row>
        <row r="12594">
          <cell r="H12594" t="str">
            <v>NotSelf</v>
          </cell>
        </row>
        <row r="12595">
          <cell r="H12595" t="str">
            <v>NotSelf</v>
          </cell>
        </row>
        <row r="12596">
          <cell r="H12596" t="str">
            <v>NotSelf</v>
          </cell>
        </row>
        <row r="12597">
          <cell r="H12597" t="str">
            <v>NotSelf</v>
          </cell>
        </row>
        <row r="12598">
          <cell r="H12598" t="str">
            <v>NotSelf</v>
          </cell>
        </row>
        <row r="12599">
          <cell r="H12599" t="str">
            <v>NotSelf</v>
          </cell>
        </row>
        <row r="12600">
          <cell r="H12600" t="str">
            <v>NotSelf</v>
          </cell>
        </row>
        <row r="12601">
          <cell r="H12601" t="str">
            <v>NotSelf</v>
          </cell>
        </row>
        <row r="12602">
          <cell r="H12602" t="str">
            <v>NotSelf</v>
          </cell>
        </row>
        <row r="12603">
          <cell r="H12603" t="str">
            <v>NotSelf</v>
          </cell>
        </row>
        <row r="12604">
          <cell r="H12604" t="str">
            <v>NotSelf</v>
          </cell>
        </row>
        <row r="12605">
          <cell r="H12605" t="str">
            <v>NotSelf</v>
          </cell>
        </row>
        <row r="12606">
          <cell r="H12606" t="str">
            <v>NotSelf</v>
          </cell>
        </row>
        <row r="12607">
          <cell r="H12607" t="str">
            <v>NotSelf</v>
          </cell>
        </row>
        <row r="12608">
          <cell r="H12608" t="str">
            <v>NotSelf</v>
          </cell>
        </row>
        <row r="12609">
          <cell r="H12609" t="str">
            <v>NotSelf</v>
          </cell>
        </row>
        <row r="12610">
          <cell r="H12610" t="str">
            <v>NotSelf</v>
          </cell>
        </row>
        <row r="12611">
          <cell r="H12611" t="str">
            <v>NotSelf</v>
          </cell>
        </row>
        <row r="12612">
          <cell r="H12612" t="str">
            <v>NotSelf</v>
          </cell>
        </row>
        <row r="12613">
          <cell r="H12613" t="str">
            <v>NotSelf</v>
          </cell>
        </row>
        <row r="12614">
          <cell r="H12614" t="str">
            <v>NotSelf</v>
          </cell>
        </row>
        <row r="12615">
          <cell r="H12615" t="str">
            <v>NotSelf</v>
          </cell>
        </row>
        <row r="12616">
          <cell r="H12616" t="str">
            <v>NotSelf</v>
          </cell>
        </row>
        <row r="12617">
          <cell r="H12617" t="str">
            <v>NotSelf</v>
          </cell>
        </row>
        <row r="12618">
          <cell r="H12618" t="str">
            <v>NotSelf</v>
          </cell>
        </row>
        <row r="12619">
          <cell r="H12619" t="str">
            <v>NotSelf</v>
          </cell>
        </row>
        <row r="12620">
          <cell r="H12620" t="str">
            <v>NotSelf</v>
          </cell>
        </row>
        <row r="12621">
          <cell r="H12621" t="str">
            <v>NotSelf</v>
          </cell>
        </row>
        <row r="12622">
          <cell r="H12622" t="str">
            <v>NotSelf</v>
          </cell>
        </row>
        <row r="12623">
          <cell r="H12623" t="str">
            <v>NotSelf</v>
          </cell>
        </row>
        <row r="12624">
          <cell r="H12624" t="str">
            <v>NotSelf</v>
          </cell>
        </row>
        <row r="12625">
          <cell r="H12625" t="str">
            <v>NotSelf</v>
          </cell>
        </row>
        <row r="12626">
          <cell r="H12626" t="str">
            <v>NotSelf</v>
          </cell>
        </row>
        <row r="12627">
          <cell r="H12627" t="str">
            <v>NotSelf</v>
          </cell>
        </row>
        <row r="12628">
          <cell r="H12628" t="str">
            <v>NotSelf</v>
          </cell>
        </row>
        <row r="12629">
          <cell r="H12629" t="str">
            <v>NotSelf</v>
          </cell>
        </row>
        <row r="12630">
          <cell r="H12630" t="str">
            <v>NotSelf</v>
          </cell>
        </row>
        <row r="12631">
          <cell r="H12631" t="str">
            <v>NotSelf</v>
          </cell>
        </row>
        <row r="12632">
          <cell r="H12632" t="str">
            <v>NotSelf</v>
          </cell>
        </row>
        <row r="12633">
          <cell r="H12633" t="str">
            <v>NotSelf</v>
          </cell>
        </row>
        <row r="12634">
          <cell r="H12634" t="str">
            <v>NotSelf</v>
          </cell>
        </row>
        <row r="12635">
          <cell r="H12635" t="str">
            <v>NotSelf</v>
          </cell>
        </row>
        <row r="12636">
          <cell r="H12636" t="str">
            <v>NotSelf</v>
          </cell>
        </row>
        <row r="12637">
          <cell r="H12637" t="str">
            <v>NotSelf</v>
          </cell>
        </row>
        <row r="12638">
          <cell r="H12638" t="str">
            <v>NotSelf</v>
          </cell>
        </row>
        <row r="12639">
          <cell r="H12639" t="str">
            <v>NotSelf</v>
          </cell>
        </row>
        <row r="12640">
          <cell r="H12640" t="str">
            <v>NotSelf</v>
          </cell>
        </row>
        <row r="12641">
          <cell r="H12641" t="str">
            <v>NotSelf</v>
          </cell>
        </row>
        <row r="12642">
          <cell r="H12642" t="str">
            <v>NotSelf</v>
          </cell>
        </row>
        <row r="12643">
          <cell r="H12643" t="str">
            <v>NotSelf</v>
          </cell>
        </row>
        <row r="12644">
          <cell r="H12644" t="str">
            <v>NotSelf</v>
          </cell>
        </row>
        <row r="12645">
          <cell r="H12645" t="str">
            <v>NotSelf</v>
          </cell>
        </row>
        <row r="12646">
          <cell r="H12646" t="str">
            <v>NotSelf</v>
          </cell>
        </row>
        <row r="12647">
          <cell r="H12647" t="str">
            <v>NotSelf</v>
          </cell>
        </row>
        <row r="12648">
          <cell r="H12648" t="str">
            <v>NotSelf</v>
          </cell>
        </row>
        <row r="12649">
          <cell r="H12649" t="str">
            <v>NotSelf</v>
          </cell>
        </row>
        <row r="12650">
          <cell r="H12650" t="str">
            <v>NotSelf</v>
          </cell>
        </row>
        <row r="12651">
          <cell r="H12651" t="str">
            <v>NotSelf</v>
          </cell>
        </row>
        <row r="12652">
          <cell r="H12652" t="str">
            <v>NotSelf</v>
          </cell>
        </row>
        <row r="12653">
          <cell r="H12653" t="str">
            <v>NotSelf</v>
          </cell>
        </row>
        <row r="12654">
          <cell r="H12654" t="str">
            <v>NotSelf</v>
          </cell>
        </row>
        <row r="12655">
          <cell r="H12655" t="str">
            <v>NotSelf</v>
          </cell>
        </row>
        <row r="12656">
          <cell r="H12656" t="str">
            <v>NotSelf</v>
          </cell>
        </row>
        <row r="12657">
          <cell r="H12657" t="str">
            <v>NotSelf</v>
          </cell>
        </row>
        <row r="12658">
          <cell r="H12658" t="str">
            <v>NotSelf</v>
          </cell>
        </row>
        <row r="12659">
          <cell r="H12659" t="str">
            <v>NotSelf</v>
          </cell>
        </row>
        <row r="12660">
          <cell r="H12660" t="str">
            <v>NotSelf</v>
          </cell>
        </row>
        <row r="12661">
          <cell r="H12661" t="str">
            <v>NotSelf</v>
          </cell>
        </row>
        <row r="12662">
          <cell r="H12662" t="str">
            <v>NotSelf</v>
          </cell>
        </row>
        <row r="12663">
          <cell r="H12663" t="str">
            <v>NotSelf</v>
          </cell>
        </row>
        <row r="12664">
          <cell r="H12664" t="str">
            <v>NotSelf</v>
          </cell>
        </row>
        <row r="12665">
          <cell r="H12665" t="str">
            <v>NotSelf</v>
          </cell>
        </row>
        <row r="12666">
          <cell r="H12666" t="str">
            <v>NotSelf</v>
          </cell>
        </row>
        <row r="12667">
          <cell r="H12667" t="str">
            <v>NotSelf</v>
          </cell>
        </row>
        <row r="12668">
          <cell r="H12668" t="str">
            <v>NotSelf</v>
          </cell>
        </row>
        <row r="12669">
          <cell r="H12669" t="str">
            <v>NotSelf</v>
          </cell>
        </row>
        <row r="12670">
          <cell r="H12670" t="str">
            <v>NotSelf</v>
          </cell>
        </row>
        <row r="12671">
          <cell r="H12671" t="str">
            <v>NotSelf</v>
          </cell>
        </row>
        <row r="12672">
          <cell r="H12672" t="str">
            <v>NotSelf</v>
          </cell>
        </row>
        <row r="12673">
          <cell r="H12673" t="str">
            <v>NotSelf</v>
          </cell>
        </row>
        <row r="12674">
          <cell r="H12674" t="str">
            <v>NotSelf</v>
          </cell>
        </row>
        <row r="12675">
          <cell r="H12675" t="str">
            <v>NotSelf</v>
          </cell>
        </row>
        <row r="12676">
          <cell r="H12676" t="str">
            <v>NotSelf</v>
          </cell>
        </row>
        <row r="12677">
          <cell r="H12677" t="str">
            <v>NotSelf</v>
          </cell>
        </row>
        <row r="12678">
          <cell r="H12678" t="str">
            <v>NotSelf</v>
          </cell>
        </row>
        <row r="12679">
          <cell r="H12679" t="str">
            <v>NotSelf</v>
          </cell>
        </row>
        <row r="12680">
          <cell r="H12680" t="str">
            <v>NotSelf</v>
          </cell>
        </row>
        <row r="12681">
          <cell r="H12681" t="str">
            <v>NotSelf</v>
          </cell>
        </row>
        <row r="12682">
          <cell r="H12682" t="str">
            <v>NotSelf</v>
          </cell>
        </row>
        <row r="12683">
          <cell r="H12683" t="str">
            <v>NotSelf</v>
          </cell>
        </row>
        <row r="12684">
          <cell r="H12684" t="str">
            <v>NotSelf</v>
          </cell>
        </row>
        <row r="12685">
          <cell r="H12685" t="str">
            <v>NotSelf</v>
          </cell>
        </row>
        <row r="12686">
          <cell r="H12686" t="str">
            <v>NotSelf</v>
          </cell>
        </row>
        <row r="12687">
          <cell r="H12687" t="str">
            <v>NotSelf</v>
          </cell>
        </row>
        <row r="12688">
          <cell r="H12688" t="str">
            <v>NotSelf</v>
          </cell>
        </row>
        <row r="12689">
          <cell r="H12689" t="str">
            <v>NotSelf</v>
          </cell>
        </row>
        <row r="12690">
          <cell r="H12690" t="str">
            <v>NotSelf</v>
          </cell>
        </row>
        <row r="12691">
          <cell r="H12691" t="str">
            <v>NotSelf</v>
          </cell>
        </row>
        <row r="12692">
          <cell r="H12692" t="str">
            <v>NotSelf</v>
          </cell>
        </row>
        <row r="12693">
          <cell r="H12693" t="str">
            <v>NotSelf</v>
          </cell>
        </row>
        <row r="12694">
          <cell r="H12694" t="str">
            <v>NotSelf</v>
          </cell>
        </row>
        <row r="12695">
          <cell r="H12695" t="str">
            <v>NotSelf</v>
          </cell>
        </row>
        <row r="12696">
          <cell r="H12696" t="str">
            <v>NotSelf</v>
          </cell>
        </row>
        <row r="12697">
          <cell r="H12697" t="str">
            <v>NotSelf</v>
          </cell>
        </row>
        <row r="12698">
          <cell r="H12698" t="str">
            <v>NotSelf</v>
          </cell>
        </row>
        <row r="12699">
          <cell r="H12699" t="str">
            <v>NotSelf</v>
          </cell>
        </row>
        <row r="12700">
          <cell r="H12700" t="str">
            <v>NotSelf</v>
          </cell>
        </row>
        <row r="12701">
          <cell r="H12701" t="str">
            <v>NotSelf</v>
          </cell>
        </row>
        <row r="12702">
          <cell r="H12702" t="str">
            <v>NotSelf</v>
          </cell>
        </row>
        <row r="12703">
          <cell r="H12703" t="str">
            <v>NotSelf</v>
          </cell>
        </row>
        <row r="12704">
          <cell r="H12704" t="str">
            <v>NotSelf</v>
          </cell>
        </row>
        <row r="12705">
          <cell r="H12705" t="str">
            <v>NotSelf</v>
          </cell>
        </row>
        <row r="12706">
          <cell r="H12706" t="str">
            <v>NotSelf</v>
          </cell>
        </row>
        <row r="12707">
          <cell r="H12707" t="str">
            <v>NotSelf</v>
          </cell>
        </row>
        <row r="12708">
          <cell r="H12708" t="str">
            <v>NotSelf</v>
          </cell>
        </row>
        <row r="12709">
          <cell r="H12709" t="str">
            <v>NotSelf</v>
          </cell>
        </row>
        <row r="12710">
          <cell r="H12710" t="str">
            <v>NotSelf</v>
          </cell>
        </row>
        <row r="12711">
          <cell r="H12711" t="str">
            <v>NotSelf</v>
          </cell>
        </row>
        <row r="12712">
          <cell r="H12712" t="str">
            <v>NotSelf</v>
          </cell>
        </row>
        <row r="12713">
          <cell r="H12713" t="str">
            <v>NotSelf</v>
          </cell>
        </row>
        <row r="12714">
          <cell r="H12714" t="str">
            <v>NotSelf</v>
          </cell>
        </row>
        <row r="12715">
          <cell r="H12715" t="str">
            <v>NotSelf</v>
          </cell>
        </row>
        <row r="12716">
          <cell r="H12716" t="str">
            <v>NotSelf</v>
          </cell>
        </row>
        <row r="12717">
          <cell r="H12717" t="str">
            <v>NotSelf</v>
          </cell>
        </row>
        <row r="12718">
          <cell r="H12718" t="str">
            <v>NotSelf</v>
          </cell>
        </row>
        <row r="12719">
          <cell r="H12719" t="str">
            <v>NotSelf</v>
          </cell>
        </row>
        <row r="12720">
          <cell r="H12720" t="str">
            <v>NotSelf</v>
          </cell>
        </row>
        <row r="12721">
          <cell r="H12721" t="str">
            <v>NotSelf</v>
          </cell>
        </row>
        <row r="12722">
          <cell r="H12722" t="str">
            <v>NotSelf</v>
          </cell>
        </row>
        <row r="12723">
          <cell r="H12723" t="str">
            <v>NotSelf</v>
          </cell>
        </row>
        <row r="12724">
          <cell r="H12724" t="str">
            <v>NotSelf</v>
          </cell>
        </row>
        <row r="12725">
          <cell r="H12725" t="str">
            <v>NotSelf</v>
          </cell>
        </row>
        <row r="12726">
          <cell r="H12726" t="str">
            <v>NotSelf</v>
          </cell>
        </row>
        <row r="12727">
          <cell r="H12727" t="str">
            <v>NotSelf</v>
          </cell>
        </row>
        <row r="12728">
          <cell r="H12728" t="str">
            <v>NotSelf</v>
          </cell>
        </row>
        <row r="12729">
          <cell r="H12729" t="str">
            <v>NotSelf</v>
          </cell>
        </row>
        <row r="12730">
          <cell r="H12730" t="str">
            <v>NotSelf</v>
          </cell>
        </row>
        <row r="12731">
          <cell r="H12731" t="str">
            <v>NotSelf</v>
          </cell>
        </row>
        <row r="12732">
          <cell r="H12732" t="str">
            <v>NotSelf</v>
          </cell>
        </row>
        <row r="12733">
          <cell r="H12733" t="str">
            <v>NotSelf</v>
          </cell>
        </row>
        <row r="12734">
          <cell r="H12734" t="str">
            <v>NotSelf</v>
          </cell>
        </row>
        <row r="12735">
          <cell r="H12735" t="str">
            <v>NotSelf</v>
          </cell>
        </row>
        <row r="12736">
          <cell r="H12736" t="str">
            <v>NotSelf</v>
          </cell>
        </row>
        <row r="12737">
          <cell r="H12737" t="str">
            <v>NotSelf</v>
          </cell>
        </row>
        <row r="12738">
          <cell r="H12738" t="str">
            <v>NotSelf</v>
          </cell>
        </row>
        <row r="12739">
          <cell r="H12739" t="str">
            <v>NotSelf</v>
          </cell>
        </row>
        <row r="12740">
          <cell r="H12740" t="str">
            <v>NotSelf</v>
          </cell>
        </row>
        <row r="12741">
          <cell r="H12741" t="str">
            <v>NotSelf</v>
          </cell>
        </row>
        <row r="12742">
          <cell r="H12742" t="str">
            <v>NotSelf</v>
          </cell>
        </row>
        <row r="12743">
          <cell r="H12743" t="str">
            <v>NotSelf</v>
          </cell>
        </row>
        <row r="12744">
          <cell r="H12744" t="str">
            <v>NotSelf</v>
          </cell>
        </row>
        <row r="12745">
          <cell r="H12745" t="str">
            <v>NotSelf</v>
          </cell>
        </row>
        <row r="12746">
          <cell r="H12746" t="str">
            <v>NotSelf</v>
          </cell>
        </row>
        <row r="12747">
          <cell r="H12747" t="str">
            <v>NotSelf</v>
          </cell>
        </row>
        <row r="12748">
          <cell r="H12748" t="str">
            <v>NotSelf</v>
          </cell>
        </row>
        <row r="12749">
          <cell r="H12749" t="str">
            <v>NotSelf</v>
          </cell>
        </row>
        <row r="12750">
          <cell r="H12750" t="str">
            <v>NotSelf</v>
          </cell>
        </row>
        <row r="12751">
          <cell r="H12751" t="str">
            <v>NotSelf</v>
          </cell>
        </row>
        <row r="12752">
          <cell r="H12752" t="str">
            <v>NotSelf</v>
          </cell>
        </row>
        <row r="12753">
          <cell r="H12753" t="str">
            <v>NotSelf</v>
          </cell>
        </row>
        <row r="12754">
          <cell r="H12754" t="str">
            <v>NotSelf</v>
          </cell>
        </row>
        <row r="12755">
          <cell r="H12755" t="str">
            <v>NotSelf</v>
          </cell>
        </row>
        <row r="12756">
          <cell r="H12756" t="str">
            <v>NotSelf</v>
          </cell>
        </row>
        <row r="12757">
          <cell r="H12757" t="str">
            <v>NotSelf</v>
          </cell>
        </row>
        <row r="12758">
          <cell r="H12758" t="str">
            <v>NotSelf</v>
          </cell>
        </row>
        <row r="12759">
          <cell r="H12759" t="str">
            <v>NotSelf</v>
          </cell>
        </row>
        <row r="12760">
          <cell r="H12760" t="str">
            <v>NotSelf</v>
          </cell>
        </row>
        <row r="12761">
          <cell r="H12761" t="str">
            <v>NotSelf</v>
          </cell>
        </row>
        <row r="12762">
          <cell r="H12762" t="str">
            <v>NotSelf</v>
          </cell>
        </row>
        <row r="12763">
          <cell r="H12763" t="str">
            <v>NotSelf</v>
          </cell>
        </row>
        <row r="12764">
          <cell r="H12764" t="str">
            <v>NotSelf</v>
          </cell>
        </row>
        <row r="12765">
          <cell r="H12765" t="str">
            <v>NotSelf</v>
          </cell>
        </row>
        <row r="12766">
          <cell r="H12766" t="str">
            <v>NotSelf</v>
          </cell>
        </row>
        <row r="12767">
          <cell r="H12767" t="str">
            <v>NotSelf</v>
          </cell>
        </row>
        <row r="12768">
          <cell r="H12768" t="str">
            <v>NotSelf</v>
          </cell>
        </row>
        <row r="12769">
          <cell r="H12769" t="str">
            <v>NotSelf</v>
          </cell>
        </row>
        <row r="12770">
          <cell r="H12770" t="str">
            <v>NotSelf</v>
          </cell>
        </row>
        <row r="12771">
          <cell r="H12771" t="str">
            <v>NotSelf</v>
          </cell>
        </row>
        <row r="12772">
          <cell r="H12772" t="str">
            <v>NotSelf</v>
          </cell>
        </row>
        <row r="12773">
          <cell r="H12773" t="str">
            <v>NotSelf</v>
          </cell>
        </row>
        <row r="12774">
          <cell r="H12774" t="str">
            <v>NotSelf</v>
          </cell>
        </row>
        <row r="12775">
          <cell r="H12775" t="str">
            <v>NotSelf</v>
          </cell>
        </row>
        <row r="12776">
          <cell r="H12776" t="str">
            <v>NotSelf</v>
          </cell>
        </row>
        <row r="12777">
          <cell r="H12777" t="str">
            <v>NotSelf</v>
          </cell>
        </row>
        <row r="12778">
          <cell r="H12778" t="str">
            <v>NotSelf</v>
          </cell>
        </row>
        <row r="12779">
          <cell r="H12779" t="str">
            <v>NotSelf</v>
          </cell>
        </row>
        <row r="12780">
          <cell r="H12780" t="str">
            <v>NotSelf</v>
          </cell>
        </row>
        <row r="12781">
          <cell r="H12781" t="str">
            <v>NotSelf</v>
          </cell>
        </row>
        <row r="12782">
          <cell r="H12782" t="str">
            <v>NotSelf</v>
          </cell>
        </row>
        <row r="12783">
          <cell r="H12783" t="str">
            <v>NotSelf</v>
          </cell>
        </row>
        <row r="12784">
          <cell r="H12784" t="str">
            <v>NotSelf</v>
          </cell>
        </row>
        <row r="12785">
          <cell r="H12785" t="str">
            <v>NotSelf</v>
          </cell>
        </row>
        <row r="12786">
          <cell r="H12786" t="str">
            <v>NotSelf</v>
          </cell>
        </row>
        <row r="12787">
          <cell r="H12787" t="str">
            <v>NotSelf</v>
          </cell>
        </row>
        <row r="12788">
          <cell r="H12788" t="str">
            <v>NotSelf</v>
          </cell>
        </row>
        <row r="12789">
          <cell r="H12789" t="str">
            <v>NotSelf</v>
          </cell>
        </row>
        <row r="12790">
          <cell r="H12790" t="str">
            <v>NotSelf</v>
          </cell>
        </row>
        <row r="12791">
          <cell r="H12791" t="str">
            <v>NotSelf</v>
          </cell>
        </row>
        <row r="12792">
          <cell r="H12792" t="str">
            <v>NotSelf</v>
          </cell>
        </row>
        <row r="12793">
          <cell r="H12793" t="str">
            <v>NotSelf</v>
          </cell>
        </row>
        <row r="12794">
          <cell r="H12794" t="str">
            <v>NotSelf</v>
          </cell>
        </row>
        <row r="12795">
          <cell r="H12795" t="str">
            <v>NotSelf</v>
          </cell>
        </row>
        <row r="12796">
          <cell r="H12796" t="str">
            <v>NotSelf</v>
          </cell>
        </row>
        <row r="12797">
          <cell r="H12797" t="str">
            <v>NotSelf</v>
          </cell>
        </row>
        <row r="12798">
          <cell r="H12798" t="str">
            <v>NotSelf</v>
          </cell>
        </row>
        <row r="12799">
          <cell r="H12799" t="str">
            <v>NotSelf</v>
          </cell>
        </row>
        <row r="12800">
          <cell r="H12800" t="str">
            <v>NotSelf</v>
          </cell>
        </row>
        <row r="12801">
          <cell r="H12801" t="str">
            <v>NotSelf</v>
          </cell>
        </row>
        <row r="12802">
          <cell r="H12802" t="str">
            <v>NotSelf</v>
          </cell>
        </row>
        <row r="12803">
          <cell r="H12803" t="str">
            <v>NotSelf</v>
          </cell>
        </row>
        <row r="12804">
          <cell r="H12804" t="str">
            <v>NotSelf</v>
          </cell>
        </row>
        <row r="12805">
          <cell r="H12805" t="str">
            <v>NotSelf</v>
          </cell>
        </row>
        <row r="12806">
          <cell r="H12806" t="str">
            <v>NotSelf</v>
          </cell>
        </row>
        <row r="12807">
          <cell r="H12807" t="str">
            <v>NotSelf</v>
          </cell>
        </row>
        <row r="12808">
          <cell r="H12808" t="str">
            <v>NotSelf</v>
          </cell>
        </row>
        <row r="12809">
          <cell r="H12809" t="str">
            <v>NotSelf</v>
          </cell>
        </row>
        <row r="12810">
          <cell r="H12810" t="str">
            <v>NotSelf</v>
          </cell>
        </row>
        <row r="12811">
          <cell r="H12811" t="str">
            <v>NotSelf</v>
          </cell>
        </row>
        <row r="12812">
          <cell r="H12812" t="str">
            <v>NotSelf</v>
          </cell>
        </row>
        <row r="12813">
          <cell r="H12813" t="str">
            <v>NotSelf</v>
          </cell>
        </row>
        <row r="12814">
          <cell r="H12814" t="str">
            <v>NotSelf</v>
          </cell>
        </row>
        <row r="12815">
          <cell r="H12815" t="str">
            <v>NotSelf</v>
          </cell>
        </row>
        <row r="12816">
          <cell r="H12816" t="str">
            <v>NotSelf</v>
          </cell>
        </row>
        <row r="12817">
          <cell r="H12817" t="str">
            <v>NotSelf</v>
          </cell>
        </row>
        <row r="12818">
          <cell r="H12818" t="str">
            <v>NotSelf</v>
          </cell>
        </row>
        <row r="12819">
          <cell r="H12819" t="str">
            <v>NotSelf</v>
          </cell>
        </row>
        <row r="12820">
          <cell r="H12820" t="str">
            <v>NotSelf</v>
          </cell>
        </row>
        <row r="12821">
          <cell r="H12821" t="str">
            <v>NotSelf</v>
          </cell>
        </row>
        <row r="12822">
          <cell r="H12822" t="str">
            <v>NotSelf</v>
          </cell>
        </row>
        <row r="12823">
          <cell r="H12823" t="str">
            <v>NotSelf</v>
          </cell>
        </row>
        <row r="12824">
          <cell r="H12824" t="str">
            <v>NotSelf</v>
          </cell>
        </row>
        <row r="12825">
          <cell r="H12825" t="str">
            <v>NotSelf</v>
          </cell>
        </row>
        <row r="12826">
          <cell r="H12826" t="str">
            <v>NotSelf</v>
          </cell>
        </row>
        <row r="12827">
          <cell r="H12827" t="str">
            <v>NotSelf</v>
          </cell>
        </row>
        <row r="12828">
          <cell r="H12828" t="str">
            <v>NotSelf</v>
          </cell>
        </row>
        <row r="12829">
          <cell r="H12829" t="str">
            <v>NotSelf</v>
          </cell>
        </row>
        <row r="12830">
          <cell r="H12830" t="str">
            <v>NotSelf</v>
          </cell>
        </row>
        <row r="12831">
          <cell r="H12831" t="str">
            <v>NotSelf</v>
          </cell>
        </row>
        <row r="12832">
          <cell r="H12832" t="str">
            <v>NotSelf</v>
          </cell>
        </row>
        <row r="12833">
          <cell r="H12833" t="str">
            <v>NotSelf</v>
          </cell>
        </row>
        <row r="12834">
          <cell r="H12834" t="str">
            <v>NotSelf</v>
          </cell>
        </row>
        <row r="12835">
          <cell r="H12835" t="str">
            <v>NotSelf</v>
          </cell>
        </row>
        <row r="12836">
          <cell r="H12836" t="str">
            <v>NotSelf</v>
          </cell>
        </row>
        <row r="12837">
          <cell r="H12837" t="str">
            <v>NotSelf</v>
          </cell>
        </row>
        <row r="12838">
          <cell r="H12838" t="str">
            <v>NotSelf</v>
          </cell>
        </row>
        <row r="12839">
          <cell r="H12839" t="str">
            <v>NotSelf</v>
          </cell>
        </row>
        <row r="12840">
          <cell r="H12840" t="str">
            <v>NotSelf</v>
          </cell>
        </row>
        <row r="12841">
          <cell r="H12841" t="str">
            <v>NotSelf</v>
          </cell>
        </row>
        <row r="12842">
          <cell r="H12842" t="str">
            <v>NotSelf</v>
          </cell>
        </row>
        <row r="12843">
          <cell r="H12843" t="str">
            <v>NotSelf</v>
          </cell>
        </row>
        <row r="12844">
          <cell r="H12844" t="str">
            <v>NotSelf</v>
          </cell>
        </row>
        <row r="12845">
          <cell r="H12845" t="str">
            <v>NotSelf</v>
          </cell>
        </row>
        <row r="12846">
          <cell r="H12846" t="str">
            <v>NotSelf</v>
          </cell>
        </row>
        <row r="12847">
          <cell r="H12847" t="str">
            <v>NotSelf</v>
          </cell>
        </row>
        <row r="12848">
          <cell r="H12848" t="str">
            <v>NotSelf</v>
          </cell>
        </row>
        <row r="12849">
          <cell r="H12849" t="str">
            <v>NotSelf</v>
          </cell>
        </row>
        <row r="12850">
          <cell r="H12850" t="str">
            <v>NotSelf</v>
          </cell>
        </row>
        <row r="12851">
          <cell r="H12851" t="str">
            <v>NotSelf</v>
          </cell>
        </row>
        <row r="12852">
          <cell r="H12852" t="str">
            <v>NotSelf</v>
          </cell>
        </row>
        <row r="12853">
          <cell r="H12853" t="str">
            <v>NotSelf</v>
          </cell>
        </row>
        <row r="12854">
          <cell r="H12854" t="str">
            <v>NotSelf</v>
          </cell>
        </row>
        <row r="12855">
          <cell r="H12855" t="str">
            <v>NotSelf</v>
          </cell>
        </row>
        <row r="12856">
          <cell r="H12856" t="str">
            <v>NotSelf</v>
          </cell>
        </row>
        <row r="12857">
          <cell r="H12857" t="str">
            <v>NotSelf</v>
          </cell>
        </row>
        <row r="12858">
          <cell r="H12858" t="str">
            <v>NotSelf</v>
          </cell>
        </row>
        <row r="12859">
          <cell r="H12859" t="str">
            <v>NotSelf</v>
          </cell>
        </row>
        <row r="12860">
          <cell r="H12860" t="str">
            <v>NotSelf</v>
          </cell>
        </row>
        <row r="12861">
          <cell r="H12861" t="str">
            <v>NotSelf</v>
          </cell>
        </row>
        <row r="12862">
          <cell r="H12862" t="str">
            <v>NotSelf</v>
          </cell>
        </row>
        <row r="12863">
          <cell r="H12863" t="str">
            <v>NotSelf</v>
          </cell>
        </row>
        <row r="12864">
          <cell r="H12864" t="str">
            <v>NotSelf</v>
          </cell>
        </row>
        <row r="12865">
          <cell r="H12865" t="str">
            <v>NotSelf</v>
          </cell>
        </row>
        <row r="12866">
          <cell r="H12866" t="str">
            <v>NotSelf</v>
          </cell>
        </row>
        <row r="12867">
          <cell r="H12867" t="str">
            <v>NotSelf</v>
          </cell>
        </row>
        <row r="12868">
          <cell r="H12868" t="str">
            <v>NotSelf</v>
          </cell>
        </row>
        <row r="12869">
          <cell r="H12869" t="str">
            <v>NotSelf</v>
          </cell>
        </row>
        <row r="12870">
          <cell r="H12870" t="str">
            <v>NotSelf</v>
          </cell>
        </row>
        <row r="12871">
          <cell r="H12871" t="str">
            <v>NotSelf</v>
          </cell>
        </row>
        <row r="12872">
          <cell r="H12872" t="str">
            <v>NotSelf</v>
          </cell>
        </row>
        <row r="12873">
          <cell r="H12873" t="str">
            <v>NotSelf</v>
          </cell>
        </row>
        <row r="12874">
          <cell r="H12874" t="str">
            <v>NotSelf</v>
          </cell>
        </row>
        <row r="12875">
          <cell r="H12875" t="str">
            <v>NotSelf</v>
          </cell>
        </row>
        <row r="12876">
          <cell r="H12876" t="str">
            <v>NotSelf</v>
          </cell>
        </row>
        <row r="12877">
          <cell r="H12877" t="str">
            <v>NotSelf</v>
          </cell>
        </row>
        <row r="12878">
          <cell r="H12878" t="str">
            <v>NotSelf</v>
          </cell>
        </row>
        <row r="12879">
          <cell r="H12879" t="str">
            <v>NotSelf</v>
          </cell>
        </row>
        <row r="12880">
          <cell r="H12880" t="str">
            <v>NotSelf</v>
          </cell>
        </row>
        <row r="12881">
          <cell r="H12881" t="str">
            <v>NotSelf</v>
          </cell>
        </row>
        <row r="12882">
          <cell r="H12882" t="str">
            <v>NotSelf</v>
          </cell>
        </row>
        <row r="12883">
          <cell r="H12883" t="str">
            <v>NotSelf</v>
          </cell>
        </row>
        <row r="12884">
          <cell r="H12884" t="str">
            <v>NotSelf</v>
          </cell>
        </row>
        <row r="12885">
          <cell r="H12885" t="str">
            <v>NotSelf</v>
          </cell>
        </row>
        <row r="12886">
          <cell r="H12886" t="str">
            <v>NotSelf</v>
          </cell>
        </row>
        <row r="12887">
          <cell r="H12887" t="str">
            <v>NotSelf</v>
          </cell>
        </row>
        <row r="12888">
          <cell r="H12888" t="str">
            <v>NotSelf</v>
          </cell>
        </row>
        <row r="12889">
          <cell r="H12889" t="str">
            <v>NotSelf</v>
          </cell>
        </row>
        <row r="12890">
          <cell r="H12890" t="str">
            <v>NotSelf</v>
          </cell>
        </row>
        <row r="12891">
          <cell r="H12891" t="str">
            <v>NotSelf</v>
          </cell>
        </row>
        <row r="12892">
          <cell r="H12892" t="str">
            <v>NotSelf</v>
          </cell>
        </row>
        <row r="12893">
          <cell r="H12893" t="str">
            <v>NotSelf</v>
          </cell>
        </row>
        <row r="12894">
          <cell r="H12894" t="str">
            <v>NotSelf</v>
          </cell>
        </row>
        <row r="12895">
          <cell r="H12895" t="str">
            <v>NotSelf</v>
          </cell>
        </row>
        <row r="12896">
          <cell r="H12896" t="str">
            <v>NotSelf</v>
          </cell>
        </row>
        <row r="12897">
          <cell r="H12897" t="str">
            <v>NotSelf</v>
          </cell>
        </row>
        <row r="12898">
          <cell r="H12898" t="str">
            <v>NotSelf</v>
          </cell>
        </row>
        <row r="12899">
          <cell r="H12899" t="str">
            <v>NotSelf</v>
          </cell>
        </row>
        <row r="12900">
          <cell r="H12900" t="str">
            <v>NotSelf</v>
          </cell>
        </row>
        <row r="12901">
          <cell r="H12901" t="str">
            <v>NotSelf</v>
          </cell>
        </row>
        <row r="12902">
          <cell r="H12902" t="str">
            <v>NotSelf</v>
          </cell>
        </row>
        <row r="12903">
          <cell r="H12903" t="str">
            <v>NotSelf</v>
          </cell>
        </row>
        <row r="12904">
          <cell r="H12904" t="str">
            <v>NotSelf</v>
          </cell>
        </row>
        <row r="12905">
          <cell r="H12905" t="str">
            <v>NotSelf</v>
          </cell>
        </row>
        <row r="12906">
          <cell r="H12906" t="str">
            <v>NotSelf</v>
          </cell>
        </row>
        <row r="12907">
          <cell r="H12907" t="str">
            <v>NotSelf</v>
          </cell>
        </row>
        <row r="12908">
          <cell r="H12908" t="str">
            <v>NotSelf</v>
          </cell>
        </row>
        <row r="12909">
          <cell r="H12909" t="str">
            <v>NotSelf</v>
          </cell>
        </row>
        <row r="12910">
          <cell r="H12910" t="str">
            <v>NotSelf</v>
          </cell>
        </row>
        <row r="12911">
          <cell r="H12911" t="str">
            <v>NotSelf</v>
          </cell>
        </row>
        <row r="12912">
          <cell r="H12912" t="str">
            <v>NotSelf</v>
          </cell>
        </row>
        <row r="12913">
          <cell r="H12913" t="str">
            <v>NotSelf</v>
          </cell>
        </row>
        <row r="12914">
          <cell r="H12914" t="str">
            <v>NotSelf</v>
          </cell>
        </row>
        <row r="12915">
          <cell r="H12915" t="str">
            <v>NotSelf</v>
          </cell>
        </row>
        <row r="12916">
          <cell r="H12916" t="str">
            <v>NotSelf</v>
          </cell>
        </row>
        <row r="12917">
          <cell r="H12917" t="str">
            <v>NotSelf</v>
          </cell>
        </row>
        <row r="12918">
          <cell r="H12918" t="str">
            <v>NotSelf</v>
          </cell>
        </row>
        <row r="12919">
          <cell r="H12919" t="str">
            <v>NotSelf</v>
          </cell>
        </row>
        <row r="12920">
          <cell r="H12920" t="str">
            <v>NotSelf</v>
          </cell>
        </row>
        <row r="12921">
          <cell r="H12921" t="str">
            <v>NotSelf</v>
          </cell>
        </row>
        <row r="12922">
          <cell r="H12922" t="str">
            <v>NotSelf</v>
          </cell>
        </row>
        <row r="12923">
          <cell r="H12923" t="str">
            <v>NotSelf</v>
          </cell>
        </row>
        <row r="12924">
          <cell r="H12924" t="str">
            <v>NotSelf</v>
          </cell>
        </row>
        <row r="12925">
          <cell r="H12925" t="str">
            <v>NotSelf</v>
          </cell>
        </row>
        <row r="12926">
          <cell r="H12926" t="str">
            <v>NotSelf</v>
          </cell>
        </row>
        <row r="12927">
          <cell r="H12927" t="str">
            <v>NotSelf</v>
          </cell>
        </row>
        <row r="12928">
          <cell r="H12928" t="str">
            <v>NotSelf</v>
          </cell>
        </row>
        <row r="12929">
          <cell r="H12929" t="str">
            <v>NotSelf</v>
          </cell>
        </row>
        <row r="12930">
          <cell r="H12930" t="str">
            <v>NotSelf</v>
          </cell>
        </row>
        <row r="12931">
          <cell r="H12931" t="str">
            <v>NotSelf</v>
          </cell>
        </row>
        <row r="12932">
          <cell r="H12932" t="str">
            <v>NotSelf</v>
          </cell>
        </row>
        <row r="12933">
          <cell r="H12933" t="str">
            <v>NotSelf</v>
          </cell>
        </row>
        <row r="12934">
          <cell r="H12934" t="str">
            <v>NotSelf</v>
          </cell>
        </row>
        <row r="12935">
          <cell r="H12935" t="str">
            <v>NotSelf</v>
          </cell>
        </row>
        <row r="12936">
          <cell r="H12936" t="str">
            <v>NotSelf</v>
          </cell>
        </row>
        <row r="12937">
          <cell r="H12937" t="str">
            <v>NotSelf</v>
          </cell>
        </row>
        <row r="12938">
          <cell r="H12938" t="str">
            <v>NotSelf</v>
          </cell>
        </row>
        <row r="12939">
          <cell r="H12939" t="str">
            <v>NotSelf</v>
          </cell>
        </row>
        <row r="12940">
          <cell r="H12940" t="str">
            <v>NotSelf</v>
          </cell>
        </row>
        <row r="12941">
          <cell r="H12941" t="str">
            <v>NotSelf</v>
          </cell>
        </row>
        <row r="12942">
          <cell r="H12942" t="str">
            <v>NotSelf</v>
          </cell>
        </row>
        <row r="12943">
          <cell r="H12943" t="str">
            <v>NotSelf</v>
          </cell>
        </row>
        <row r="12944">
          <cell r="H12944" t="str">
            <v>NotSelf</v>
          </cell>
        </row>
        <row r="12945">
          <cell r="H12945" t="str">
            <v>NotSelf</v>
          </cell>
        </row>
        <row r="12946">
          <cell r="H12946" t="str">
            <v>NotSelf</v>
          </cell>
        </row>
        <row r="12947">
          <cell r="H12947" t="str">
            <v>NotSelf</v>
          </cell>
        </row>
        <row r="12948">
          <cell r="H12948" t="str">
            <v>NotSelf</v>
          </cell>
        </row>
        <row r="12949">
          <cell r="H12949" t="str">
            <v>NotSelf</v>
          </cell>
        </row>
        <row r="12950">
          <cell r="H12950" t="str">
            <v>NotSelf</v>
          </cell>
        </row>
        <row r="12951">
          <cell r="H12951" t="str">
            <v>NotSelf</v>
          </cell>
        </row>
        <row r="12952">
          <cell r="H12952" t="str">
            <v>NotSelf</v>
          </cell>
        </row>
        <row r="12953">
          <cell r="H12953" t="str">
            <v>NotSelf</v>
          </cell>
        </row>
        <row r="12954">
          <cell r="H12954" t="str">
            <v>NotSelf</v>
          </cell>
        </row>
        <row r="12955">
          <cell r="H12955" t="str">
            <v>NotSelf</v>
          </cell>
        </row>
        <row r="12956">
          <cell r="H12956" t="str">
            <v>NotSelf</v>
          </cell>
        </row>
        <row r="12957">
          <cell r="H12957" t="str">
            <v>NotSelf</v>
          </cell>
        </row>
        <row r="12958">
          <cell r="H12958" t="str">
            <v>NotSelf</v>
          </cell>
        </row>
        <row r="12959">
          <cell r="H12959" t="str">
            <v>NotSelf</v>
          </cell>
        </row>
        <row r="12960">
          <cell r="H12960" t="str">
            <v>NotSelf</v>
          </cell>
        </row>
        <row r="12961">
          <cell r="H12961" t="str">
            <v>NotSelf</v>
          </cell>
        </row>
        <row r="12962">
          <cell r="H12962" t="str">
            <v>NotSelf</v>
          </cell>
        </row>
        <row r="12963">
          <cell r="H12963" t="str">
            <v>NotSelf</v>
          </cell>
        </row>
        <row r="12964">
          <cell r="H12964" t="str">
            <v>NotSelf</v>
          </cell>
        </row>
        <row r="12965">
          <cell r="H12965" t="str">
            <v>NotSelf</v>
          </cell>
        </row>
        <row r="12966">
          <cell r="H12966" t="str">
            <v>NotSelf</v>
          </cell>
        </row>
        <row r="12967">
          <cell r="H12967" t="str">
            <v>NotSelf</v>
          </cell>
        </row>
        <row r="12968">
          <cell r="H12968" t="str">
            <v>NotSelf</v>
          </cell>
        </row>
        <row r="12969">
          <cell r="H12969" t="str">
            <v>NotSelf</v>
          </cell>
        </row>
        <row r="12970">
          <cell r="H12970" t="str">
            <v>NotSelf</v>
          </cell>
        </row>
        <row r="12971">
          <cell r="H12971" t="str">
            <v>NotSelf</v>
          </cell>
        </row>
        <row r="12972">
          <cell r="H12972" t="str">
            <v>NotSelf</v>
          </cell>
        </row>
        <row r="12973">
          <cell r="H12973" t="str">
            <v>NotSelf</v>
          </cell>
        </row>
        <row r="12974">
          <cell r="H12974" t="str">
            <v>NotSelf</v>
          </cell>
        </row>
        <row r="12975">
          <cell r="H12975" t="str">
            <v>NotSelf</v>
          </cell>
        </row>
        <row r="12976">
          <cell r="H12976" t="str">
            <v>NotSelf</v>
          </cell>
        </row>
        <row r="12977">
          <cell r="H12977" t="str">
            <v>NotSelf</v>
          </cell>
        </row>
        <row r="12978">
          <cell r="H12978" t="str">
            <v>NotSelf</v>
          </cell>
        </row>
        <row r="12979">
          <cell r="H12979" t="str">
            <v>NotSelf</v>
          </cell>
        </row>
        <row r="12980">
          <cell r="H12980" t="str">
            <v>NotSelf</v>
          </cell>
        </row>
        <row r="12981">
          <cell r="H12981" t="str">
            <v>NotSelf</v>
          </cell>
        </row>
        <row r="12982">
          <cell r="H12982" t="str">
            <v>NotSelf</v>
          </cell>
        </row>
        <row r="12983">
          <cell r="H12983" t="str">
            <v>NotSelf</v>
          </cell>
        </row>
        <row r="12984">
          <cell r="H12984" t="str">
            <v>NotSelf</v>
          </cell>
        </row>
        <row r="12985">
          <cell r="H12985" t="str">
            <v>NotSelf</v>
          </cell>
        </row>
        <row r="12986">
          <cell r="H12986" t="str">
            <v>NotSelf</v>
          </cell>
        </row>
        <row r="12987">
          <cell r="H12987" t="str">
            <v>NotSelf</v>
          </cell>
        </row>
        <row r="12988">
          <cell r="H12988" t="str">
            <v>NotSelf</v>
          </cell>
        </row>
        <row r="12989">
          <cell r="H12989" t="str">
            <v>NotSelf</v>
          </cell>
        </row>
        <row r="12990">
          <cell r="H12990" t="str">
            <v>NotSelf</v>
          </cell>
        </row>
        <row r="12991">
          <cell r="H12991" t="str">
            <v>NotSelf</v>
          </cell>
        </row>
        <row r="12992">
          <cell r="H12992" t="str">
            <v>NotSelf</v>
          </cell>
        </row>
        <row r="12993">
          <cell r="H12993" t="str">
            <v>NotSelf</v>
          </cell>
        </row>
        <row r="12994">
          <cell r="H12994" t="str">
            <v>NotSelf</v>
          </cell>
        </row>
        <row r="12995">
          <cell r="H12995" t="str">
            <v>NotSelf</v>
          </cell>
        </row>
        <row r="12996">
          <cell r="H12996" t="str">
            <v>NotSelf</v>
          </cell>
        </row>
        <row r="12997">
          <cell r="H12997" t="str">
            <v>NotSelf</v>
          </cell>
        </row>
        <row r="12998">
          <cell r="H12998" t="str">
            <v>NotSelf</v>
          </cell>
        </row>
        <row r="12999">
          <cell r="H12999" t="str">
            <v>NotSelf</v>
          </cell>
        </row>
        <row r="13000">
          <cell r="H13000" t="str">
            <v>NotSelf</v>
          </cell>
        </row>
        <row r="13001">
          <cell r="H13001" t="str">
            <v>NotSelf</v>
          </cell>
        </row>
        <row r="13002">
          <cell r="H13002" t="str">
            <v>NotSelf</v>
          </cell>
        </row>
        <row r="13003">
          <cell r="H13003" t="str">
            <v>NotSelf</v>
          </cell>
        </row>
        <row r="13004">
          <cell r="H13004" t="str">
            <v>NotSelf</v>
          </cell>
        </row>
        <row r="13005">
          <cell r="H13005" t="str">
            <v>NotSelf</v>
          </cell>
        </row>
        <row r="13006">
          <cell r="H13006" t="str">
            <v>NotSelf</v>
          </cell>
        </row>
        <row r="13007">
          <cell r="H13007" t="str">
            <v>NotSelf</v>
          </cell>
        </row>
        <row r="13008">
          <cell r="H13008" t="str">
            <v>NotSelf</v>
          </cell>
        </row>
        <row r="13009">
          <cell r="H13009" t="str">
            <v>NotSelf</v>
          </cell>
        </row>
        <row r="13010">
          <cell r="H13010" t="str">
            <v>NotSelf</v>
          </cell>
        </row>
        <row r="13011">
          <cell r="H13011" t="str">
            <v>NotSelf</v>
          </cell>
        </row>
        <row r="13012">
          <cell r="H13012" t="str">
            <v>NotSelf</v>
          </cell>
        </row>
        <row r="13013">
          <cell r="H13013" t="str">
            <v>NotSelf</v>
          </cell>
        </row>
        <row r="13014">
          <cell r="H13014" t="str">
            <v>NotSelf</v>
          </cell>
        </row>
        <row r="13015">
          <cell r="H13015" t="str">
            <v>NotSelf</v>
          </cell>
        </row>
        <row r="13016">
          <cell r="H13016" t="str">
            <v>NotSelf</v>
          </cell>
        </row>
        <row r="13017">
          <cell r="H13017" t="str">
            <v>NotSelf</v>
          </cell>
        </row>
        <row r="13018">
          <cell r="H13018" t="str">
            <v>NotSelf</v>
          </cell>
        </row>
        <row r="13019">
          <cell r="H13019" t="str">
            <v>NotSelf</v>
          </cell>
        </row>
        <row r="13020">
          <cell r="H13020" t="str">
            <v>NotSelf</v>
          </cell>
        </row>
        <row r="13021">
          <cell r="H13021" t="str">
            <v>NotSelf</v>
          </cell>
        </row>
        <row r="13022">
          <cell r="H13022" t="str">
            <v>NotSelf</v>
          </cell>
        </row>
        <row r="13023">
          <cell r="H13023" t="str">
            <v>NotSelf</v>
          </cell>
        </row>
        <row r="13024">
          <cell r="H13024" t="str">
            <v>NotSelf</v>
          </cell>
        </row>
        <row r="13025">
          <cell r="H13025" t="str">
            <v>NotSelf</v>
          </cell>
        </row>
        <row r="13026">
          <cell r="H13026" t="str">
            <v>NotSelf</v>
          </cell>
        </row>
        <row r="13027">
          <cell r="H13027" t="str">
            <v>NotSelf</v>
          </cell>
        </row>
        <row r="13028">
          <cell r="H13028" t="str">
            <v>NotSelf</v>
          </cell>
        </row>
        <row r="13029">
          <cell r="H13029" t="str">
            <v>NotSelf</v>
          </cell>
        </row>
        <row r="13030">
          <cell r="H13030" t="str">
            <v>NotSelf</v>
          </cell>
        </row>
        <row r="13031">
          <cell r="H13031" t="str">
            <v>NotSelf</v>
          </cell>
        </row>
        <row r="13032">
          <cell r="H13032" t="str">
            <v>NotSelf</v>
          </cell>
        </row>
        <row r="13033">
          <cell r="H13033" t="str">
            <v>NotSelf</v>
          </cell>
        </row>
        <row r="13034">
          <cell r="H13034" t="str">
            <v>NotSelf</v>
          </cell>
        </row>
        <row r="13035">
          <cell r="H13035" t="str">
            <v>NotSelf</v>
          </cell>
        </row>
        <row r="13036">
          <cell r="H13036" t="str">
            <v>NotSelf</v>
          </cell>
        </row>
        <row r="13037">
          <cell r="H13037" t="str">
            <v>NotSelf</v>
          </cell>
        </row>
        <row r="13038">
          <cell r="H13038" t="str">
            <v>NotSelf</v>
          </cell>
        </row>
        <row r="13039">
          <cell r="H13039" t="str">
            <v>NotSelf</v>
          </cell>
        </row>
        <row r="13040">
          <cell r="H13040" t="str">
            <v>NotSelf</v>
          </cell>
        </row>
        <row r="13041">
          <cell r="H13041" t="str">
            <v>NotSelf</v>
          </cell>
        </row>
        <row r="13042">
          <cell r="H13042" t="str">
            <v>NotSelf</v>
          </cell>
        </row>
        <row r="13043">
          <cell r="H13043" t="str">
            <v>NotSelf</v>
          </cell>
        </row>
        <row r="13044">
          <cell r="H13044" t="str">
            <v>NotSelf</v>
          </cell>
        </row>
        <row r="13045">
          <cell r="H13045" t="str">
            <v>NotSelf</v>
          </cell>
        </row>
        <row r="13046">
          <cell r="H13046" t="str">
            <v>NotSelf</v>
          </cell>
        </row>
        <row r="13047">
          <cell r="H13047" t="str">
            <v>NotSelf</v>
          </cell>
        </row>
        <row r="13048">
          <cell r="H13048" t="str">
            <v>NotSelf</v>
          </cell>
        </row>
        <row r="13049">
          <cell r="H13049" t="str">
            <v>NotSelf</v>
          </cell>
        </row>
        <row r="13050">
          <cell r="H13050" t="str">
            <v>NotSelf</v>
          </cell>
        </row>
        <row r="13051">
          <cell r="H13051" t="str">
            <v>NotSelf</v>
          </cell>
        </row>
        <row r="13052">
          <cell r="H13052" t="str">
            <v>NotSelf</v>
          </cell>
        </row>
        <row r="13053">
          <cell r="H13053" t="str">
            <v>NotSelf</v>
          </cell>
        </row>
        <row r="13054">
          <cell r="H13054" t="str">
            <v>NotSelf</v>
          </cell>
        </row>
        <row r="13055">
          <cell r="H13055" t="str">
            <v>NotSelf</v>
          </cell>
        </row>
        <row r="13056">
          <cell r="H13056" t="str">
            <v>NotSelf</v>
          </cell>
        </row>
        <row r="13057">
          <cell r="H13057" t="str">
            <v>NotSelf</v>
          </cell>
        </row>
        <row r="13058">
          <cell r="H13058" t="str">
            <v>NotSelf</v>
          </cell>
        </row>
        <row r="13059">
          <cell r="H13059" t="str">
            <v>NotSelf</v>
          </cell>
        </row>
        <row r="13060">
          <cell r="H13060" t="str">
            <v>NotSelf</v>
          </cell>
        </row>
        <row r="13061">
          <cell r="H13061" t="str">
            <v>NotSelf</v>
          </cell>
        </row>
        <row r="13062">
          <cell r="H13062" t="str">
            <v>NotSelf</v>
          </cell>
        </row>
        <row r="13063">
          <cell r="H13063" t="str">
            <v>NotSelf</v>
          </cell>
        </row>
        <row r="13064">
          <cell r="H13064" t="str">
            <v>NotSelf</v>
          </cell>
        </row>
        <row r="13065">
          <cell r="H13065" t="str">
            <v>NotSelf</v>
          </cell>
        </row>
        <row r="13066">
          <cell r="H13066" t="str">
            <v>NotSelf</v>
          </cell>
        </row>
        <row r="13067">
          <cell r="H13067" t="str">
            <v>NotSelf</v>
          </cell>
        </row>
        <row r="13068">
          <cell r="H13068" t="str">
            <v>NotSelf</v>
          </cell>
        </row>
        <row r="13069">
          <cell r="H13069" t="str">
            <v>NotSelf</v>
          </cell>
        </row>
        <row r="13070">
          <cell r="H13070" t="str">
            <v>NotSelf</v>
          </cell>
        </row>
        <row r="13071">
          <cell r="H13071" t="str">
            <v>NotSelf</v>
          </cell>
        </row>
        <row r="13072">
          <cell r="H13072" t="str">
            <v>NotSelf</v>
          </cell>
        </row>
        <row r="13073">
          <cell r="H13073" t="str">
            <v>NotSelf</v>
          </cell>
        </row>
        <row r="13074">
          <cell r="H13074" t="str">
            <v>NotSelf</v>
          </cell>
        </row>
        <row r="13075">
          <cell r="H13075" t="str">
            <v>NotSelf</v>
          </cell>
        </row>
        <row r="13076">
          <cell r="H13076" t="str">
            <v>NotSelf</v>
          </cell>
        </row>
        <row r="13077">
          <cell r="H13077" t="str">
            <v>NotSelf</v>
          </cell>
        </row>
        <row r="13078">
          <cell r="H13078" t="str">
            <v>NotSelf</v>
          </cell>
        </row>
        <row r="13079">
          <cell r="H13079" t="str">
            <v>NotSelf</v>
          </cell>
        </row>
        <row r="13080">
          <cell r="H13080" t="str">
            <v>NotSelf</v>
          </cell>
        </row>
        <row r="13081">
          <cell r="H13081" t="str">
            <v>NotSelf</v>
          </cell>
        </row>
        <row r="13082">
          <cell r="H13082" t="str">
            <v>NotSelf</v>
          </cell>
        </row>
        <row r="13083">
          <cell r="H13083" t="str">
            <v>NotSelf</v>
          </cell>
        </row>
        <row r="13084">
          <cell r="H13084" t="str">
            <v>NotSelf</v>
          </cell>
        </row>
        <row r="13085">
          <cell r="H13085" t="str">
            <v>NotSelf</v>
          </cell>
        </row>
        <row r="13086">
          <cell r="H13086" t="str">
            <v>NotSelf</v>
          </cell>
        </row>
        <row r="13087">
          <cell r="H13087" t="str">
            <v>NotSelf</v>
          </cell>
        </row>
        <row r="13088">
          <cell r="H13088" t="str">
            <v>NotSelf</v>
          </cell>
        </row>
        <row r="13089">
          <cell r="H13089" t="str">
            <v>NotSelf</v>
          </cell>
        </row>
        <row r="13090">
          <cell r="H13090" t="str">
            <v>NotSelf</v>
          </cell>
        </row>
        <row r="13091">
          <cell r="H13091" t="str">
            <v>NotSelf</v>
          </cell>
        </row>
        <row r="13092">
          <cell r="H13092" t="str">
            <v>NotSelf</v>
          </cell>
        </row>
        <row r="13093">
          <cell r="H13093" t="str">
            <v>NotSelf</v>
          </cell>
        </row>
        <row r="13094">
          <cell r="H13094" t="str">
            <v>NotSelf</v>
          </cell>
        </row>
        <row r="13095">
          <cell r="H13095" t="str">
            <v>NotSelf</v>
          </cell>
        </row>
        <row r="13096">
          <cell r="H13096" t="str">
            <v>NotSelf</v>
          </cell>
        </row>
        <row r="13097">
          <cell r="H13097" t="str">
            <v>NotSelf</v>
          </cell>
        </row>
        <row r="13098">
          <cell r="H13098" t="str">
            <v>NotSelf</v>
          </cell>
        </row>
        <row r="13099">
          <cell r="H13099" t="str">
            <v>NotSelf</v>
          </cell>
        </row>
        <row r="13100">
          <cell r="H13100" t="str">
            <v>NotSelf</v>
          </cell>
        </row>
        <row r="13101">
          <cell r="H13101" t="str">
            <v>NotSelf</v>
          </cell>
        </row>
        <row r="13102">
          <cell r="H13102" t="str">
            <v>NotSelf</v>
          </cell>
        </row>
        <row r="13103">
          <cell r="H13103" t="str">
            <v>NotSelf</v>
          </cell>
        </row>
        <row r="13104">
          <cell r="H13104" t="str">
            <v>NotSelf</v>
          </cell>
        </row>
        <row r="13105">
          <cell r="H13105" t="str">
            <v>NotSelf</v>
          </cell>
        </row>
        <row r="13106">
          <cell r="H13106" t="str">
            <v>NotSelf</v>
          </cell>
        </row>
        <row r="13107">
          <cell r="H13107" t="str">
            <v>NotSelf</v>
          </cell>
        </row>
        <row r="13108">
          <cell r="H13108" t="str">
            <v>NotSelf</v>
          </cell>
        </row>
        <row r="13109">
          <cell r="H13109" t="str">
            <v>NotSelf</v>
          </cell>
        </row>
        <row r="13110">
          <cell r="H13110" t="str">
            <v>NotSelf</v>
          </cell>
        </row>
        <row r="13111">
          <cell r="H13111" t="str">
            <v>NotSelf</v>
          </cell>
        </row>
        <row r="13112">
          <cell r="H13112" t="str">
            <v>NotSelf</v>
          </cell>
        </row>
        <row r="13113">
          <cell r="H13113" t="str">
            <v>NotSelf</v>
          </cell>
        </row>
        <row r="13114">
          <cell r="H13114" t="str">
            <v>NotSelf</v>
          </cell>
        </row>
        <row r="13115">
          <cell r="H13115" t="str">
            <v>NotSelf</v>
          </cell>
        </row>
        <row r="13116">
          <cell r="H13116" t="str">
            <v>NotSelf</v>
          </cell>
        </row>
        <row r="13117">
          <cell r="H13117" t="str">
            <v>NotSelf</v>
          </cell>
        </row>
        <row r="13118">
          <cell r="H13118" t="str">
            <v>NotSelf</v>
          </cell>
        </row>
        <row r="13119">
          <cell r="H13119" t="str">
            <v>NotSelf</v>
          </cell>
        </row>
        <row r="13120">
          <cell r="H13120" t="str">
            <v>NotSelf</v>
          </cell>
        </row>
        <row r="13121">
          <cell r="H13121" t="str">
            <v>NotSelf</v>
          </cell>
        </row>
        <row r="13122">
          <cell r="H13122" t="str">
            <v>NotSelf</v>
          </cell>
        </row>
        <row r="13123">
          <cell r="H13123" t="str">
            <v>NotSelf</v>
          </cell>
        </row>
        <row r="13124">
          <cell r="H13124" t="str">
            <v>NotSelf</v>
          </cell>
        </row>
        <row r="13125">
          <cell r="H13125" t="str">
            <v>NotSelf</v>
          </cell>
        </row>
        <row r="13126">
          <cell r="H13126" t="str">
            <v>NotSelf</v>
          </cell>
        </row>
        <row r="13127">
          <cell r="H13127" t="str">
            <v>NotSelf</v>
          </cell>
        </row>
        <row r="13128">
          <cell r="H13128" t="str">
            <v>NotSelf</v>
          </cell>
        </row>
        <row r="13129">
          <cell r="H13129" t="str">
            <v>NotSelf</v>
          </cell>
        </row>
        <row r="13130">
          <cell r="H13130" t="str">
            <v>NotSelf</v>
          </cell>
        </row>
        <row r="13131">
          <cell r="H13131" t="str">
            <v>NotSelf</v>
          </cell>
        </row>
        <row r="13132">
          <cell r="H13132" t="str">
            <v>NotSelf</v>
          </cell>
        </row>
        <row r="13133">
          <cell r="H13133" t="str">
            <v>NotSelf</v>
          </cell>
        </row>
        <row r="13134">
          <cell r="H13134" t="str">
            <v>NotSelf</v>
          </cell>
        </row>
        <row r="13135">
          <cell r="H13135" t="str">
            <v>NotSelf</v>
          </cell>
        </row>
        <row r="13136">
          <cell r="H13136" t="str">
            <v>NotSelf</v>
          </cell>
        </row>
        <row r="13137">
          <cell r="H13137" t="str">
            <v>NotSelf</v>
          </cell>
        </row>
        <row r="13138">
          <cell r="H13138" t="str">
            <v>NotSelf</v>
          </cell>
        </row>
        <row r="13139">
          <cell r="H13139" t="str">
            <v>NotSelf</v>
          </cell>
        </row>
        <row r="13140">
          <cell r="H13140" t="str">
            <v>NotSelf</v>
          </cell>
        </row>
        <row r="13141">
          <cell r="H13141" t="str">
            <v>NotSelf</v>
          </cell>
        </row>
        <row r="13142">
          <cell r="H13142" t="str">
            <v>NotSelf</v>
          </cell>
        </row>
        <row r="13143">
          <cell r="H13143" t="str">
            <v>NotSelf</v>
          </cell>
        </row>
        <row r="13144">
          <cell r="H13144" t="str">
            <v>NotSelf</v>
          </cell>
        </row>
        <row r="13145">
          <cell r="H13145" t="str">
            <v>NotSelf</v>
          </cell>
        </row>
        <row r="13146">
          <cell r="H13146" t="str">
            <v>NotSelf</v>
          </cell>
        </row>
        <row r="13147">
          <cell r="H13147" t="str">
            <v>NotSelf</v>
          </cell>
        </row>
        <row r="13148">
          <cell r="H13148" t="str">
            <v>NotSelf</v>
          </cell>
        </row>
        <row r="13149">
          <cell r="H13149" t="str">
            <v>NotSelf</v>
          </cell>
        </row>
        <row r="13150">
          <cell r="H13150" t="str">
            <v>NotSelf</v>
          </cell>
        </row>
        <row r="13151">
          <cell r="H13151" t="str">
            <v>NotSelf</v>
          </cell>
        </row>
        <row r="13152">
          <cell r="H13152" t="str">
            <v>NotSelf</v>
          </cell>
        </row>
        <row r="13153">
          <cell r="H13153" t="str">
            <v>NotSelf</v>
          </cell>
        </row>
        <row r="13154">
          <cell r="H13154" t="str">
            <v>NotSelf</v>
          </cell>
        </row>
        <row r="13155">
          <cell r="H13155" t="str">
            <v>NotSelf</v>
          </cell>
        </row>
        <row r="13156">
          <cell r="H13156" t="str">
            <v>NotSelf</v>
          </cell>
        </row>
        <row r="13157">
          <cell r="H13157" t="str">
            <v>NotSelf</v>
          </cell>
        </row>
        <row r="13158">
          <cell r="H13158" t="str">
            <v>NotSelf</v>
          </cell>
        </row>
        <row r="13159">
          <cell r="H13159" t="str">
            <v>NotSelf</v>
          </cell>
        </row>
        <row r="13160">
          <cell r="H13160" t="str">
            <v>NotSelf</v>
          </cell>
        </row>
        <row r="13161">
          <cell r="H13161" t="str">
            <v>NotSelf</v>
          </cell>
        </row>
        <row r="13162">
          <cell r="H13162" t="str">
            <v>NotSelf</v>
          </cell>
        </row>
        <row r="13163">
          <cell r="H13163" t="str">
            <v>NotSelf</v>
          </cell>
        </row>
        <row r="13164">
          <cell r="H13164" t="str">
            <v>NotSelf</v>
          </cell>
        </row>
        <row r="13165">
          <cell r="H13165" t="str">
            <v>NotSelf</v>
          </cell>
        </row>
        <row r="13166">
          <cell r="H13166" t="str">
            <v>NotSelf</v>
          </cell>
        </row>
        <row r="13167">
          <cell r="H13167" t="str">
            <v>NotSelf</v>
          </cell>
        </row>
        <row r="13168">
          <cell r="H13168" t="str">
            <v>NotSelf</v>
          </cell>
        </row>
        <row r="13169">
          <cell r="H13169" t="str">
            <v>NotSelf</v>
          </cell>
        </row>
        <row r="13170">
          <cell r="H13170" t="str">
            <v>NotSelf</v>
          </cell>
        </row>
        <row r="13171">
          <cell r="H13171" t="str">
            <v>NotSelf</v>
          </cell>
        </row>
        <row r="13172">
          <cell r="H13172" t="str">
            <v>NotSelf</v>
          </cell>
        </row>
        <row r="13173">
          <cell r="H13173" t="str">
            <v>NotSelf</v>
          </cell>
        </row>
        <row r="13174">
          <cell r="H13174" t="str">
            <v>NotSelf</v>
          </cell>
        </row>
        <row r="13175">
          <cell r="H13175" t="str">
            <v>NotSelf</v>
          </cell>
        </row>
        <row r="13176">
          <cell r="H13176" t="str">
            <v>NotSelf</v>
          </cell>
        </row>
        <row r="13177">
          <cell r="H13177" t="str">
            <v>NotSelf</v>
          </cell>
        </row>
        <row r="13178">
          <cell r="H13178" t="str">
            <v>NotSelf</v>
          </cell>
        </row>
        <row r="13179">
          <cell r="H13179" t="str">
            <v>NotSelf</v>
          </cell>
        </row>
        <row r="13180">
          <cell r="H13180" t="str">
            <v>NotSelf</v>
          </cell>
        </row>
        <row r="13181">
          <cell r="H13181" t="str">
            <v>NotSelf</v>
          </cell>
        </row>
        <row r="13182">
          <cell r="H13182" t="str">
            <v>NotSelf</v>
          </cell>
        </row>
        <row r="13183">
          <cell r="H13183" t="str">
            <v>NotSelf</v>
          </cell>
        </row>
        <row r="13184">
          <cell r="H13184" t="str">
            <v>NotSelf</v>
          </cell>
        </row>
        <row r="13185">
          <cell r="H13185" t="str">
            <v>NotSelf</v>
          </cell>
        </row>
        <row r="13186">
          <cell r="H13186" t="str">
            <v>NotSelf</v>
          </cell>
        </row>
        <row r="13187">
          <cell r="H13187" t="str">
            <v>NotSelf</v>
          </cell>
        </row>
        <row r="13188">
          <cell r="H13188" t="str">
            <v>NotSelf</v>
          </cell>
        </row>
        <row r="13189">
          <cell r="H13189" t="str">
            <v>NotSelf</v>
          </cell>
        </row>
        <row r="13190">
          <cell r="H13190" t="str">
            <v>NotSelf</v>
          </cell>
        </row>
        <row r="13191">
          <cell r="H13191" t="str">
            <v>NotSelf</v>
          </cell>
        </row>
        <row r="13192">
          <cell r="H13192" t="str">
            <v>NotSelf</v>
          </cell>
        </row>
        <row r="13193">
          <cell r="H13193" t="str">
            <v>NotSelf</v>
          </cell>
        </row>
        <row r="13194">
          <cell r="H13194" t="str">
            <v>NotSelf</v>
          </cell>
        </row>
        <row r="13195">
          <cell r="H13195" t="str">
            <v>NotSelf</v>
          </cell>
        </row>
        <row r="13196">
          <cell r="H13196" t="str">
            <v>NotSelf</v>
          </cell>
        </row>
        <row r="13197">
          <cell r="H13197" t="str">
            <v>NotSelf</v>
          </cell>
        </row>
        <row r="13198">
          <cell r="H13198" t="str">
            <v>NotSelf</v>
          </cell>
        </row>
        <row r="13199">
          <cell r="H13199" t="str">
            <v>NotSelf</v>
          </cell>
        </row>
        <row r="13200">
          <cell r="H13200" t="str">
            <v>NotSelf</v>
          </cell>
        </row>
        <row r="13201">
          <cell r="H13201" t="str">
            <v>NotSelf</v>
          </cell>
        </row>
        <row r="13202">
          <cell r="H13202" t="str">
            <v>NotSelf</v>
          </cell>
        </row>
        <row r="13203">
          <cell r="H13203" t="str">
            <v>NotSelf</v>
          </cell>
        </row>
        <row r="13204">
          <cell r="H13204" t="str">
            <v>NotSelf</v>
          </cell>
        </row>
        <row r="13205">
          <cell r="H13205" t="str">
            <v>NotSelf</v>
          </cell>
        </row>
        <row r="13206">
          <cell r="H13206" t="str">
            <v>NotSelf</v>
          </cell>
        </row>
        <row r="13207">
          <cell r="H13207" t="str">
            <v>NotSelf</v>
          </cell>
        </row>
        <row r="13208">
          <cell r="H13208" t="str">
            <v>NotSelf</v>
          </cell>
        </row>
        <row r="13209">
          <cell r="H13209" t="str">
            <v>NotSelf</v>
          </cell>
        </row>
        <row r="13210">
          <cell r="H13210" t="str">
            <v>NotSelf</v>
          </cell>
        </row>
        <row r="13211">
          <cell r="H13211" t="str">
            <v>NotSelf</v>
          </cell>
        </row>
        <row r="13212">
          <cell r="H13212" t="str">
            <v>NotSelf</v>
          </cell>
        </row>
        <row r="13213">
          <cell r="H13213" t="str">
            <v>NotSelf</v>
          </cell>
        </row>
        <row r="13214">
          <cell r="H13214" t="str">
            <v>NotSelf</v>
          </cell>
        </row>
        <row r="13215">
          <cell r="H13215" t="str">
            <v>NotSelf</v>
          </cell>
        </row>
        <row r="13216">
          <cell r="H13216" t="str">
            <v>NotSelf</v>
          </cell>
        </row>
        <row r="13217">
          <cell r="H13217" t="str">
            <v>NotSelf</v>
          </cell>
        </row>
        <row r="13218">
          <cell r="H13218" t="str">
            <v>NotSelf</v>
          </cell>
        </row>
        <row r="13219">
          <cell r="H13219" t="str">
            <v>NotSelf</v>
          </cell>
        </row>
        <row r="13220">
          <cell r="H13220" t="str">
            <v>NotSelf</v>
          </cell>
        </row>
        <row r="13221">
          <cell r="H13221" t="str">
            <v>NotSelf</v>
          </cell>
        </row>
        <row r="13222">
          <cell r="H13222" t="str">
            <v>NotSelf</v>
          </cell>
        </row>
        <row r="13223">
          <cell r="H13223" t="str">
            <v>NotSelf</v>
          </cell>
        </row>
        <row r="13224">
          <cell r="H13224" t="str">
            <v>NotSelf</v>
          </cell>
        </row>
        <row r="13225">
          <cell r="H13225" t="str">
            <v>NotSelf</v>
          </cell>
        </row>
        <row r="13226">
          <cell r="H13226" t="str">
            <v>NotSelf</v>
          </cell>
        </row>
        <row r="13227">
          <cell r="H13227" t="str">
            <v>NotSelf</v>
          </cell>
        </row>
        <row r="13228">
          <cell r="H13228" t="str">
            <v>NotSelf</v>
          </cell>
        </row>
        <row r="13229">
          <cell r="H13229" t="str">
            <v>NotSelf</v>
          </cell>
        </row>
        <row r="13230">
          <cell r="H13230" t="str">
            <v>Self</v>
          </cell>
        </row>
        <row r="13231">
          <cell r="H13231" t="str">
            <v>Self</v>
          </cell>
        </row>
        <row r="13232">
          <cell r="H13232" t="str">
            <v>Self</v>
          </cell>
        </row>
        <row r="13233">
          <cell r="H13233" t="str">
            <v>Self</v>
          </cell>
        </row>
        <row r="13234">
          <cell r="H13234" t="str">
            <v>Self</v>
          </cell>
        </row>
        <row r="13235">
          <cell r="H13235" t="str">
            <v>Self</v>
          </cell>
        </row>
        <row r="13236">
          <cell r="H13236" t="str">
            <v>Self</v>
          </cell>
        </row>
        <row r="13237">
          <cell r="H13237" t="str">
            <v>Self</v>
          </cell>
        </row>
        <row r="13238">
          <cell r="H13238" t="str">
            <v>Self</v>
          </cell>
        </row>
        <row r="13239">
          <cell r="H13239" t="str">
            <v>Self</v>
          </cell>
        </row>
        <row r="13240">
          <cell r="H13240" t="str">
            <v>Self</v>
          </cell>
        </row>
        <row r="13241">
          <cell r="H13241" t="str">
            <v>Self</v>
          </cell>
        </row>
        <row r="13242">
          <cell r="H13242" t="str">
            <v>Self</v>
          </cell>
        </row>
        <row r="13243">
          <cell r="H13243" t="str">
            <v>Self</v>
          </cell>
        </row>
        <row r="13244">
          <cell r="H13244" t="str">
            <v>Self</v>
          </cell>
        </row>
        <row r="13245">
          <cell r="H13245" t="str">
            <v>Self</v>
          </cell>
        </row>
        <row r="13246">
          <cell r="H13246" t="str">
            <v>Self</v>
          </cell>
        </row>
        <row r="13247">
          <cell r="H13247" t="str">
            <v>Self</v>
          </cell>
        </row>
        <row r="13248">
          <cell r="H13248" t="str">
            <v>Self</v>
          </cell>
        </row>
        <row r="13249">
          <cell r="H13249" t="str">
            <v>Self</v>
          </cell>
        </row>
        <row r="13250">
          <cell r="H13250" t="str">
            <v>Self</v>
          </cell>
        </row>
        <row r="13251">
          <cell r="H13251" t="str">
            <v>Self</v>
          </cell>
        </row>
        <row r="13252">
          <cell r="H13252" t="str">
            <v>Self</v>
          </cell>
        </row>
        <row r="13253">
          <cell r="H13253" t="str">
            <v>Self</v>
          </cell>
        </row>
        <row r="13254">
          <cell r="H13254" t="str">
            <v>Self</v>
          </cell>
        </row>
        <row r="13255">
          <cell r="H13255" t="str">
            <v>Self</v>
          </cell>
        </row>
        <row r="13256">
          <cell r="H13256" t="str">
            <v>Self</v>
          </cell>
        </row>
        <row r="13257">
          <cell r="H13257" t="str">
            <v>Self</v>
          </cell>
        </row>
        <row r="13258">
          <cell r="H13258" t="str">
            <v>Self</v>
          </cell>
        </row>
        <row r="13259">
          <cell r="H13259" t="str">
            <v>Self</v>
          </cell>
        </row>
        <row r="13260">
          <cell r="H13260" t="str">
            <v>Self</v>
          </cell>
        </row>
        <row r="13261">
          <cell r="H13261" t="str">
            <v>Self</v>
          </cell>
        </row>
        <row r="13262">
          <cell r="H13262" t="str">
            <v>Self</v>
          </cell>
        </row>
        <row r="13263">
          <cell r="H13263" t="str">
            <v>Self</v>
          </cell>
        </row>
        <row r="13264">
          <cell r="H13264" t="str">
            <v>Self</v>
          </cell>
        </row>
        <row r="13265">
          <cell r="H13265" t="str">
            <v>Self</v>
          </cell>
        </row>
        <row r="13266">
          <cell r="H13266" t="str">
            <v>Self</v>
          </cell>
        </row>
        <row r="13267">
          <cell r="H13267" t="str">
            <v>Self</v>
          </cell>
        </row>
        <row r="13268">
          <cell r="H13268" t="str">
            <v>Self</v>
          </cell>
        </row>
        <row r="13269">
          <cell r="H13269" t="str">
            <v>Self</v>
          </cell>
        </row>
        <row r="13270">
          <cell r="H13270" t="str">
            <v>Self</v>
          </cell>
        </row>
        <row r="13271">
          <cell r="H13271" t="str">
            <v>Self</v>
          </cell>
        </row>
        <row r="13272">
          <cell r="H13272" t="str">
            <v>Self</v>
          </cell>
        </row>
        <row r="13273">
          <cell r="H13273" t="str">
            <v>Self</v>
          </cell>
        </row>
        <row r="13274">
          <cell r="H13274" t="str">
            <v>Self</v>
          </cell>
        </row>
        <row r="13275">
          <cell r="H13275" t="str">
            <v>Self</v>
          </cell>
        </row>
        <row r="13276">
          <cell r="H13276" t="str">
            <v>Self</v>
          </cell>
        </row>
        <row r="13277">
          <cell r="H13277" t="str">
            <v>Self</v>
          </cell>
        </row>
        <row r="13278">
          <cell r="H13278" t="str">
            <v>Self</v>
          </cell>
        </row>
        <row r="13279">
          <cell r="H13279" t="str">
            <v>Self</v>
          </cell>
        </row>
        <row r="13280">
          <cell r="H13280" t="str">
            <v>Self</v>
          </cell>
        </row>
        <row r="13281">
          <cell r="H13281" t="str">
            <v>Self</v>
          </cell>
        </row>
        <row r="13282">
          <cell r="H13282" t="str">
            <v>Self</v>
          </cell>
        </row>
        <row r="13283">
          <cell r="H13283" t="str">
            <v>Self</v>
          </cell>
        </row>
        <row r="13284">
          <cell r="H13284" t="str">
            <v>Self</v>
          </cell>
        </row>
        <row r="13285">
          <cell r="H13285" t="str">
            <v>Self</v>
          </cell>
        </row>
        <row r="13286">
          <cell r="H13286" t="str">
            <v>Self</v>
          </cell>
        </row>
        <row r="13287">
          <cell r="H13287" t="str">
            <v>Self</v>
          </cell>
        </row>
        <row r="13288">
          <cell r="H13288" t="str">
            <v>Self</v>
          </cell>
        </row>
        <row r="13289">
          <cell r="H13289" t="str">
            <v>Self</v>
          </cell>
        </row>
        <row r="13290">
          <cell r="H13290" t="str">
            <v>Self</v>
          </cell>
        </row>
        <row r="13291">
          <cell r="H13291" t="str">
            <v>Self</v>
          </cell>
        </row>
        <row r="13292">
          <cell r="H13292" t="str">
            <v>Self</v>
          </cell>
        </row>
        <row r="13293">
          <cell r="H13293" t="str">
            <v>Self</v>
          </cell>
        </row>
        <row r="13294">
          <cell r="H13294" t="str">
            <v>Self</v>
          </cell>
        </row>
        <row r="13295">
          <cell r="H13295" t="str">
            <v>Self</v>
          </cell>
        </row>
        <row r="13296">
          <cell r="H13296" t="str">
            <v>Self</v>
          </cell>
        </row>
        <row r="13297">
          <cell r="H13297" t="str">
            <v>Self</v>
          </cell>
        </row>
        <row r="13298">
          <cell r="H13298" t="str">
            <v>Self</v>
          </cell>
        </row>
        <row r="13299">
          <cell r="H13299" t="str">
            <v>Self</v>
          </cell>
        </row>
        <row r="13300">
          <cell r="H13300" t="str">
            <v>Self</v>
          </cell>
        </row>
        <row r="13301">
          <cell r="H13301" t="str">
            <v>Self</v>
          </cell>
        </row>
        <row r="13302">
          <cell r="H13302" t="str">
            <v>Self</v>
          </cell>
        </row>
        <row r="13303">
          <cell r="H13303" t="str">
            <v>Self</v>
          </cell>
        </row>
        <row r="13304">
          <cell r="H13304" t="str">
            <v>Self</v>
          </cell>
        </row>
        <row r="13305">
          <cell r="H13305" t="str">
            <v>Self</v>
          </cell>
        </row>
        <row r="13306">
          <cell r="H13306" t="str">
            <v>Self</v>
          </cell>
        </row>
        <row r="13307">
          <cell r="H13307" t="str">
            <v>Self</v>
          </cell>
        </row>
        <row r="13308">
          <cell r="H13308" t="str">
            <v>Self</v>
          </cell>
        </row>
        <row r="13309">
          <cell r="H13309" t="str">
            <v>Self</v>
          </cell>
        </row>
        <row r="13310">
          <cell r="H13310" t="str">
            <v>Self</v>
          </cell>
        </row>
        <row r="13311">
          <cell r="H13311" t="str">
            <v>Self</v>
          </cell>
        </row>
        <row r="13312">
          <cell r="H13312" t="str">
            <v>Self</v>
          </cell>
        </row>
        <row r="13313">
          <cell r="H13313" t="str">
            <v>Self</v>
          </cell>
        </row>
        <row r="13314">
          <cell r="H13314" t="str">
            <v>Self</v>
          </cell>
        </row>
        <row r="13315">
          <cell r="H13315" t="str">
            <v>Self</v>
          </cell>
        </row>
        <row r="13316">
          <cell r="H13316" t="str">
            <v>Self</v>
          </cell>
        </row>
        <row r="13317">
          <cell r="H13317" t="str">
            <v>Self</v>
          </cell>
        </row>
        <row r="13318">
          <cell r="H13318" t="str">
            <v>Self</v>
          </cell>
        </row>
        <row r="13319">
          <cell r="H13319" t="str">
            <v>Self</v>
          </cell>
        </row>
        <row r="13320">
          <cell r="H13320" t="str">
            <v>Self</v>
          </cell>
        </row>
        <row r="13321">
          <cell r="H13321" t="str">
            <v>Self</v>
          </cell>
        </row>
        <row r="13322">
          <cell r="H13322" t="str">
            <v>Self</v>
          </cell>
        </row>
        <row r="13323">
          <cell r="H13323" t="str">
            <v>Self</v>
          </cell>
        </row>
        <row r="13324">
          <cell r="H13324" t="str">
            <v>Self</v>
          </cell>
        </row>
        <row r="13325">
          <cell r="H13325" t="str">
            <v>Self</v>
          </cell>
        </row>
        <row r="13326">
          <cell r="H13326" t="str">
            <v>Self</v>
          </cell>
        </row>
        <row r="13327">
          <cell r="H13327" t="str">
            <v>Self</v>
          </cell>
        </row>
        <row r="13328">
          <cell r="H13328" t="str">
            <v>Self</v>
          </cell>
        </row>
        <row r="13329">
          <cell r="H13329" t="str">
            <v>Self</v>
          </cell>
        </row>
        <row r="13330">
          <cell r="H13330" t="str">
            <v>Self</v>
          </cell>
        </row>
        <row r="13331">
          <cell r="H13331" t="str">
            <v>NotSelf</v>
          </cell>
        </row>
        <row r="13332">
          <cell r="H13332" t="str">
            <v>NotSelf</v>
          </cell>
        </row>
        <row r="13333">
          <cell r="H13333" t="str">
            <v>NotSelf</v>
          </cell>
        </row>
        <row r="13334">
          <cell r="H13334" t="str">
            <v>NotSelf</v>
          </cell>
        </row>
        <row r="13335">
          <cell r="H13335" t="str">
            <v>NotSelf</v>
          </cell>
        </row>
        <row r="13336">
          <cell r="H13336" t="str">
            <v>NotSelf</v>
          </cell>
        </row>
        <row r="13337">
          <cell r="H13337" t="str">
            <v>NotSelf</v>
          </cell>
        </row>
        <row r="13338">
          <cell r="H13338" t="str">
            <v>NotSelf</v>
          </cell>
        </row>
        <row r="13339">
          <cell r="H13339" t="str">
            <v>NotSelf</v>
          </cell>
        </row>
        <row r="13340">
          <cell r="H13340" t="str">
            <v>NotSelf</v>
          </cell>
        </row>
        <row r="13341">
          <cell r="H13341" t="str">
            <v>NotSelf</v>
          </cell>
        </row>
        <row r="13342">
          <cell r="H13342" t="str">
            <v>NotSelf</v>
          </cell>
        </row>
        <row r="13343">
          <cell r="H13343" t="str">
            <v>NotSelf</v>
          </cell>
        </row>
        <row r="13344">
          <cell r="H13344" t="str">
            <v>NotSelf</v>
          </cell>
        </row>
        <row r="13345">
          <cell r="H13345" t="str">
            <v>NotSelf</v>
          </cell>
        </row>
        <row r="13346">
          <cell r="H13346" t="str">
            <v>NotSelf</v>
          </cell>
        </row>
        <row r="13347">
          <cell r="H13347" t="str">
            <v>NotSelf</v>
          </cell>
        </row>
        <row r="13348">
          <cell r="H13348" t="str">
            <v>NotSelf</v>
          </cell>
        </row>
        <row r="13349">
          <cell r="H13349" t="str">
            <v>NotSelf</v>
          </cell>
        </row>
        <row r="13350">
          <cell r="H13350" t="str">
            <v>NotSelf</v>
          </cell>
        </row>
        <row r="13351">
          <cell r="H13351" t="str">
            <v>NotSelf</v>
          </cell>
        </row>
        <row r="13352">
          <cell r="H13352" t="str">
            <v>NotSelf</v>
          </cell>
        </row>
        <row r="13353">
          <cell r="H13353" t="str">
            <v>NotSelf</v>
          </cell>
        </row>
        <row r="13354">
          <cell r="H13354" t="str">
            <v>NotSelf</v>
          </cell>
        </row>
        <row r="13355">
          <cell r="H13355" t="str">
            <v>NotSelf</v>
          </cell>
        </row>
        <row r="13356">
          <cell r="H13356" t="str">
            <v>NotSelf</v>
          </cell>
        </row>
        <row r="13357">
          <cell r="H13357" t="str">
            <v>NotSelf</v>
          </cell>
        </row>
        <row r="13358">
          <cell r="H13358" t="str">
            <v>NotSelf</v>
          </cell>
        </row>
        <row r="13359">
          <cell r="H13359" t="str">
            <v>NotSelf</v>
          </cell>
        </row>
        <row r="13360">
          <cell r="H13360" t="str">
            <v>NotSelf</v>
          </cell>
        </row>
        <row r="13361">
          <cell r="H13361" t="str">
            <v>NotSelf</v>
          </cell>
        </row>
        <row r="13362">
          <cell r="H13362" t="str">
            <v>NotSelf</v>
          </cell>
        </row>
        <row r="13363">
          <cell r="H13363" t="str">
            <v>NotSelf</v>
          </cell>
        </row>
        <row r="13364">
          <cell r="H13364" t="str">
            <v>NotSelf</v>
          </cell>
        </row>
        <row r="13365">
          <cell r="H13365" t="str">
            <v>NotSelf</v>
          </cell>
        </row>
        <row r="13366">
          <cell r="H13366" t="str">
            <v>NotSelf</v>
          </cell>
        </row>
        <row r="13367">
          <cell r="H13367" t="str">
            <v>NotSelf</v>
          </cell>
        </row>
        <row r="13368">
          <cell r="H13368" t="str">
            <v>Self</v>
          </cell>
        </row>
        <row r="13369">
          <cell r="H13369" t="str">
            <v>Self</v>
          </cell>
        </row>
        <row r="13370">
          <cell r="H13370" t="str">
            <v>Self</v>
          </cell>
        </row>
        <row r="13371">
          <cell r="H13371" t="str">
            <v>Self</v>
          </cell>
        </row>
        <row r="13372">
          <cell r="H13372" t="str">
            <v>Self</v>
          </cell>
        </row>
        <row r="13373">
          <cell r="H13373" t="str">
            <v>Self</v>
          </cell>
        </row>
        <row r="13374">
          <cell r="H13374" t="str">
            <v>Self</v>
          </cell>
        </row>
        <row r="13375">
          <cell r="H13375" t="str">
            <v>Self</v>
          </cell>
        </row>
        <row r="13376">
          <cell r="H13376" t="str">
            <v>Self</v>
          </cell>
        </row>
        <row r="13377">
          <cell r="H13377" t="str">
            <v>Self</v>
          </cell>
        </row>
        <row r="13378">
          <cell r="H13378" t="str">
            <v>Self</v>
          </cell>
        </row>
        <row r="13379">
          <cell r="H13379" t="str">
            <v>Self</v>
          </cell>
        </row>
        <row r="13380">
          <cell r="H13380" t="str">
            <v>Self</v>
          </cell>
        </row>
        <row r="13381">
          <cell r="H13381" t="str">
            <v>Self</v>
          </cell>
        </row>
        <row r="13382">
          <cell r="H13382" t="str">
            <v>Self</v>
          </cell>
        </row>
        <row r="13383">
          <cell r="H13383" t="str">
            <v>Self</v>
          </cell>
        </row>
        <row r="13384">
          <cell r="H13384" t="str">
            <v>Self</v>
          </cell>
        </row>
        <row r="13385">
          <cell r="H13385" t="str">
            <v>Self</v>
          </cell>
        </row>
        <row r="13386">
          <cell r="H13386" t="str">
            <v>Self</v>
          </cell>
        </row>
        <row r="13387">
          <cell r="H13387" t="str">
            <v>Self</v>
          </cell>
        </row>
        <row r="13388">
          <cell r="H13388" t="str">
            <v>Self</v>
          </cell>
        </row>
        <row r="13389">
          <cell r="H13389" t="str">
            <v>Self</v>
          </cell>
        </row>
        <row r="13390">
          <cell r="H13390" t="str">
            <v>Self</v>
          </cell>
        </row>
        <row r="13391">
          <cell r="H13391" t="str">
            <v>Self</v>
          </cell>
        </row>
        <row r="13392">
          <cell r="H13392" t="str">
            <v>Self</v>
          </cell>
        </row>
        <row r="13393">
          <cell r="H13393" t="str">
            <v>Self</v>
          </cell>
        </row>
        <row r="13394">
          <cell r="H13394" t="str">
            <v>Self</v>
          </cell>
        </row>
        <row r="13395">
          <cell r="H13395" t="str">
            <v>Self</v>
          </cell>
        </row>
        <row r="13396">
          <cell r="H13396" t="str">
            <v>Self</v>
          </cell>
        </row>
        <row r="13397">
          <cell r="H13397" t="str">
            <v>Self</v>
          </cell>
        </row>
        <row r="13398">
          <cell r="H13398" t="str">
            <v>Self</v>
          </cell>
        </row>
        <row r="13399">
          <cell r="H13399" t="str">
            <v>Self</v>
          </cell>
        </row>
        <row r="13400">
          <cell r="H13400" t="str">
            <v>Self</v>
          </cell>
        </row>
        <row r="13401">
          <cell r="H13401" t="str">
            <v>Self</v>
          </cell>
        </row>
        <row r="13402">
          <cell r="H13402" t="str">
            <v>Self</v>
          </cell>
        </row>
        <row r="13403">
          <cell r="H13403" t="str">
            <v>Self</v>
          </cell>
        </row>
        <row r="13404">
          <cell r="H13404" t="str">
            <v>Self</v>
          </cell>
        </row>
        <row r="13405">
          <cell r="H13405" t="str">
            <v>Self</v>
          </cell>
        </row>
        <row r="13406">
          <cell r="H13406" t="str">
            <v>Self</v>
          </cell>
        </row>
        <row r="13407">
          <cell r="H13407" t="str">
            <v>Self</v>
          </cell>
        </row>
        <row r="13408">
          <cell r="H13408" t="str">
            <v>Self</v>
          </cell>
        </row>
        <row r="13409">
          <cell r="H13409" t="str">
            <v>Self</v>
          </cell>
        </row>
        <row r="13410">
          <cell r="H13410" t="str">
            <v>Self</v>
          </cell>
        </row>
        <row r="13411">
          <cell r="H13411" t="str">
            <v>Self</v>
          </cell>
        </row>
        <row r="13412">
          <cell r="H13412" t="str">
            <v>Self</v>
          </cell>
        </row>
        <row r="13413">
          <cell r="H13413" t="str">
            <v>Self</v>
          </cell>
        </row>
        <row r="13414">
          <cell r="H13414" t="str">
            <v>Self</v>
          </cell>
        </row>
        <row r="13415">
          <cell r="H13415" t="str">
            <v>Self</v>
          </cell>
        </row>
        <row r="13416">
          <cell r="H13416" t="str">
            <v>Self</v>
          </cell>
        </row>
        <row r="13417">
          <cell r="H13417" t="str">
            <v>Self</v>
          </cell>
        </row>
        <row r="13418">
          <cell r="H13418" t="str">
            <v>Self</v>
          </cell>
        </row>
        <row r="13419">
          <cell r="H13419" t="str">
            <v>Self</v>
          </cell>
        </row>
        <row r="13420">
          <cell r="H13420" t="str">
            <v>Self</v>
          </cell>
        </row>
        <row r="13421">
          <cell r="H13421" t="str">
            <v>Self</v>
          </cell>
        </row>
        <row r="13422">
          <cell r="H13422" t="str">
            <v>Self</v>
          </cell>
        </row>
        <row r="13423">
          <cell r="H13423" t="str">
            <v>Self</v>
          </cell>
        </row>
        <row r="13424">
          <cell r="H13424" t="str">
            <v>Self</v>
          </cell>
        </row>
        <row r="13425">
          <cell r="H13425" t="str">
            <v>Self</v>
          </cell>
        </row>
        <row r="13426">
          <cell r="H13426" t="str">
            <v>Self</v>
          </cell>
        </row>
        <row r="13427">
          <cell r="H13427" t="str">
            <v>Self</v>
          </cell>
        </row>
        <row r="13428">
          <cell r="H13428" t="str">
            <v>Self</v>
          </cell>
        </row>
        <row r="13429">
          <cell r="H13429" t="str">
            <v>Self</v>
          </cell>
        </row>
        <row r="13430">
          <cell r="H13430" t="str">
            <v>Self</v>
          </cell>
        </row>
        <row r="13431">
          <cell r="H13431" t="str">
            <v>Self</v>
          </cell>
        </row>
        <row r="13432">
          <cell r="H13432" t="str">
            <v>Self</v>
          </cell>
        </row>
        <row r="13433">
          <cell r="H13433" t="str">
            <v>Self</v>
          </cell>
        </row>
        <row r="13434">
          <cell r="H13434" t="str">
            <v>Self</v>
          </cell>
        </row>
        <row r="13435">
          <cell r="H13435" t="str">
            <v>Self</v>
          </cell>
        </row>
        <row r="13436">
          <cell r="H13436" t="str">
            <v>Self</v>
          </cell>
        </row>
        <row r="13437">
          <cell r="H13437" t="str">
            <v>Self</v>
          </cell>
        </row>
        <row r="13438">
          <cell r="H13438" t="str">
            <v>Self</v>
          </cell>
        </row>
        <row r="13439">
          <cell r="H13439" t="str">
            <v>Self</v>
          </cell>
        </row>
        <row r="13440">
          <cell r="H13440" t="str">
            <v>Self</v>
          </cell>
        </row>
        <row r="13441">
          <cell r="H13441" t="str">
            <v>Self</v>
          </cell>
        </row>
        <row r="13442">
          <cell r="H13442" t="str">
            <v>Self</v>
          </cell>
        </row>
        <row r="13443">
          <cell r="H13443" t="str">
            <v>Self</v>
          </cell>
        </row>
        <row r="13444">
          <cell r="H13444" t="str">
            <v>Self</v>
          </cell>
        </row>
        <row r="13445">
          <cell r="H13445" t="str">
            <v>Self</v>
          </cell>
        </row>
        <row r="13446">
          <cell r="H13446" t="str">
            <v>Self</v>
          </cell>
        </row>
        <row r="13447">
          <cell r="H13447" t="str">
            <v>Self</v>
          </cell>
        </row>
        <row r="13448">
          <cell r="H13448" t="str">
            <v>Self</v>
          </cell>
        </row>
        <row r="13449">
          <cell r="H13449" t="str">
            <v>Self</v>
          </cell>
        </row>
        <row r="13450">
          <cell r="H13450" t="str">
            <v>Self</v>
          </cell>
        </row>
        <row r="13451">
          <cell r="H13451" t="str">
            <v>Self</v>
          </cell>
        </row>
        <row r="13452">
          <cell r="H13452" t="str">
            <v>Self</v>
          </cell>
        </row>
        <row r="13453">
          <cell r="H13453" t="str">
            <v>Self</v>
          </cell>
        </row>
        <row r="13454">
          <cell r="H13454" t="str">
            <v>Self</v>
          </cell>
        </row>
        <row r="13455">
          <cell r="H13455" t="str">
            <v>Self</v>
          </cell>
        </row>
        <row r="13456">
          <cell r="H13456" t="str">
            <v>Self</v>
          </cell>
        </row>
        <row r="13457">
          <cell r="H13457" t="str">
            <v>Self</v>
          </cell>
        </row>
        <row r="13458">
          <cell r="H13458" t="str">
            <v>Self</v>
          </cell>
        </row>
        <row r="13459">
          <cell r="H13459" t="str">
            <v>Self</v>
          </cell>
        </row>
        <row r="13460">
          <cell r="H13460" t="str">
            <v>Self</v>
          </cell>
        </row>
        <row r="13461">
          <cell r="H13461" t="str">
            <v>Self</v>
          </cell>
        </row>
        <row r="13462">
          <cell r="H13462" t="str">
            <v>Self</v>
          </cell>
        </row>
        <row r="13463">
          <cell r="H13463" t="str">
            <v>Self</v>
          </cell>
        </row>
        <row r="13464">
          <cell r="H13464" t="str">
            <v>Self</v>
          </cell>
        </row>
        <row r="13465">
          <cell r="H13465" t="str">
            <v>Self</v>
          </cell>
        </row>
        <row r="13466">
          <cell r="H13466" t="str">
            <v>Self</v>
          </cell>
        </row>
        <row r="13467">
          <cell r="H13467" t="str">
            <v>Self</v>
          </cell>
        </row>
        <row r="13468">
          <cell r="H13468" t="str">
            <v>Self</v>
          </cell>
        </row>
        <row r="13469">
          <cell r="H13469" t="str">
            <v>NotSelf</v>
          </cell>
        </row>
        <row r="13470">
          <cell r="H13470" t="str">
            <v>NotSelf</v>
          </cell>
        </row>
        <row r="13471">
          <cell r="H13471" t="str">
            <v>NotSelf</v>
          </cell>
        </row>
        <row r="13472">
          <cell r="H13472" t="str">
            <v>NotSelf</v>
          </cell>
        </row>
        <row r="13473">
          <cell r="H13473" t="str">
            <v>NotSelf</v>
          </cell>
        </row>
        <row r="13474">
          <cell r="H13474" t="str">
            <v>NotSelf</v>
          </cell>
        </row>
        <row r="13475">
          <cell r="H13475" t="str">
            <v>NotSelf</v>
          </cell>
        </row>
        <row r="13476">
          <cell r="H13476" t="str">
            <v>NotSelf</v>
          </cell>
        </row>
        <row r="13477">
          <cell r="H13477" t="str">
            <v>NotSelf</v>
          </cell>
        </row>
        <row r="13478">
          <cell r="H13478" t="str">
            <v>NotSelf</v>
          </cell>
        </row>
        <row r="13479">
          <cell r="H13479" t="str">
            <v>NotSelf</v>
          </cell>
        </row>
        <row r="13480">
          <cell r="H13480" t="str">
            <v>NotSelf</v>
          </cell>
        </row>
        <row r="13481">
          <cell r="H13481" t="str">
            <v>NotSelf</v>
          </cell>
        </row>
        <row r="13482">
          <cell r="H13482" t="str">
            <v>NotSelf</v>
          </cell>
        </row>
        <row r="13483">
          <cell r="H13483" t="str">
            <v>NotSelf</v>
          </cell>
        </row>
        <row r="13484">
          <cell r="H13484" t="str">
            <v>Self</v>
          </cell>
        </row>
        <row r="13485">
          <cell r="H13485" t="str">
            <v>Self</v>
          </cell>
        </row>
        <row r="13486">
          <cell r="H13486" t="str">
            <v>Self</v>
          </cell>
        </row>
        <row r="13487">
          <cell r="H13487" t="str">
            <v>Self</v>
          </cell>
        </row>
        <row r="13488">
          <cell r="H13488" t="str">
            <v>Self</v>
          </cell>
        </row>
        <row r="13489">
          <cell r="H13489" t="str">
            <v>Self</v>
          </cell>
        </row>
        <row r="13490">
          <cell r="H13490" t="str">
            <v>Self</v>
          </cell>
        </row>
        <row r="13491">
          <cell r="H13491" t="str">
            <v>Self</v>
          </cell>
        </row>
        <row r="13492">
          <cell r="H13492" t="str">
            <v>Self</v>
          </cell>
        </row>
        <row r="13493">
          <cell r="H13493" t="str">
            <v>Self</v>
          </cell>
        </row>
        <row r="13494">
          <cell r="H13494" t="str">
            <v>NotSelf</v>
          </cell>
        </row>
        <row r="13495">
          <cell r="H13495" t="str">
            <v>NotSelf</v>
          </cell>
        </row>
        <row r="13496">
          <cell r="H13496" t="str">
            <v>NotSelf</v>
          </cell>
        </row>
        <row r="13497">
          <cell r="H13497" t="str">
            <v>NotSelf</v>
          </cell>
        </row>
        <row r="13498">
          <cell r="H13498" t="str">
            <v>NotSelf</v>
          </cell>
        </row>
        <row r="13499">
          <cell r="H13499" t="str">
            <v>NotSelf</v>
          </cell>
        </row>
        <row r="13500">
          <cell r="H13500" t="str">
            <v>NotSelf</v>
          </cell>
        </row>
        <row r="13501">
          <cell r="H13501" t="str">
            <v>NotSelf</v>
          </cell>
        </row>
        <row r="13502">
          <cell r="H13502" t="str">
            <v>NotSelf</v>
          </cell>
        </row>
        <row r="13503">
          <cell r="H13503" t="str">
            <v>NotSelf</v>
          </cell>
        </row>
        <row r="13504">
          <cell r="H13504" t="str">
            <v>NotSelf</v>
          </cell>
        </row>
        <row r="13505">
          <cell r="H13505" t="str">
            <v>NotSelf</v>
          </cell>
        </row>
        <row r="13506">
          <cell r="H13506" t="str">
            <v>NotSelf</v>
          </cell>
        </row>
        <row r="13507">
          <cell r="H13507" t="str">
            <v>NotSelf</v>
          </cell>
        </row>
        <row r="13508">
          <cell r="H13508" t="str">
            <v>NotSelf</v>
          </cell>
        </row>
        <row r="13509">
          <cell r="H13509" t="str">
            <v>NotSelf</v>
          </cell>
        </row>
        <row r="13510">
          <cell r="H13510" t="str">
            <v>NotSelf</v>
          </cell>
        </row>
        <row r="13511">
          <cell r="H13511" t="str">
            <v>NotSelf</v>
          </cell>
        </row>
        <row r="13512">
          <cell r="H13512" t="str">
            <v>NotSelf</v>
          </cell>
        </row>
        <row r="13513">
          <cell r="H13513" t="str">
            <v>NotSelf</v>
          </cell>
        </row>
        <row r="13514">
          <cell r="H13514" t="str">
            <v>NotSelf</v>
          </cell>
        </row>
        <row r="13515">
          <cell r="H13515" t="str">
            <v>NotSelf</v>
          </cell>
        </row>
        <row r="13516">
          <cell r="H13516" t="str">
            <v>NotSelf</v>
          </cell>
        </row>
        <row r="13517">
          <cell r="H13517" t="str">
            <v>NotSelf</v>
          </cell>
        </row>
        <row r="13518">
          <cell r="H13518" t="str">
            <v>NotSelf</v>
          </cell>
        </row>
        <row r="13519">
          <cell r="H13519" t="str">
            <v>NotSelf</v>
          </cell>
        </row>
        <row r="13520">
          <cell r="H13520" t="str">
            <v>NotSelf</v>
          </cell>
        </row>
        <row r="13521">
          <cell r="H13521" t="str">
            <v>NotSelf</v>
          </cell>
        </row>
        <row r="13522">
          <cell r="H13522" t="str">
            <v>NotSelf</v>
          </cell>
        </row>
        <row r="13523">
          <cell r="H13523" t="str">
            <v>NotSelf</v>
          </cell>
        </row>
        <row r="13524">
          <cell r="H13524" t="str">
            <v>NotSelf</v>
          </cell>
        </row>
        <row r="13525">
          <cell r="H13525" t="str">
            <v>NotSelf</v>
          </cell>
        </row>
        <row r="13526">
          <cell r="H13526" t="str">
            <v>NotSelf</v>
          </cell>
        </row>
        <row r="13527">
          <cell r="H13527" t="str">
            <v>NotSelf</v>
          </cell>
        </row>
        <row r="13528">
          <cell r="H13528" t="str">
            <v>NotSelf</v>
          </cell>
        </row>
        <row r="13529">
          <cell r="H13529" t="str">
            <v>NotSelf</v>
          </cell>
        </row>
        <row r="13530">
          <cell r="H13530" t="str">
            <v>NotSelf</v>
          </cell>
        </row>
        <row r="13531">
          <cell r="H13531" t="str">
            <v>NotSelf</v>
          </cell>
        </row>
        <row r="13532">
          <cell r="H13532" t="str">
            <v>NotSelf</v>
          </cell>
        </row>
        <row r="13533">
          <cell r="H13533" t="str">
            <v>NotSelf</v>
          </cell>
        </row>
        <row r="13534">
          <cell r="H13534" t="str">
            <v>NotSelf</v>
          </cell>
        </row>
        <row r="13535">
          <cell r="H13535" t="str">
            <v>NotSelf</v>
          </cell>
        </row>
        <row r="13536">
          <cell r="H13536" t="str">
            <v>NotSelf</v>
          </cell>
        </row>
        <row r="13537">
          <cell r="H13537" t="str">
            <v>NotSelf</v>
          </cell>
        </row>
        <row r="13538">
          <cell r="H13538" t="str">
            <v>NotSelf</v>
          </cell>
        </row>
        <row r="13539">
          <cell r="H13539" t="str">
            <v>NotSelf</v>
          </cell>
        </row>
        <row r="13540">
          <cell r="H13540" t="str">
            <v>NotSelf</v>
          </cell>
        </row>
        <row r="13541">
          <cell r="H13541" t="str">
            <v>NotSelf</v>
          </cell>
        </row>
        <row r="13542">
          <cell r="H13542" t="str">
            <v>NotSelf</v>
          </cell>
        </row>
        <row r="13543">
          <cell r="H13543" t="str">
            <v>NotSelf</v>
          </cell>
        </row>
        <row r="13544">
          <cell r="H13544" t="str">
            <v>NotSelf</v>
          </cell>
        </row>
        <row r="13545">
          <cell r="H13545" t="str">
            <v>NotSelf</v>
          </cell>
        </row>
        <row r="13546">
          <cell r="H13546" t="str">
            <v>NotSelf</v>
          </cell>
        </row>
        <row r="13547">
          <cell r="H13547" t="str">
            <v>NotSelf</v>
          </cell>
        </row>
        <row r="13548">
          <cell r="H13548" t="str">
            <v>NotSelf</v>
          </cell>
        </row>
        <row r="13549">
          <cell r="H13549" t="str">
            <v>NotSelf</v>
          </cell>
        </row>
        <row r="13550">
          <cell r="H13550" t="str">
            <v>Self</v>
          </cell>
        </row>
        <row r="13551">
          <cell r="H13551" t="str">
            <v>Self</v>
          </cell>
        </row>
        <row r="13552">
          <cell r="H13552" t="str">
            <v>Self</v>
          </cell>
        </row>
        <row r="13553">
          <cell r="H13553" t="str">
            <v>Self</v>
          </cell>
        </row>
        <row r="13554">
          <cell r="H13554" t="str">
            <v>Self</v>
          </cell>
        </row>
        <row r="13555">
          <cell r="H13555" t="str">
            <v>Self</v>
          </cell>
        </row>
        <row r="13556">
          <cell r="H13556" t="str">
            <v>Self</v>
          </cell>
        </row>
        <row r="13557">
          <cell r="H13557" t="str">
            <v>Self</v>
          </cell>
        </row>
        <row r="13558">
          <cell r="H13558" t="str">
            <v>Self</v>
          </cell>
        </row>
        <row r="13559">
          <cell r="H13559" t="str">
            <v>Self</v>
          </cell>
        </row>
        <row r="13560">
          <cell r="H13560" t="str">
            <v>Self</v>
          </cell>
        </row>
        <row r="13561">
          <cell r="H13561" t="str">
            <v>Self</v>
          </cell>
        </row>
        <row r="13562">
          <cell r="H13562" t="str">
            <v>Self</v>
          </cell>
        </row>
        <row r="13563">
          <cell r="H13563" t="str">
            <v>Self</v>
          </cell>
        </row>
        <row r="13564">
          <cell r="H13564" t="str">
            <v>Self</v>
          </cell>
        </row>
        <row r="13565">
          <cell r="H13565" t="str">
            <v>Self</v>
          </cell>
        </row>
        <row r="13566">
          <cell r="H13566" t="str">
            <v>Self</v>
          </cell>
        </row>
        <row r="13567">
          <cell r="H13567" t="str">
            <v>Self</v>
          </cell>
        </row>
        <row r="13568">
          <cell r="H13568" t="str">
            <v>Self</v>
          </cell>
        </row>
        <row r="13569">
          <cell r="H13569" t="str">
            <v>Self</v>
          </cell>
        </row>
        <row r="13570">
          <cell r="H13570" t="str">
            <v>Self</v>
          </cell>
        </row>
        <row r="13571">
          <cell r="H13571" t="str">
            <v>Self</v>
          </cell>
        </row>
        <row r="13572">
          <cell r="H13572" t="str">
            <v>Self</v>
          </cell>
        </row>
        <row r="13573">
          <cell r="H13573" t="str">
            <v>Self</v>
          </cell>
        </row>
        <row r="13574">
          <cell r="H13574" t="str">
            <v>Self</v>
          </cell>
        </row>
        <row r="13575">
          <cell r="H13575" t="str">
            <v>Self</v>
          </cell>
        </row>
        <row r="13576">
          <cell r="H13576" t="str">
            <v>Self</v>
          </cell>
        </row>
        <row r="13577">
          <cell r="H13577" t="str">
            <v>Self</v>
          </cell>
        </row>
        <row r="13578">
          <cell r="H13578" t="str">
            <v>Self</v>
          </cell>
        </row>
        <row r="13579">
          <cell r="H13579" t="str">
            <v>Self</v>
          </cell>
        </row>
        <row r="13580">
          <cell r="H13580" t="str">
            <v>Self</v>
          </cell>
        </row>
        <row r="13581">
          <cell r="H13581" t="str">
            <v>Self</v>
          </cell>
        </row>
        <row r="13582">
          <cell r="H13582" t="str">
            <v>Self</v>
          </cell>
        </row>
        <row r="13583">
          <cell r="H13583" t="str">
            <v>Self</v>
          </cell>
        </row>
        <row r="13584">
          <cell r="H13584" t="str">
            <v>Self</v>
          </cell>
        </row>
        <row r="13585">
          <cell r="H13585" t="str">
            <v>Self</v>
          </cell>
        </row>
        <row r="13586">
          <cell r="H13586" t="str">
            <v>Self</v>
          </cell>
        </row>
        <row r="13587">
          <cell r="H13587" t="str">
            <v>Self</v>
          </cell>
        </row>
        <row r="13588">
          <cell r="H13588" t="str">
            <v>Self</v>
          </cell>
        </row>
        <row r="13589">
          <cell r="H13589" t="str">
            <v>Self</v>
          </cell>
        </row>
        <row r="13590">
          <cell r="H13590" t="str">
            <v>Self</v>
          </cell>
        </row>
        <row r="13591">
          <cell r="H13591" t="str">
            <v>Self</v>
          </cell>
        </row>
        <row r="13592">
          <cell r="H13592" t="str">
            <v>Self</v>
          </cell>
        </row>
        <row r="13593">
          <cell r="H13593" t="str">
            <v>Self</v>
          </cell>
        </row>
        <row r="13594">
          <cell r="H13594" t="str">
            <v>Self</v>
          </cell>
        </row>
        <row r="13595">
          <cell r="H13595" t="str">
            <v>Self</v>
          </cell>
        </row>
        <row r="13596">
          <cell r="H13596" t="str">
            <v>Self</v>
          </cell>
        </row>
        <row r="13597">
          <cell r="H13597" t="str">
            <v>Self</v>
          </cell>
        </row>
        <row r="13598">
          <cell r="H13598" t="str">
            <v>Self</v>
          </cell>
        </row>
        <row r="13599">
          <cell r="H13599" t="str">
            <v>Self</v>
          </cell>
        </row>
        <row r="13600">
          <cell r="H13600" t="str">
            <v>Self</v>
          </cell>
        </row>
        <row r="13601">
          <cell r="H13601" t="str">
            <v>Self</v>
          </cell>
        </row>
        <row r="13602">
          <cell r="H13602" t="str">
            <v>Self</v>
          </cell>
        </row>
        <row r="13603">
          <cell r="H13603" t="str">
            <v>Self</v>
          </cell>
        </row>
        <row r="13604">
          <cell r="H13604" t="str">
            <v>Self</v>
          </cell>
        </row>
        <row r="13605">
          <cell r="H13605" t="str">
            <v>Self</v>
          </cell>
        </row>
        <row r="13606">
          <cell r="H13606" t="str">
            <v>Self</v>
          </cell>
        </row>
        <row r="13607">
          <cell r="H13607" t="str">
            <v>Self</v>
          </cell>
        </row>
        <row r="13608">
          <cell r="H13608" t="str">
            <v>Self</v>
          </cell>
        </row>
        <row r="13609">
          <cell r="H13609" t="str">
            <v>Self</v>
          </cell>
        </row>
        <row r="13610">
          <cell r="H13610" t="str">
            <v>Self</v>
          </cell>
        </row>
        <row r="13611">
          <cell r="H13611" t="str">
            <v>Self</v>
          </cell>
        </row>
        <row r="13612">
          <cell r="H13612" t="str">
            <v>Self</v>
          </cell>
        </row>
        <row r="13613">
          <cell r="H13613" t="str">
            <v>Self</v>
          </cell>
        </row>
        <row r="13614">
          <cell r="H13614" t="str">
            <v>Self</v>
          </cell>
        </row>
        <row r="13615">
          <cell r="H13615" t="str">
            <v>Self</v>
          </cell>
        </row>
        <row r="13616">
          <cell r="H13616" t="str">
            <v>Self</v>
          </cell>
        </row>
        <row r="13617">
          <cell r="H13617" t="str">
            <v>Self</v>
          </cell>
        </row>
        <row r="13618">
          <cell r="H13618" t="str">
            <v>Self</v>
          </cell>
        </row>
        <row r="13619">
          <cell r="H13619" t="str">
            <v>Self</v>
          </cell>
        </row>
        <row r="13620">
          <cell r="H13620" t="str">
            <v>Self</v>
          </cell>
        </row>
        <row r="13621">
          <cell r="H13621" t="str">
            <v>Self</v>
          </cell>
        </row>
        <row r="13622">
          <cell r="H13622" t="str">
            <v>Self</v>
          </cell>
        </row>
        <row r="13623">
          <cell r="H13623" t="str">
            <v>Self</v>
          </cell>
        </row>
        <row r="13624">
          <cell r="H13624" t="str">
            <v>Self</v>
          </cell>
        </row>
        <row r="13625">
          <cell r="H13625" t="str">
            <v>Self</v>
          </cell>
        </row>
        <row r="13626">
          <cell r="H13626" t="str">
            <v>Self</v>
          </cell>
        </row>
        <row r="13627">
          <cell r="H13627" t="str">
            <v>Self</v>
          </cell>
        </row>
        <row r="13628">
          <cell r="H13628" t="str">
            <v>Self</v>
          </cell>
        </row>
        <row r="13629">
          <cell r="H13629" t="str">
            <v>Self</v>
          </cell>
        </row>
        <row r="13630">
          <cell r="H13630" t="str">
            <v>Self</v>
          </cell>
        </row>
        <row r="13631">
          <cell r="H13631" t="str">
            <v>Self</v>
          </cell>
        </row>
        <row r="13632">
          <cell r="H13632" t="str">
            <v>Self</v>
          </cell>
        </row>
        <row r="13633">
          <cell r="H13633" t="str">
            <v>Self</v>
          </cell>
        </row>
        <row r="13634">
          <cell r="H13634" t="str">
            <v>Self</v>
          </cell>
        </row>
        <row r="13635">
          <cell r="H13635" t="str">
            <v>Self</v>
          </cell>
        </row>
        <row r="13636">
          <cell r="H13636" t="str">
            <v>Self</v>
          </cell>
        </row>
        <row r="13637">
          <cell r="H13637" t="str">
            <v>Self</v>
          </cell>
        </row>
        <row r="13638">
          <cell r="H13638" t="str">
            <v>Self</v>
          </cell>
        </row>
        <row r="13639">
          <cell r="H13639" t="str">
            <v>Self</v>
          </cell>
        </row>
        <row r="13640">
          <cell r="H13640" t="str">
            <v>Self</v>
          </cell>
        </row>
        <row r="13641">
          <cell r="H13641" t="str">
            <v>Self</v>
          </cell>
        </row>
        <row r="13642">
          <cell r="H13642" t="str">
            <v>Self</v>
          </cell>
        </row>
        <row r="13643">
          <cell r="H13643" t="str">
            <v>Self</v>
          </cell>
        </row>
        <row r="13644">
          <cell r="H13644" t="str">
            <v>Self</v>
          </cell>
        </row>
        <row r="13645">
          <cell r="H13645" t="str">
            <v>Self</v>
          </cell>
        </row>
        <row r="13646">
          <cell r="H13646" t="str">
            <v>Self</v>
          </cell>
        </row>
        <row r="13647">
          <cell r="H13647" t="str">
            <v>Self</v>
          </cell>
        </row>
        <row r="13648">
          <cell r="H13648" t="str">
            <v>Self</v>
          </cell>
        </row>
        <row r="13649">
          <cell r="H13649" t="str">
            <v>Self</v>
          </cell>
        </row>
        <row r="13650">
          <cell r="H13650" t="str">
            <v>Self</v>
          </cell>
        </row>
        <row r="13651">
          <cell r="H13651" t="str">
            <v>Self</v>
          </cell>
        </row>
        <row r="13652">
          <cell r="H13652" t="str">
            <v>Self</v>
          </cell>
        </row>
        <row r="13653">
          <cell r="H13653" t="str">
            <v>Self</v>
          </cell>
        </row>
        <row r="13654">
          <cell r="H13654" t="str">
            <v>Self</v>
          </cell>
        </row>
        <row r="13655">
          <cell r="H13655" t="str">
            <v>Self</v>
          </cell>
        </row>
        <row r="13656">
          <cell r="H13656" t="str">
            <v>Self</v>
          </cell>
        </row>
        <row r="13657">
          <cell r="H13657" t="str">
            <v>Self</v>
          </cell>
        </row>
        <row r="13658">
          <cell r="H13658" t="str">
            <v>Self</v>
          </cell>
        </row>
        <row r="13659">
          <cell r="H13659" t="str">
            <v>Self</v>
          </cell>
        </row>
        <row r="13660">
          <cell r="H13660" t="str">
            <v>Self</v>
          </cell>
        </row>
        <row r="13661">
          <cell r="H13661" t="str">
            <v>Self</v>
          </cell>
        </row>
        <row r="13662">
          <cell r="H13662" t="str">
            <v>Self</v>
          </cell>
        </row>
        <row r="13663">
          <cell r="H13663" t="str">
            <v>Self</v>
          </cell>
        </row>
        <row r="13664">
          <cell r="H13664" t="str">
            <v>Self</v>
          </cell>
        </row>
        <row r="13665">
          <cell r="H13665" t="str">
            <v>Self</v>
          </cell>
        </row>
        <row r="13666">
          <cell r="H13666" t="str">
            <v>Self</v>
          </cell>
        </row>
        <row r="13667">
          <cell r="H13667" t="str">
            <v>Self</v>
          </cell>
        </row>
        <row r="13668">
          <cell r="H13668" t="str">
            <v>Self</v>
          </cell>
        </row>
        <row r="13669">
          <cell r="H13669" t="str">
            <v>Self</v>
          </cell>
        </row>
        <row r="13670">
          <cell r="H13670" t="str">
            <v>Self</v>
          </cell>
        </row>
        <row r="13671">
          <cell r="H13671" t="str">
            <v>Self</v>
          </cell>
        </row>
        <row r="13672">
          <cell r="H13672" t="str">
            <v>Self</v>
          </cell>
        </row>
        <row r="13673">
          <cell r="H13673" t="str">
            <v>Self</v>
          </cell>
        </row>
        <row r="13674">
          <cell r="H13674" t="str">
            <v>Self</v>
          </cell>
        </row>
        <row r="13675">
          <cell r="H13675" t="str">
            <v>Self</v>
          </cell>
        </row>
        <row r="13676">
          <cell r="H13676" t="str">
            <v>Self</v>
          </cell>
        </row>
        <row r="13677">
          <cell r="H13677" t="str">
            <v>Self</v>
          </cell>
        </row>
        <row r="13678">
          <cell r="H13678" t="str">
            <v>Self</v>
          </cell>
        </row>
        <row r="13679">
          <cell r="H13679" t="str">
            <v>Self</v>
          </cell>
        </row>
        <row r="13680">
          <cell r="H13680" t="str">
            <v>Self</v>
          </cell>
        </row>
        <row r="13681">
          <cell r="H13681" t="str">
            <v>Self</v>
          </cell>
        </row>
        <row r="13682">
          <cell r="H13682" t="str">
            <v>Self</v>
          </cell>
        </row>
        <row r="13683">
          <cell r="H13683" t="str">
            <v>Self</v>
          </cell>
        </row>
        <row r="13684">
          <cell r="H13684" t="str">
            <v>Self</v>
          </cell>
        </row>
        <row r="13685">
          <cell r="H13685" t="str">
            <v>Self</v>
          </cell>
        </row>
        <row r="13686">
          <cell r="H13686" t="str">
            <v>Self</v>
          </cell>
        </row>
        <row r="13687">
          <cell r="H13687" t="str">
            <v>Self</v>
          </cell>
        </row>
        <row r="13688">
          <cell r="H13688" t="str">
            <v>Self</v>
          </cell>
        </row>
        <row r="13689">
          <cell r="H13689" t="str">
            <v>Self</v>
          </cell>
        </row>
        <row r="13690">
          <cell r="H13690" t="str">
            <v>Self</v>
          </cell>
        </row>
        <row r="13691">
          <cell r="H13691" t="str">
            <v>Self</v>
          </cell>
        </row>
        <row r="13692">
          <cell r="H13692" t="str">
            <v>Self</v>
          </cell>
        </row>
        <row r="13693">
          <cell r="H13693" t="str">
            <v>Self</v>
          </cell>
        </row>
        <row r="13694">
          <cell r="H13694" t="str">
            <v>Self</v>
          </cell>
        </row>
        <row r="13695">
          <cell r="H13695" t="str">
            <v>Self</v>
          </cell>
        </row>
        <row r="13696">
          <cell r="H13696" t="str">
            <v>Self</v>
          </cell>
        </row>
        <row r="13697">
          <cell r="H13697" t="str">
            <v>Self</v>
          </cell>
        </row>
        <row r="13698">
          <cell r="H13698" t="str">
            <v>Self</v>
          </cell>
        </row>
        <row r="13699">
          <cell r="H13699" t="str">
            <v>Self</v>
          </cell>
        </row>
        <row r="13700">
          <cell r="H13700" t="str">
            <v>NotSelf</v>
          </cell>
        </row>
        <row r="13701">
          <cell r="H13701" t="str">
            <v>NotSelf</v>
          </cell>
        </row>
        <row r="13702">
          <cell r="H13702" t="str">
            <v>NotSelf</v>
          </cell>
        </row>
        <row r="13703">
          <cell r="H13703" t="str">
            <v>NotSelf</v>
          </cell>
        </row>
        <row r="13704">
          <cell r="H13704" t="str">
            <v>NotSelf</v>
          </cell>
        </row>
        <row r="13705">
          <cell r="H13705" t="str">
            <v>NotSelf</v>
          </cell>
        </row>
        <row r="13706">
          <cell r="H13706" t="str">
            <v>NotSelf</v>
          </cell>
        </row>
        <row r="13707">
          <cell r="H13707" t="str">
            <v>NotSelf</v>
          </cell>
        </row>
        <row r="13708">
          <cell r="H13708" t="str">
            <v>NotSelf</v>
          </cell>
        </row>
        <row r="13709">
          <cell r="H13709" t="str">
            <v>NotSelf</v>
          </cell>
        </row>
        <row r="13710">
          <cell r="H13710" t="str">
            <v>NotSelf</v>
          </cell>
        </row>
        <row r="13711">
          <cell r="H13711" t="str">
            <v>NotSelf</v>
          </cell>
        </row>
        <row r="13712">
          <cell r="H13712" t="str">
            <v>NotSelf</v>
          </cell>
        </row>
        <row r="13713">
          <cell r="H13713" t="str">
            <v>NotSelf</v>
          </cell>
        </row>
        <row r="13714">
          <cell r="H13714" t="str">
            <v>NotSelf</v>
          </cell>
        </row>
        <row r="13715">
          <cell r="H13715" t="str">
            <v>NotSelf</v>
          </cell>
        </row>
        <row r="13716">
          <cell r="H13716" t="str">
            <v>NotSelf</v>
          </cell>
        </row>
        <row r="13717">
          <cell r="H13717" t="str">
            <v>NotSelf</v>
          </cell>
        </row>
        <row r="13718">
          <cell r="H13718" t="str">
            <v>NotSelf</v>
          </cell>
        </row>
        <row r="13719">
          <cell r="H13719" t="str">
            <v>NotSelf</v>
          </cell>
        </row>
        <row r="13720">
          <cell r="H13720" t="str">
            <v>NotSelf</v>
          </cell>
        </row>
        <row r="13721">
          <cell r="H13721" t="str">
            <v>NotSelf</v>
          </cell>
        </row>
        <row r="13722">
          <cell r="H13722" t="str">
            <v>NotSelf</v>
          </cell>
        </row>
        <row r="13723">
          <cell r="H13723" t="str">
            <v>NotSelf</v>
          </cell>
        </row>
        <row r="13724">
          <cell r="H13724" t="str">
            <v>NotSelf</v>
          </cell>
        </row>
        <row r="13725">
          <cell r="H13725" t="str">
            <v>NotSelf</v>
          </cell>
        </row>
        <row r="13726">
          <cell r="H13726" t="str">
            <v>NotSelf</v>
          </cell>
        </row>
        <row r="13727">
          <cell r="H13727" t="str">
            <v>NotSelf</v>
          </cell>
        </row>
        <row r="13728">
          <cell r="H13728" t="str">
            <v>NotSelf</v>
          </cell>
        </row>
        <row r="13729">
          <cell r="H13729" t="str">
            <v>NotSelf</v>
          </cell>
        </row>
        <row r="13730">
          <cell r="H13730" t="str">
            <v>NotSelf</v>
          </cell>
        </row>
        <row r="13731">
          <cell r="H13731" t="str">
            <v>NotSelf</v>
          </cell>
        </row>
        <row r="13732">
          <cell r="H13732" t="str">
            <v>NotSelf</v>
          </cell>
        </row>
        <row r="13733">
          <cell r="H13733" t="str">
            <v>NotSelf</v>
          </cell>
        </row>
        <row r="13734">
          <cell r="H13734" t="str">
            <v>NotSelf</v>
          </cell>
        </row>
        <row r="13735">
          <cell r="H13735" t="str">
            <v>NotSelf</v>
          </cell>
        </row>
        <row r="13736">
          <cell r="H13736" t="str">
            <v>NotSelf</v>
          </cell>
        </row>
        <row r="13737">
          <cell r="H13737" t="str">
            <v>NotSelf</v>
          </cell>
        </row>
        <row r="13738">
          <cell r="H13738" t="str">
            <v>NotSelf</v>
          </cell>
        </row>
        <row r="13739">
          <cell r="H13739" t="str">
            <v>NotSelf</v>
          </cell>
        </row>
        <row r="13740">
          <cell r="H13740" t="str">
            <v>NotSelf</v>
          </cell>
        </row>
        <row r="13741">
          <cell r="H13741" t="str">
            <v>NotSelf</v>
          </cell>
        </row>
        <row r="13742">
          <cell r="H13742" t="str">
            <v>NotSelf</v>
          </cell>
        </row>
        <row r="13743">
          <cell r="H13743" t="str">
            <v>NotSelf</v>
          </cell>
        </row>
        <row r="13744">
          <cell r="H13744" t="str">
            <v>NotSelf</v>
          </cell>
        </row>
        <row r="13745">
          <cell r="H13745" t="str">
            <v>NotSelf</v>
          </cell>
        </row>
        <row r="13746">
          <cell r="H13746" t="str">
            <v>NotSelf</v>
          </cell>
        </row>
        <row r="13747">
          <cell r="H13747" t="str">
            <v>NotSelf</v>
          </cell>
        </row>
        <row r="13748">
          <cell r="H13748" t="str">
            <v>NotSelf</v>
          </cell>
        </row>
        <row r="13749">
          <cell r="H13749" t="str">
            <v>NotSelf</v>
          </cell>
        </row>
        <row r="13750">
          <cell r="H13750" t="str">
            <v>NotSelf</v>
          </cell>
        </row>
        <row r="13751">
          <cell r="H13751" t="str">
            <v>NotSelf</v>
          </cell>
        </row>
        <row r="13752">
          <cell r="H13752" t="str">
            <v>NotSelf</v>
          </cell>
        </row>
        <row r="13753">
          <cell r="H13753" t="str">
            <v>NotSelf</v>
          </cell>
        </row>
        <row r="13754">
          <cell r="H13754" t="str">
            <v>NotSelf</v>
          </cell>
        </row>
        <row r="13755">
          <cell r="H13755" t="str">
            <v>NotSelf</v>
          </cell>
        </row>
        <row r="13756">
          <cell r="H13756" t="str">
            <v>NotSelf</v>
          </cell>
        </row>
        <row r="13757">
          <cell r="H13757" t="str">
            <v>NotSelf</v>
          </cell>
        </row>
        <row r="13758">
          <cell r="H13758" t="str">
            <v>NotSelf</v>
          </cell>
        </row>
        <row r="13759">
          <cell r="H13759" t="str">
            <v>NotSelf</v>
          </cell>
        </row>
        <row r="13760">
          <cell r="H13760" t="str">
            <v>NotSelf</v>
          </cell>
        </row>
        <row r="13761">
          <cell r="H13761" t="str">
            <v>NotSelf</v>
          </cell>
        </row>
        <row r="13762">
          <cell r="H13762" t="str">
            <v>NotSelf</v>
          </cell>
        </row>
        <row r="13763">
          <cell r="H13763" t="str">
            <v>NotSelf</v>
          </cell>
        </row>
        <row r="13764">
          <cell r="H13764" t="str">
            <v>NotSelf</v>
          </cell>
        </row>
        <row r="13765">
          <cell r="H13765" t="str">
            <v>NotSelf</v>
          </cell>
        </row>
        <row r="13766">
          <cell r="H13766" t="str">
            <v>NotSelf</v>
          </cell>
        </row>
        <row r="13767">
          <cell r="H13767" t="str">
            <v>NotSelf</v>
          </cell>
        </row>
        <row r="13768">
          <cell r="H13768" t="str">
            <v>NotSelf</v>
          </cell>
        </row>
        <row r="13769">
          <cell r="H13769" t="str">
            <v>NotSelf</v>
          </cell>
        </row>
        <row r="13770">
          <cell r="H13770" t="str">
            <v>NotSelf</v>
          </cell>
        </row>
        <row r="13771">
          <cell r="H13771" t="str">
            <v>NotSelf</v>
          </cell>
        </row>
        <row r="13772">
          <cell r="H13772" t="str">
            <v>NotSelf</v>
          </cell>
        </row>
        <row r="13773">
          <cell r="H13773" t="str">
            <v>NotSelf</v>
          </cell>
        </row>
        <row r="13774">
          <cell r="H13774" t="str">
            <v>NotSelf</v>
          </cell>
        </row>
        <row r="13775">
          <cell r="H13775" t="str">
            <v>NotSelf</v>
          </cell>
        </row>
        <row r="13776">
          <cell r="H13776" t="str">
            <v>NotSelf</v>
          </cell>
        </row>
        <row r="13777">
          <cell r="H13777" t="str">
            <v>NotSelf</v>
          </cell>
        </row>
        <row r="13778">
          <cell r="H13778" t="str">
            <v>NotSelf</v>
          </cell>
        </row>
        <row r="13779">
          <cell r="H13779" t="str">
            <v>NotSelf</v>
          </cell>
        </row>
        <row r="13780">
          <cell r="H13780" t="str">
            <v>NotSelf</v>
          </cell>
        </row>
        <row r="13781">
          <cell r="H13781" t="str">
            <v>NotSelf</v>
          </cell>
        </row>
        <row r="13782">
          <cell r="H13782" t="str">
            <v>NotSelf</v>
          </cell>
        </row>
        <row r="13783">
          <cell r="H13783" t="str">
            <v>NotSelf</v>
          </cell>
        </row>
        <row r="13784">
          <cell r="H13784" t="str">
            <v>NotSelf</v>
          </cell>
        </row>
        <row r="13785">
          <cell r="H13785" t="str">
            <v>NotSelf</v>
          </cell>
        </row>
        <row r="13786">
          <cell r="H13786" t="str">
            <v>NotSelf</v>
          </cell>
        </row>
        <row r="13787">
          <cell r="H13787" t="str">
            <v>NotSelf</v>
          </cell>
        </row>
        <row r="13788">
          <cell r="H13788" t="str">
            <v>NotSelf</v>
          </cell>
        </row>
        <row r="13789">
          <cell r="H13789" t="str">
            <v>NotSelf</v>
          </cell>
        </row>
        <row r="13790">
          <cell r="H13790" t="str">
            <v>NotSelf</v>
          </cell>
        </row>
        <row r="13791">
          <cell r="H13791" t="str">
            <v>NotSelf</v>
          </cell>
        </row>
        <row r="13792">
          <cell r="H13792" t="str">
            <v>NotSelf</v>
          </cell>
        </row>
        <row r="13793">
          <cell r="H13793" t="str">
            <v>NotSelf</v>
          </cell>
        </row>
        <row r="13794">
          <cell r="H13794" t="str">
            <v>NotSelf</v>
          </cell>
        </row>
        <row r="13795">
          <cell r="H13795" t="str">
            <v>NotSelf</v>
          </cell>
        </row>
        <row r="13796">
          <cell r="H13796" t="str">
            <v>NotSelf</v>
          </cell>
        </row>
        <row r="13797">
          <cell r="H13797" t="str">
            <v>NotSelf</v>
          </cell>
        </row>
        <row r="13798">
          <cell r="H13798" t="str">
            <v>NotSelf</v>
          </cell>
        </row>
        <row r="13799">
          <cell r="H13799" t="str">
            <v>NotSelf</v>
          </cell>
        </row>
        <row r="13800">
          <cell r="H13800" t="str">
            <v>NotSelf</v>
          </cell>
        </row>
        <row r="13801">
          <cell r="H13801" t="str">
            <v>NotSelf</v>
          </cell>
        </row>
        <row r="13802">
          <cell r="H13802" t="str">
            <v>NotSelf</v>
          </cell>
        </row>
        <row r="13803">
          <cell r="H13803" t="str">
            <v>NotSelf</v>
          </cell>
        </row>
        <row r="13804">
          <cell r="H13804" t="str">
            <v>NotSelf</v>
          </cell>
        </row>
        <row r="13805">
          <cell r="H13805" t="str">
            <v>NotSelf</v>
          </cell>
        </row>
        <row r="13806">
          <cell r="H13806" t="str">
            <v>NotSelf</v>
          </cell>
        </row>
        <row r="13807">
          <cell r="H13807" t="str">
            <v>NotSelf</v>
          </cell>
        </row>
        <row r="13808">
          <cell r="H13808" t="str">
            <v>NotSelf</v>
          </cell>
        </row>
        <row r="13809">
          <cell r="H13809" t="str">
            <v>NotSelf</v>
          </cell>
        </row>
        <row r="13810">
          <cell r="H13810" t="str">
            <v>NotSelf</v>
          </cell>
        </row>
        <row r="13811">
          <cell r="H13811" t="str">
            <v>NotSelf</v>
          </cell>
        </row>
        <row r="13812">
          <cell r="H13812" t="str">
            <v>NotSelf</v>
          </cell>
        </row>
        <row r="13813">
          <cell r="H13813" t="str">
            <v>NotSelf</v>
          </cell>
        </row>
        <row r="13814">
          <cell r="H13814" t="str">
            <v>NotSelf</v>
          </cell>
        </row>
        <row r="13815">
          <cell r="H13815" t="str">
            <v>NotSelf</v>
          </cell>
        </row>
        <row r="13816">
          <cell r="H13816" t="str">
            <v>NotSelf</v>
          </cell>
        </row>
        <row r="13817">
          <cell r="H13817" t="str">
            <v>NotSelf</v>
          </cell>
        </row>
        <row r="13818">
          <cell r="H13818" t="str">
            <v>NotSelf</v>
          </cell>
        </row>
        <row r="13819">
          <cell r="H13819" t="str">
            <v>NotSelf</v>
          </cell>
        </row>
        <row r="13820">
          <cell r="H13820" t="str">
            <v>NotSelf</v>
          </cell>
        </row>
        <row r="13821">
          <cell r="H13821" t="str">
            <v>NotSelf</v>
          </cell>
        </row>
        <row r="13822">
          <cell r="H13822" t="str">
            <v>NotSelf</v>
          </cell>
        </row>
        <row r="13823">
          <cell r="H13823" t="str">
            <v>NotSelf</v>
          </cell>
        </row>
        <row r="13824">
          <cell r="H13824" t="str">
            <v>NotSelf</v>
          </cell>
        </row>
        <row r="13825">
          <cell r="H13825" t="str">
            <v>NotSelf</v>
          </cell>
        </row>
        <row r="13826">
          <cell r="H13826" t="str">
            <v>NotSelf</v>
          </cell>
        </row>
        <row r="13827">
          <cell r="H13827" t="str">
            <v>NotSelf</v>
          </cell>
        </row>
        <row r="13828">
          <cell r="H13828" t="str">
            <v>NotSelf</v>
          </cell>
        </row>
        <row r="13829">
          <cell r="H13829" t="str">
            <v>NotSelf</v>
          </cell>
        </row>
        <row r="13830">
          <cell r="H13830" t="str">
            <v>NotSelf</v>
          </cell>
        </row>
        <row r="13831">
          <cell r="H13831" t="str">
            <v>NotSelf</v>
          </cell>
        </row>
        <row r="13832">
          <cell r="H13832" t="str">
            <v>NotSelf</v>
          </cell>
        </row>
        <row r="13833">
          <cell r="H13833" t="str">
            <v>NotSelf</v>
          </cell>
        </row>
        <row r="13834">
          <cell r="H13834" t="str">
            <v>NotSelf</v>
          </cell>
        </row>
        <row r="13835">
          <cell r="H13835" t="str">
            <v>NotSelf</v>
          </cell>
        </row>
        <row r="13836">
          <cell r="H13836" t="str">
            <v>NotSelf</v>
          </cell>
        </row>
        <row r="13837">
          <cell r="H13837" t="str">
            <v>NotSelf</v>
          </cell>
        </row>
        <row r="13838">
          <cell r="H13838" t="str">
            <v>NotSelf</v>
          </cell>
        </row>
        <row r="13839">
          <cell r="H13839" t="str">
            <v>NotSelf</v>
          </cell>
        </row>
        <row r="13840">
          <cell r="H13840" t="str">
            <v>NotSelf</v>
          </cell>
        </row>
        <row r="13841">
          <cell r="H13841" t="str">
            <v>NotSelf</v>
          </cell>
        </row>
        <row r="13842">
          <cell r="H13842" t="str">
            <v>NotSelf</v>
          </cell>
        </row>
        <row r="13843">
          <cell r="H13843" t="str">
            <v>NotSelf</v>
          </cell>
        </row>
        <row r="13844">
          <cell r="H13844" t="str">
            <v>NotSelf</v>
          </cell>
        </row>
        <row r="13845">
          <cell r="H13845" t="str">
            <v>NotSelf</v>
          </cell>
        </row>
        <row r="13846">
          <cell r="H13846" t="str">
            <v>NotSelf</v>
          </cell>
        </row>
        <row r="13847">
          <cell r="H13847" t="str">
            <v>NotSelf</v>
          </cell>
        </row>
        <row r="13848">
          <cell r="H13848" t="str">
            <v>NotSelf</v>
          </cell>
        </row>
        <row r="13849">
          <cell r="H13849" t="str">
            <v>NotSelf</v>
          </cell>
        </row>
        <row r="13850">
          <cell r="H13850" t="str">
            <v>NotSelf</v>
          </cell>
        </row>
        <row r="13851">
          <cell r="H13851" t="str">
            <v>NotSelf</v>
          </cell>
        </row>
        <row r="13852">
          <cell r="H13852" t="str">
            <v>NotSelf</v>
          </cell>
        </row>
        <row r="13853">
          <cell r="H13853" t="str">
            <v>NotSelf</v>
          </cell>
        </row>
        <row r="13854">
          <cell r="H13854" t="str">
            <v>NotSelf</v>
          </cell>
        </row>
        <row r="13855">
          <cell r="H13855" t="str">
            <v>NotSelf</v>
          </cell>
        </row>
        <row r="13856">
          <cell r="H13856" t="str">
            <v>NotSelf</v>
          </cell>
        </row>
        <row r="13857">
          <cell r="H13857" t="str">
            <v>NotSelf</v>
          </cell>
        </row>
        <row r="13858">
          <cell r="H13858" t="str">
            <v>NotSelf</v>
          </cell>
        </row>
        <row r="13859">
          <cell r="H13859" t="str">
            <v>NotSelf</v>
          </cell>
        </row>
        <row r="13860">
          <cell r="H13860" t="str">
            <v>NotSelf</v>
          </cell>
        </row>
        <row r="13861">
          <cell r="H13861" t="str">
            <v>NotSelf</v>
          </cell>
        </row>
        <row r="13862">
          <cell r="H13862" t="str">
            <v>NotSelf</v>
          </cell>
        </row>
        <row r="13863">
          <cell r="H13863" t="str">
            <v>NotSelf</v>
          </cell>
        </row>
        <row r="13864">
          <cell r="H13864" t="str">
            <v>NotSelf</v>
          </cell>
        </row>
        <row r="13865">
          <cell r="H13865" t="str">
            <v>NotSelf</v>
          </cell>
        </row>
        <row r="13866">
          <cell r="H13866" t="str">
            <v>NotSelf</v>
          </cell>
        </row>
        <row r="13867">
          <cell r="H13867" t="str">
            <v>NotSelf</v>
          </cell>
        </row>
        <row r="13868">
          <cell r="H13868" t="str">
            <v>NotSelf</v>
          </cell>
        </row>
        <row r="13869">
          <cell r="H13869" t="str">
            <v>NotSelf</v>
          </cell>
        </row>
        <row r="13870">
          <cell r="H13870" t="str">
            <v>NotSelf</v>
          </cell>
        </row>
        <row r="13871">
          <cell r="H13871" t="str">
            <v>NotSelf</v>
          </cell>
        </row>
        <row r="13872">
          <cell r="H13872" t="str">
            <v>NotSelf</v>
          </cell>
        </row>
        <row r="13873">
          <cell r="H13873" t="str">
            <v>NotSelf</v>
          </cell>
        </row>
        <row r="13874">
          <cell r="H13874" t="str">
            <v>NotSelf</v>
          </cell>
        </row>
        <row r="13875">
          <cell r="H13875" t="str">
            <v>NotSelf</v>
          </cell>
        </row>
        <row r="13876">
          <cell r="H13876" t="str">
            <v>NotSelf</v>
          </cell>
        </row>
        <row r="13877">
          <cell r="H13877" t="str">
            <v>NotSelf</v>
          </cell>
        </row>
        <row r="13878">
          <cell r="H13878" t="str">
            <v>NotSelf</v>
          </cell>
        </row>
        <row r="13879">
          <cell r="H13879" t="str">
            <v>NotSelf</v>
          </cell>
        </row>
        <row r="13880">
          <cell r="H13880" t="str">
            <v>NotSelf</v>
          </cell>
        </row>
        <row r="13881">
          <cell r="H13881" t="str">
            <v>NotSelf</v>
          </cell>
        </row>
        <row r="13882">
          <cell r="H13882" t="str">
            <v>NotSelf</v>
          </cell>
        </row>
        <row r="13883">
          <cell r="H13883" t="str">
            <v>NotSelf</v>
          </cell>
        </row>
        <row r="13884">
          <cell r="H13884" t="str">
            <v>NotSelf</v>
          </cell>
        </row>
        <row r="13885">
          <cell r="H13885" t="str">
            <v>NotSelf</v>
          </cell>
        </row>
        <row r="13886">
          <cell r="H13886" t="str">
            <v>NotSelf</v>
          </cell>
        </row>
        <row r="13887">
          <cell r="H13887" t="str">
            <v>NotSelf</v>
          </cell>
        </row>
        <row r="13888">
          <cell r="H13888" t="str">
            <v>NotSelf</v>
          </cell>
        </row>
        <row r="13889">
          <cell r="H13889" t="str">
            <v>NotSelf</v>
          </cell>
        </row>
        <row r="13890">
          <cell r="H13890" t="str">
            <v>NotSelf</v>
          </cell>
        </row>
        <row r="13891">
          <cell r="H13891" t="str">
            <v>NotSelf</v>
          </cell>
        </row>
        <row r="13892">
          <cell r="H13892" t="str">
            <v>NotSelf</v>
          </cell>
        </row>
        <row r="13893">
          <cell r="H13893" t="str">
            <v>NotSelf</v>
          </cell>
        </row>
        <row r="13894">
          <cell r="H13894" t="str">
            <v>NotSelf</v>
          </cell>
        </row>
        <row r="13895">
          <cell r="H13895" t="str">
            <v>NotSelf</v>
          </cell>
        </row>
        <row r="13896">
          <cell r="H13896" t="str">
            <v>NotSelf</v>
          </cell>
        </row>
        <row r="13897">
          <cell r="H13897" t="str">
            <v>NotSelf</v>
          </cell>
        </row>
        <row r="13898">
          <cell r="H13898" t="str">
            <v>NotSelf</v>
          </cell>
        </row>
        <row r="13899">
          <cell r="H13899" t="str">
            <v>NotSelf</v>
          </cell>
        </row>
        <row r="13900">
          <cell r="H13900" t="str">
            <v>NotSelf</v>
          </cell>
        </row>
        <row r="13901">
          <cell r="H13901" t="str">
            <v>NotSelf</v>
          </cell>
        </row>
        <row r="13902">
          <cell r="H13902" t="str">
            <v>NotSelf</v>
          </cell>
        </row>
        <row r="13903">
          <cell r="H13903" t="str">
            <v>NotSelf</v>
          </cell>
        </row>
        <row r="13904">
          <cell r="H13904" t="str">
            <v>NotSelf</v>
          </cell>
        </row>
        <row r="13905">
          <cell r="H13905" t="str">
            <v>NotSelf</v>
          </cell>
        </row>
        <row r="13906">
          <cell r="H13906" t="str">
            <v>NotSelf</v>
          </cell>
        </row>
        <row r="13907">
          <cell r="H13907" t="str">
            <v>NotSelf</v>
          </cell>
        </row>
        <row r="13908">
          <cell r="H13908" t="str">
            <v>NotSelf</v>
          </cell>
        </row>
        <row r="13909">
          <cell r="H13909" t="str">
            <v>NotSelf</v>
          </cell>
        </row>
        <row r="13910">
          <cell r="H13910" t="str">
            <v>NotSelf</v>
          </cell>
        </row>
        <row r="13911">
          <cell r="H13911" t="str">
            <v>NotSelf</v>
          </cell>
        </row>
        <row r="13912">
          <cell r="H13912" t="str">
            <v>NotSelf</v>
          </cell>
        </row>
        <row r="13913">
          <cell r="H13913" t="str">
            <v>NotSelf</v>
          </cell>
        </row>
        <row r="13914">
          <cell r="H13914" t="str">
            <v>NotSelf</v>
          </cell>
        </row>
        <row r="13915">
          <cell r="H13915" t="str">
            <v>NotSelf</v>
          </cell>
        </row>
        <row r="13916">
          <cell r="H13916" t="str">
            <v>NotSelf</v>
          </cell>
        </row>
        <row r="13917">
          <cell r="H13917" t="str">
            <v>NotSelf</v>
          </cell>
        </row>
        <row r="13918">
          <cell r="H13918" t="str">
            <v>NotSelf</v>
          </cell>
        </row>
        <row r="13919">
          <cell r="H13919" t="str">
            <v>NotSelf</v>
          </cell>
        </row>
        <row r="13920">
          <cell r="H13920" t="str">
            <v>NotSelf</v>
          </cell>
        </row>
        <row r="13921">
          <cell r="H13921" t="str">
            <v>NotSelf</v>
          </cell>
        </row>
        <row r="13922">
          <cell r="H13922" t="str">
            <v>NotSelf</v>
          </cell>
        </row>
        <row r="13923">
          <cell r="H13923" t="str">
            <v>NotSelf</v>
          </cell>
        </row>
        <row r="13924">
          <cell r="H13924" t="str">
            <v>NotSelf</v>
          </cell>
        </row>
        <row r="13925">
          <cell r="H13925" t="str">
            <v>NotSelf</v>
          </cell>
        </row>
        <row r="13926">
          <cell r="H13926" t="str">
            <v>NotSelf</v>
          </cell>
        </row>
        <row r="13927">
          <cell r="H13927" t="str">
            <v>NotSelf</v>
          </cell>
        </row>
        <row r="13928">
          <cell r="H13928" t="str">
            <v>NotSelf</v>
          </cell>
        </row>
        <row r="13929">
          <cell r="H13929" t="str">
            <v>NotSelf</v>
          </cell>
        </row>
        <row r="13930">
          <cell r="H13930" t="str">
            <v>NotSelf</v>
          </cell>
        </row>
        <row r="13931">
          <cell r="H13931" t="str">
            <v>NotSelf</v>
          </cell>
        </row>
        <row r="13932">
          <cell r="H13932" t="str">
            <v>NotSelf</v>
          </cell>
        </row>
        <row r="13933">
          <cell r="H13933" t="str">
            <v>NotSelf</v>
          </cell>
        </row>
        <row r="13934">
          <cell r="H13934" t="str">
            <v>NotSelf</v>
          </cell>
        </row>
        <row r="13935">
          <cell r="H13935" t="str">
            <v>NotSelf</v>
          </cell>
        </row>
        <row r="13936">
          <cell r="H13936" t="str">
            <v>NotSelf</v>
          </cell>
        </row>
        <row r="13937">
          <cell r="H13937" t="str">
            <v>NotSelf</v>
          </cell>
        </row>
        <row r="13938">
          <cell r="H13938" t="str">
            <v>NotSelf</v>
          </cell>
        </row>
        <row r="13939">
          <cell r="H13939" t="str">
            <v>NotSelf</v>
          </cell>
        </row>
        <row r="13940">
          <cell r="H13940" t="str">
            <v>NotSelf</v>
          </cell>
        </row>
        <row r="13941">
          <cell r="H13941" t="str">
            <v>NotSelf</v>
          </cell>
        </row>
        <row r="13942">
          <cell r="H13942" t="str">
            <v>NotSelf</v>
          </cell>
        </row>
        <row r="13943">
          <cell r="H13943" t="str">
            <v>NotSelf</v>
          </cell>
        </row>
        <row r="13944">
          <cell r="H13944" t="str">
            <v>NotSelf</v>
          </cell>
        </row>
        <row r="13945">
          <cell r="H13945" t="str">
            <v>NotSelf</v>
          </cell>
        </row>
        <row r="13946">
          <cell r="H13946" t="str">
            <v>NotSelf</v>
          </cell>
        </row>
        <row r="13947">
          <cell r="H13947" t="str">
            <v>NotSelf</v>
          </cell>
        </row>
        <row r="13948">
          <cell r="H13948" t="str">
            <v>NotSelf</v>
          </cell>
        </row>
        <row r="13949">
          <cell r="H13949" t="str">
            <v>NotSelf</v>
          </cell>
        </row>
        <row r="13950">
          <cell r="H13950" t="str">
            <v>NotSelf</v>
          </cell>
        </row>
        <row r="13951">
          <cell r="H13951" t="str">
            <v>NotSelf</v>
          </cell>
        </row>
        <row r="13952">
          <cell r="H13952" t="str">
            <v>NotSelf</v>
          </cell>
        </row>
        <row r="13953">
          <cell r="H13953" t="str">
            <v>NotSelf</v>
          </cell>
        </row>
        <row r="13954">
          <cell r="H13954" t="str">
            <v>NotSelf</v>
          </cell>
        </row>
        <row r="13955">
          <cell r="H13955" t="str">
            <v>NotSelf</v>
          </cell>
        </row>
        <row r="13956">
          <cell r="H13956" t="str">
            <v>NotSelf</v>
          </cell>
        </row>
        <row r="13957">
          <cell r="H13957" t="str">
            <v>NotSelf</v>
          </cell>
        </row>
        <row r="13958">
          <cell r="H13958" t="str">
            <v>NotSelf</v>
          </cell>
        </row>
        <row r="13959">
          <cell r="H13959" t="str">
            <v>NotSelf</v>
          </cell>
        </row>
        <row r="13960">
          <cell r="H13960" t="str">
            <v>NotSelf</v>
          </cell>
        </row>
        <row r="13961">
          <cell r="H13961" t="str">
            <v>NotSelf</v>
          </cell>
        </row>
        <row r="13962">
          <cell r="H13962" t="str">
            <v>NotSelf</v>
          </cell>
        </row>
        <row r="13963">
          <cell r="H13963" t="str">
            <v>NotSelf</v>
          </cell>
        </row>
        <row r="13964">
          <cell r="H13964" t="str">
            <v>NotSelf</v>
          </cell>
        </row>
        <row r="13965">
          <cell r="H13965" t="str">
            <v>NotSelf</v>
          </cell>
        </row>
        <row r="13966">
          <cell r="H13966" t="str">
            <v>NotSelf</v>
          </cell>
        </row>
        <row r="13967">
          <cell r="H13967" t="str">
            <v>NotSelf</v>
          </cell>
        </row>
        <row r="13968">
          <cell r="H13968" t="str">
            <v>NotSelf</v>
          </cell>
        </row>
        <row r="13969">
          <cell r="H13969" t="str">
            <v>NotSelf</v>
          </cell>
        </row>
        <row r="13970">
          <cell r="H13970" t="str">
            <v>NotSelf</v>
          </cell>
        </row>
        <row r="13971">
          <cell r="H13971" t="str">
            <v>NotSelf</v>
          </cell>
        </row>
        <row r="13972">
          <cell r="H13972" t="str">
            <v>NotSelf</v>
          </cell>
        </row>
        <row r="13973">
          <cell r="H13973" t="str">
            <v>NotSelf</v>
          </cell>
        </row>
        <row r="13974">
          <cell r="H13974" t="str">
            <v>NotSelf</v>
          </cell>
        </row>
        <row r="13975">
          <cell r="H13975" t="str">
            <v>NotSelf</v>
          </cell>
        </row>
        <row r="13976">
          <cell r="H13976" t="str">
            <v>NotSelf</v>
          </cell>
        </row>
        <row r="13977">
          <cell r="H13977" t="str">
            <v>NotSelf</v>
          </cell>
        </row>
        <row r="13978">
          <cell r="H13978" t="str">
            <v>NotSelf</v>
          </cell>
        </row>
        <row r="13979">
          <cell r="H13979" t="str">
            <v>NotSelf</v>
          </cell>
        </row>
        <row r="13980">
          <cell r="H13980" t="str">
            <v>NotSelf</v>
          </cell>
        </row>
        <row r="13981">
          <cell r="H13981" t="str">
            <v>NotSelf</v>
          </cell>
        </row>
        <row r="13982">
          <cell r="H13982" t="str">
            <v>NotSelf</v>
          </cell>
        </row>
        <row r="13983">
          <cell r="H13983" t="str">
            <v>NotSelf</v>
          </cell>
        </row>
        <row r="13984">
          <cell r="H13984" t="str">
            <v>NotSelf</v>
          </cell>
        </row>
        <row r="13985">
          <cell r="H13985" t="str">
            <v>NotSelf</v>
          </cell>
        </row>
        <row r="13986">
          <cell r="H13986" t="str">
            <v>NotSelf</v>
          </cell>
        </row>
        <row r="13987">
          <cell r="H13987" t="str">
            <v>NotSelf</v>
          </cell>
        </row>
        <row r="13988">
          <cell r="H13988" t="str">
            <v>NotSelf</v>
          </cell>
        </row>
        <row r="13989">
          <cell r="H13989" t="str">
            <v>NotSelf</v>
          </cell>
        </row>
        <row r="13990">
          <cell r="H13990" t="str">
            <v>NotSelf</v>
          </cell>
        </row>
        <row r="13991">
          <cell r="H13991" t="str">
            <v>NotSelf</v>
          </cell>
        </row>
        <row r="13992">
          <cell r="H13992" t="str">
            <v>NotSelf</v>
          </cell>
        </row>
        <row r="13993">
          <cell r="H13993" t="str">
            <v>NotSelf</v>
          </cell>
        </row>
        <row r="13994">
          <cell r="H13994" t="str">
            <v>NotSelf</v>
          </cell>
        </row>
        <row r="13995">
          <cell r="H13995" t="str">
            <v>NotSelf</v>
          </cell>
        </row>
        <row r="13996">
          <cell r="H13996" t="str">
            <v>NotSelf</v>
          </cell>
        </row>
        <row r="13997">
          <cell r="H13997" t="str">
            <v>NotSelf</v>
          </cell>
        </row>
        <row r="13998">
          <cell r="H13998" t="str">
            <v>NotSelf</v>
          </cell>
        </row>
        <row r="13999">
          <cell r="H13999" t="str">
            <v>NotSelf</v>
          </cell>
        </row>
        <row r="14000">
          <cell r="H14000" t="str">
            <v>NotSelf</v>
          </cell>
        </row>
        <row r="14001">
          <cell r="H14001" t="str">
            <v>NotSelf</v>
          </cell>
        </row>
        <row r="14002">
          <cell r="H14002" t="str">
            <v>NotSelf</v>
          </cell>
        </row>
        <row r="14003">
          <cell r="H14003" t="str">
            <v>NotSelf</v>
          </cell>
        </row>
        <row r="14004">
          <cell r="H14004" t="str">
            <v>NotSelf</v>
          </cell>
        </row>
        <row r="14005">
          <cell r="H14005" t="str">
            <v>NotSelf</v>
          </cell>
        </row>
        <row r="14006">
          <cell r="H14006" t="str">
            <v>NotSelf</v>
          </cell>
        </row>
        <row r="14007">
          <cell r="H14007" t="str">
            <v>NotSelf</v>
          </cell>
        </row>
        <row r="14008">
          <cell r="H14008" t="str">
            <v>NotSelf</v>
          </cell>
        </row>
        <row r="14009">
          <cell r="H14009" t="str">
            <v>NotSelf</v>
          </cell>
        </row>
        <row r="14010">
          <cell r="H14010" t="str">
            <v>NotSelf</v>
          </cell>
        </row>
        <row r="14011">
          <cell r="H14011" t="str">
            <v>NotSelf</v>
          </cell>
        </row>
        <row r="14012">
          <cell r="H14012" t="str">
            <v>NotSelf</v>
          </cell>
        </row>
        <row r="14013">
          <cell r="H14013" t="str">
            <v>NotSelf</v>
          </cell>
        </row>
        <row r="14014">
          <cell r="H14014" t="str">
            <v>NotSelf</v>
          </cell>
        </row>
        <row r="14015">
          <cell r="H14015" t="str">
            <v>NotSelf</v>
          </cell>
        </row>
        <row r="14016">
          <cell r="H14016" t="str">
            <v>NotSelf</v>
          </cell>
        </row>
        <row r="14017">
          <cell r="H14017" t="str">
            <v>NotSelf</v>
          </cell>
        </row>
        <row r="14018">
          <cell r="H14018" t="str">
            <v>NotSelf</v>
          </cell>
        </row>
        <row r="14019">
          <cell r="H14019" t="str">
            <v>NotSelf</v>
          </cell>
        </row>
        <row r="14020">
          <cell r="H14020" t="str">
            <v>NotSelf</v>
          </cell>
        </row>
        <row r="14021">
          <cell r="H14021" t="str">
            <v>NotSelf</v>
          </cell>
        </row>
        <row r="14022">
          <cell r="H14022" t="str">
            <v>NotSelf</v>
          </cell>
        </row>
        <row r="14023">
          <cell r="H14023" t="str">
            <v>NotSelf</v>
          </cell>
        </row>
        <row r="14024">
          <cell r="H14024" t="str">
            <v>NotSelf</v>
          </cell>
        </row>
        <row r="14025">
          <cell r="H14025" t="str">
            <v>NotSelf</v>
          </cell>
        </row>
        <row r="14026">
          <cell r="H14026" t="str">
            <v>NotSelf</v>
          </cell>
        </row>
        <row r="14027">
          <cell r="H14027" t="str">
            <v>NotSelf</v>
          </cell>
        </row>
        <row r="14028">
          <cell r="H14028" t="str">
            <v>NotSelf</v>
          </cell>
        </row>
        <row r="14029">
          <cell r="H14029" t="str">
            <v>NotSelf</v>
          </cell>
        </row>
        <row r="14030">
          <cell r="H14030" t="str">
            <v>NotSelf</v>
          </cell>
        </row>
        <row r="14031">
          <cell r="H14031" t="str">
            <v>NotSelf</v>
          </cell>
        </row>
        <row r="14032">
          <cell r="H14032" t="str">
            <v>NotSelf</v>
          </cell>
        </row>
        <row r="14033">
          <cell r="H14033" t="str">
            <v>NotSelf</v>
          </cell>
        </row>
        <row r="14034">
          <cell r="H14034" t="str">
            <v>NotSelf</v>
          </cell>
        </row>
        <row r="14035">
          <cell r="H14035" t="str">
            <v>NotSelf</v>
          </cell>
        </row>
        <row r="14036">
          <cell r="H14036" t="str">
            <v>NotSelf</v>
          </cell>
        </row>
        <row r="14037">
          <cell r="H14037" t="str">
            <v>NotSelf</v>
          </cell>
        </row>
        <row r="14038">
          <cell r="H14038" t="str">
            <v>NotSelf</v>
          </cell>
        </row>
        <row r="14039">
          <cell r="H14039" t="str">
            <v>NotSelf</v>
          </cell>
        </row>
        <row r="14040">
          <cell r="H14040" t="str">
            <v>NotSelf</v>
          </cell>
        </row>
        <row r="14041">
          <cell r="H14041" t="str">
            <v>NotSelf</v>
          </cell>
        </row>
        <row r="14042">
          <cell r="H14042" t="str">
            <v>NotSelf</v>
          </cell>
        </row>
        <row r="14043">
          <cell r="H14043" t="str">
            <v>NotSelf</v>
          </cell>
        </row>
        <row r="14044">
          <cell r="H14044" t="str">
            <v>NotSelf</v>
          </cell>
        </row>
        <row r="14045">
          <cell r="H14045" t="str">
            <v>NotSelf</v>
          </cell>
        </row>
        <row r="14046">
          <cell r="H14046" t="str">
            <v>NotSelf</v>
          </cell>
        </row>
        <row r="14047">
          <cell r="H14047" t="str">
            <v>NotSelf</v>
          </cell>
        </row>
        <row r="14048">
          <cell r="H14048" t="str">
            <v>NotSelf</v>
          </cell>
        </row>
        <row r="14049">
          <cell r="H14049" t="str">
            <v>NotSelf</v>
          </cell>
        </row>
        <row r="14050">
          <cell r="H14050" t="str">
            <v>NotSelf</v>
          </cell>
        </row>
        <row r="14051">
          <cell r="H14051" t="str">
            <v>NotSelf</v>
          </cell>
        </row>
        <row r="14052">
          <cell r="H14052" t="str">
            <v>NotSelf</v>
          </cell>
        </row>
        <row r="14053">
          <cell r="H14053" t="str">
            <v>NotSelf</v>
          </cell>
        </row>
        <row r="14054">
          <cell r="H14054" t="str">
            <v>NotSelf</v>
          </cell>
        </row>
        <row r="14055">
          <cell r="H14055" t="str">
            <v>NotSelf</v>
          </cell>
        </row>
        <row r="14056">
          <cell r="H14056" t="str">
            <v>NotSelf</v>
          </cell>
        </row>
        <row r="14057">
          <cell r="H14057" t="str">
            <v>NotSelf</v>
          </cell>
        </row>
        <row r="14058">
          <cell r="H14058" t="str">
            <v>NotSelf</v>
          </cell>
        </row>
        <row r="14059">
          <cell r="H14059" t="str">
            <v>NotSelf</v>
          </cell>
        </row>
        <row r="14060">
          <cell r="H14060" t="str">
            <v>NotSelf</v>
          </cell>
        </row>
        <row r="14061">
          <cell r="H14061" t="str">
            <v>NotSelf</v>
          </cell>
        </row>
        <row r="14062">
          <cell r="H14062" t="str">
            <v>NotSelf</v>
          </cell>
        </row>
        <row r="14063">
          <cell r="H14063" t="str">
            <v>NotSelf</v>
          </cell>
        </row>
        <row r="14064">
          <cell r="H14064" t="str">
            <v>NotSelf</v>
          </cell>
        </row>
        <row r="14065">
          <cell r="H14065" t="str">
            <v>NotSelf</v>
          </cell>
        </row>
        <row r="14066">
          <cell r="H14066" t="str">
            <v>NotSelf</v>
          </cell>
        </row>
        <row r="14067">
          <cell r="H14067" t="str">
            <v>NotSelf</v>
          </cell>
        </row>
        <row r="14068">
          <cell r="H14068" t="str">
            <v>NotSelf</v>
          </cell>
        </row>
        <row r="14069">
          <cell r="H14069" t="str">
            <v>NotSelf</v>
          </cell>
        </row>
        <row r="14070">
          <cell r="H14070" t="str">
            <v>NotSelf</v>
          </cell>
        </row>
        <row r="14071">
          <cell r="H14071" t="str">
            <v>NotSelf</v>
          </cell>
        </row>
        <row r="14072">
          <cell r="H14072" t="str">
            <v>NotSelf</v>
          </cell>
        </row>
        <row r="14073">
          <cell r="H14073" t="str">
            <v>NotSelf</v>
          </cell>
        </row>
        <row r="14074">
          <cell r="H14074" t="str">
            <v>NotSelf</v>
          </cell>
        </row>
        <row r="14075">
          <cell r="H14075" t="str">
            <v>NotSelf</v>
          </cell>
        </row>
        <row r="14076">
          <cell r="H14076" t="str">
            <v>NotSelf</v>
          </cell>
        </row>
        <row r="14077">
          <cell r="H14077" t="str">
            <v>NotSelf</v>
          </cell>
        </row>
        <row r="14078">
          <cell r="H14078" t="str">
            <v>NotSelf</v>
          </cell>
        </row>
        <row r="14079">
          <cell r="H14079" t="str">
            <v>NotSelf</v>
          </cell>
        </row>
        <row r="14080">
          <cell r="H14080" t="str">
            <v>NotSelf</v>
          </cell>
        </row>
        <row r="14081">
          <cell r="H14081" t="str">
            <v>NotSelf</v>
          </cell>
        </row>
        <row r="14082">
          <cell r="H14082" t="str">
            <v>NotSelf</v>
          </cell>
        </row>
        <row r="14083">
          <cell r="H14083" t="str">
            <v>NotSelf</v>
          </cell>
        </row>
        <row r="14084">
          <cell r="H14084" t="str">
            <v>NotSelf</v>
          </cell>
        </row>
        <row r="14085">
          <cell r="H14085" t="str">
            <v>NotSelf</v>
          </cell>
        </row>
        <row r="14086">
          <cell r="H14086" t="str">
            <v>NotSelf</v>
          </cell>
        </row>
        <row r="14087">
          <cell r="H14087" t="str">
            <v>NotSelf</v>
          </cell>
        </row>
        <row r="14088">
          <cell r="H14088" t="str">
            <v>NotSelf</v>
          </cell>
        </row>
        <row r="14089">
          <cell r="H14089" t="str">
            <v>NotSelf</v>
          </cell>
        </row>
        <row r="14090">
          <cell r="H14090" t="str">
            <v>NotSelf</v>
          </cell>
        </row>
        <row r="14091">
          <cell r="H14091" t="str">
            <v>NotSelf</v>
          </cell>
        </row>
        <row r="14092">
          <cell r="H14092" t="str">
            <v>NotSelf</v>
          </cell>
        </row>
        <row r="14093">
          <cell r="H14093" t="str">
            <v>NotSelf</v>
          </cell>
        </row>
        <row r="14094">
          <cell r="H14094" t="str">
            <v>NotSelf</v>
          </cell>
        </row>
        <row r="14095">
          <cell r="H14095" t="str">
            <v>NotSelf</v>
          </cell>
        </row>
        <row r="14096">
          <cell r="H14096" t="str">
            <v>NotSelf</v>
          </cell>
        </row>
        <row r="14097">
          <cell r="H14097" t="str">
            <v>NotSelf</v>
          </cell>
        </row>
        <row r="14098">
          <cell r="H14098" t="str">
            <v>NotSelf</v>
          </cell>
        </row>
        <row r="14099">
          <cell r="H14099" t="str">
            <v>NotSelf</v>
          </cell>
        </row>
        <row r="14100">
          <cell r="H14100" t="str">
            <v>NotSelf</v>
          </cell>
        </row>
        <row r="14101">
          <cell r="H14101" t="str">
            <v>NotSelf</v>
          </cell>
        </row>
        <row r="14102">
          <cell r="H14102" t="str">
            <v>NotSelf</v>
          </cell>
        </row>
        <row r="14103">
          <cell r="H14103" t="str">
            <v>NotSelf</v>
          </cell>
        </row>
        <row r="14104">
          <cell r="H14104" t="str">
            <v>NotSelf</v>
          </cell>
        </row>
        <row r="14105">
          <cell r="H14105" t="str">
            <v>NotSelf</v>
          </cell>
        </row>
        <row r="14106">
          <cell r="H14106" t="str">
            <v>NotSelf</v>
          </cell>
        </row>
        <row r="14107">
          <cell r="H14107" t="str">
            <v>NotSelf</v>
          </cell>
        </row>
        <row r="14108">
          <cell r="H14108" t="str">
            <v>NotSelf</v>
          </cell>
        </row>
        <row r="14109">
          <cell r="H14109" t="str">
            <v>NotSelf</v>
          </cell>
        </row>
        <row r="14110">
          <cell r="H14110" t="str">
            <v>NotSelf</v>
          </cell>
        </row>
        <row r="14111">
          <cell r="H14111" t="str">
            <v>NotSelf</v>
          </cell>
        </row>
        <row r="14112">
          <cell r="H14112" t="str">
            <v>NotSelf</v>
          </cell>
        </row>
        <row r="14113">
          <cell r="H14113" t="str">
            <v>NotSelf</v>
          </cell>
        </row>
        <row r="14114">
          <cell r="H14114" t="str">
            <v>NotSelf</v>
          </cell>
        </row>
        <row r="14115">
          <cell r="H14115" t="str">
            <v>NotSelf</v>
          </cell>
        </row>
        <row r="14116">
          <cell r="H14116" t="str">
            <v>NotSelf</v>
          </cell>
        </row>
        <row r="14117">
          <cell r="H14117" t="str">
            <v>NotSelf</v>
          </cell>
        </row>
        <row r="14118">
          <cell r="H14118" t="str">
            <v>NotSelf</v>
          </cell>
        </row>
        <row r="14119">
          <cell r="H14119" t="str">
            <v>NotSelf</v>
          </cell>
        </row>
        <row r="14120">
          <cell r="H14120" t="str">
            <v>NotSelf</v>
          </cell>
        </row>
        <row r="14121">
          <cell r="H14121" t="str">
            <v>NotSelf</v>
          </cell>
        </row>
        <row r="14122">
          <cell r="H14122" t="str">
            <v>NotSelf</v>
          </cell>
        </row>
        <row r="14123">
          <cell r="H14123" t="str">
            <v>NotSelf</v>
          </cell>
        </row>
        <row r="14124">
          <cell r="H14124" t="str">
            <v>NotSelf</v>
          </cell>
        </row>
        <row r="14125">
          <cell r="H14125" t="str">
            <v>NotSelf</v>
          </cell>
        </row>
        <row r="14126">
          <cell r="H14126" t="str">
            <v>NotSelf</v>
          </cell>
        </row>
        <row r="14127">
          <cell r="H14127" t="str">
            <v>NotSelf</v>
          </cell>
        </row>
        <row r="14128">
          <cell r="H14128" t="str">
            <v>NotSelf</v>
          </cell>
        </row>
        <row r="14129">
          <cell r="H14129" t="str">
            <v>NotSelf</v>
          </cell>
        </row>
        <row r="14130">
          <cell r="H14130" t="str">
            <v>NotSelf</v>
          </cell>
        </row>
        <row r="14131">
          <cell r="H14131" t="str">
            <v>NotSelf</v>
          </cell>
        </row>
        <row r="14132">
          <cell r="H14132" t="str">
            <v>NotSelf</v>
          </cell>
        </row>
        <row r="14133">
          <cell r="H14133" t="str">
            <v>NotSelf</v>
          </cell>
        </row>
        <row r="14134">
          <cell r="H14134" t="str">
            <v>NotSelf</v>
          </cell>
        </row>
        <row r="14135">
          <cell r="H14135" t="str">
            <v>NotSelf</v>
          </cell>
        </row>
        <row r="14136">
          <cell r="H14136" t="str">
            <v>NotSelf</v>
          </cell>
        </row>
        <row r="14137">
          <cell r="H14137" t="str">
            <v>NotSelf</v>
          </cell>
        </row>
        <row r="14138">
          <cell r="H14138" t="str">
            <v>NotSelf</v>
          </cell>
        </row>
        <row r="14139">
          <cell r="H14139" t="str">
            <v>NotSelf</v>
          </cell>
        </row>
        <row r="14140">
          <cell r="H14140" t="str">
            <v>NotSelf</v>
          </cell>
        </row>
        <row r="14141">
          <cell r="H14141" t="str">
            <v>NotSelf</v>
          </cell>
        </row>
        <row r="14142">
          <cell r="H14142" t="str">
            <v>NotSelf</v>
          </cell>
        </row>
        <row r="14143">
          <cell r="H14143" t="str">
            <v>NotSelf</v>
          </cell>
        </row>
        <row r="14144">
          <cell r="H14144" t="str">
            <v>NotSelf</v>
          </cell>
        </row>
        <row r="14145">
          <cell r="H14145" t="str">
            <v>NotSelf</v>
          </cell>
        </row>
        <row r="14146">
          <cell r="H14146" t="str">
            <v>NotSelf</v>
          </cell>
        </row>
        <row r="14147">
          <cell r="H14147" t="str">
            <v>NotSelf</v>
          </cell>
        </row>
        <row r="14148">
          <cell r="H14148" t="str">
            <v>NotSelf</v>
          </cell>
        </row>
        <row r="14149">
          <cell r="H14149" t="str">
            <v>NotSelf</v>
          </cell>
        </row>
        <row r="14150">
          <cell r="H14150" t="str">
            <v>NotSelf</v>
          </cell>
        </row>
        <row r="14151">
          <cell r="H14151" t="str">
            <v>NotSelf</v>
          </cell>
        </row>
        <row r="14152">
          <cell r="H14152" t="str">
            <v>NotSelf</v>
          </cell>
        </row>
        <row r="14153">
          <cell r="H14153" t="str">
            <v>NotSelf</v>
          </cell>
        </row>
        <row r="14154">
          <cell r="H14154" t="str">
            <v>NotSelf</v>
          </cell>
        </row>
        <row r="14155">
          <cell r="H14155" t="str">
            <v>NotSelf</v>
          </cell>
        </row>
        <row r="14156">
          <cell r="H14156" t="str">
            <v>NotSelf</v>
          </cell>
        </row>
        <row r="14157">
          <cell r="H14157" t="str">
            <v>NotSelf</v>
          </cell>
        </row>
        <row r="14158">
          <cell r="H14158" t="str">
            <v>NotSelf</v>
          </cell>
        </row>
        <row r="14159">
          <cell r="H14159" t="str">
            <v>NotSelf</v>
          </cell>
        </row>
        <row r="14160">
          <cell r="H14160" t="str">
            <v>NotSelf</v>
          </cell>
        </row>
        <row r="14161">
          <cell r="H14161" t="str">
            <v>NotSelf</v>
          </cell>
        </row>
        <row r="14162">
          <cell r="H14162" t="str">
            <v>NotSelf</v>
          </cell>
        </row>
        <row r="14163">
          <cell r="H14163" t="str">
            <v>NotSelf</v>
          </cell>
        </row>
        <row r="14164">
          <cell r="H14164" t="str">
            <v>NotSelf</v>
          </cell>
        </row>
        <row r="14165">
          <cell r="H14165" t="str">
            <v>NotSelf</v>
          </cell>
        </row>
        <row r="14166">
          <cell r="H14166" t="str">
            <v>NotSelf</v>
          </cell>
        </row>
        <row r="14167">
          <cell r="H14167" t="str">
            <v>NotSelf</v>
          </cell>
        </row>
        <row r="14168">
          <cell r="H14168" t="str">
            <v>NotSelf</v>
          </cell>
        </row>
        <row r="14169">
          <cell r="H14169" t="str">
            <v>NotSelf</v>
          </cell>
        </row>
        <row r="14170">
          <cell r="H14170" t="str">
            <v>NotSelf</v>
          </cell>
        </row>
        <row r="14171">
          <cell r="H14171" t="str">
            <v>NotSelf</v>
          </cell>
        </row>
        <row r="14172">
          <cell r="H14172" t="str">
            <v>NotSelf</v>
          </cell>
        </row>
        <row r="14173">
          <cell r="H14173" t="str">
            <v>NotSelf</v>
          </cell>
        </row>
        <row r="14174">
          <cell r="H14174" t="str">
            <v>NotSelf</v>
          </cell>
        </row>
        <row r="14175">
          <cell r="H14175" t="str">
            <v>NotSelf</v>
          </cell>
        </row>
        <row r="14176">
          <cell r="H14176" t="str">
            <v>NotSelf</v>
          </cell>
        </row>
        <row r="14177">
          <cell r="H14177" t="str">
            <v>NotSelf</v>
          </cell>
        </row>
        <row r="14178">
          <cell r="H14178" t="str">
            <v>NotSelf</v>
          </cell>
        </row>
        <row r="14179">
          <cell r="H14179" t="str">
            <v>NotSelf</v>
          </cell>
        </row>
        <row r="14180">
          <cell r="H14180" t="str">
            <v>NotSelf</v>
          </cell>
        </row>
        <row r="14181">
          <cell r="H14181" t="str">
            <v>NotSelf</v>
          </cell>
        </row>
        <row r="14182">
          <cell r="H14182" t="str">
            <v>NotSelf</v>
          </cell>
        </row>
        <row r="14183">
          <cell r="H14183" t="str">
            <v>NotSelf</v>
          </cell>
        </row>
        <row r="14184">
          <cell r="H14184" t="str">
            <v>NotSelf</v>
          </cell>
        </row>
        <row r="14185">
          <cell r="H14185" t="str">
            <v>NotSelf</v>
          </cell>
        </row>
        <row r="14186">
          <cell r="H14186" t="str">
            <v>NotSelf</v>
          </cell>
        </row>
        <row r="14187">
          <cell r="H14187" t="str">
            <v>NotSelf</v>
          </cell>
        </row>
        <row r="14188">
          <cell r="H14188" t="str">
            <v>NotSelf</v>
          </cell>
        </row>
        <row r="14189">
          <cell r="H14189" t="str">
            <v>NotSelf</v>
          </cell>
        </row>
        <row r="14190">
          <cell r="H14190" t="str">
            <v>NotSelf</v>
          </cell>
        </row>
        <row r="14191">
          <cell r="H14191" t="str">
            <v>NotSelf</v>
          </cell>
        </row>
        <row r="14192">
          <cell r="H14192" t="str">
            <v>NotSelf</v>
          </cell>
        </row>
        <row r="14193">
          <cell r="H14193" t="str">
            <v>NotSelf</v>
          </cell>
        </row>
        <row r="14194">
          <cell r="H14194" t="str">
            <v>NotSelf</v>
          </cell>
        </row>
        <row r="14195">
          <cell r="H14195" t="str">
            <v>NotSelf</v>
          </cell>
        </row>
        <row r="14196">
          <cell r="H14196" t="str">
            <v>NotSelf</v>
          </cell>
        </row>
        <row r="14197">
          <cell r="H14197" t="str">
            <v>NotSelf</v>
          </cell>
        </row>
        <row r="14198">
          <cell r="H14198" t="str">
            <v>NotSelf</v>
          </cell>
        </row>
        <row r="14199">
          <cell r="H14199" t="str">
            <v>NotSelf</v>
          </cell>
        </row>
        <row r="14200">
          <cell r="H14200" t="str">
            <v>NotSelf</v>
          </cell>
        </row>
        <row r="14201">
          <cell r="H14201" t="str">
            <v>NotSelf</v>
          </cell>
        </row>
        <row r="14202">
          <cell r="H14202" t="str">
            <v>NotSelf</v>
          </cell>
        </row>
        <row r="14203">
          <cell r="H14203" t="str">
            <v>NotSelf</v>
          </cell>
        </row>
        <row r="14204">
          <cell r="H14204" t="str">
            <v>NotSelf</v>
          </cell>
        </row>
        <row r="14205">
          <cell r="H14205" t="str">
            <v>NotSelf</v>
          </cell>
        </row>
        <row r="14206">
          <cell r="H14206" t="str">
            <v>NotSelf</v>
          </cell>
        </row>
        <row r="14207">
          <cell r="H14207" t="str">
            <v>NotSelf</v>
          </cell>
        </row>
        <row r="14208">
          <cell r="H14208" t="str">
            <v>NotSelf</v>
          </cell>
        </row>
        <row r="14209">
          <cell r="H14209" t="str">
            <v>NotSelf</v>
          </cell>
        </row>
        <row r="14210">
          <cell r="H14210" t="str">
            <v>NotSelf</v>
          </cell>
        </row>
        <row r="14211">
          <cell r="H14211" t="str">
            <v>NotSelf</v>
          </cell>
        </row>
        <row r="14212">
          <cell r="H14212" t="str">
            <v>NotSelf</v>
          </cell>
        </row>
        <row r="14213">
          <cell r="H14213" t="str">
            <v>NotSelf</v>
          </cell>
        </row>
        <row r="14214">
          <cell r="H14214" t="str">
            <v>NotSelf</v>
          </cell>
        </row>
        <row r="14215">
          <cell r="H14215" t="str">
            <v>NotSelf</v>
          </cell>
        </row>
        <row r="14216">
          <cell r="H14216" t="str">
            <v>NotSelf</v>
          </cell>
        </row>
        <row r="14217">
          <cell r="H14217" t="str">
            <v>NotSelf</v>
          </cell>
        </row>
        <row r="14218">
          <cell r="H14218" t="str">
            <v>NotSelf</v>
          </cell>
        </row>
        <row r="14219">
          <cell r="H14219" t="str">
            <v>NotSelf</v>
          </cell>
        </row>
        <row r="14220">
          <cell r="H14220" t="str">
            <v>NotSelf</v>
          </cell>
        </row>
        <row r="14221">
          <cell r="H14221" t="str">
            <v>NotSelf</v>
          </cell>
        </row>
        <row r="14222">
          <cell r="H14222" t="str">
            <v>NotSelf</v>
          </cell>
        </row>
        <row r="14223">
          <cell r="H14223" t="str">
            <v>NotSelf</v>
          </cell>
        </row>
        <row r="14224">
          <cell r="H14224" t="str">
            <v>NotSelf</v>
          </cell>
        </row>
        <row r="14225">
          <cell r="H14225" t="str">
            <v>NotSelf</v>
          </cell>
        </row>
        <row r="14226">
          <cell r="H14226" t="str">
            <v>NotSelf</v>
          </cell>
        </row>
        <row r="14227">
          <cell r="H14227" t="str">
            <v>NotSelf</v>
          </cell>
        </row>
        <row r="14228">
          <cell r="H14228" t="str">
            <v>NotSelf</v>
          </cell>
        </row>
        <row r="14229">
          <cell r="H14229" t="str">
            <v>NotSelf</v>
          </cell>
        </row>
        <row r="14230">
          <cell r="H14230" t="str">
            <v>NotSelf</v>
          </cell>
        </row>
        <row r="14231">
          <cell r="H14231" t="str">
            <v>NotSelf</v>
          </cell>
        </row>
        <row r="14232">
          <cell r="H14232" t="str">
            <v>NotSelf</v>
          </cell>
        </row>
        <row r="14233">
          <cell r="H14233" t="str">
            <v>NotSelf</v>
          </cell>
        </row>
        <row r="14234">
          <cell r="H14234" t="str">
            <v>NotSelf</v>
          </cell>
        </row>
        <row r="14235">
          <cell r="H14235" t="str">
            <v>NotSelf</v>
          </cell>
        </row>
        <row r="14236">
          <cell r="H14236" t="str">
            <v>NotSelf</v>
          </cell>
        </row>
        <row r="14237">
          <cell r="H14237" t="str">
            <v>NotSelf</v>
          </cell>
        </row>
        <row r="14238">
          <cell r="H14238" t="str">
            <v>NotSelf</v>
          </cell>
        </row>
        <row r="14239">
          <cell r="H14239" t="str">
            <v>NotSelf</v>
          </cell>
        </row>
        <row r="14240">
          <cell r="H14240" t="str">
            <v>NotSelf</v>
          </cell>
        </row>
        <row r="14241">
          <cell r="H14241" t="str">
            <v>NotSelf</v>
          </cell>
        </row>
        <row r="14242">
          <cell r="H14242" t="str">
            <v>NotSelf</v>
          </cell>
        </row>
        <row r="14243">
          <cell r="H14243" t="str">
            <v>NotSelf</v>
          </cell>
        </row>
        <row r="14244">
          <cell r="H14244" t="str">
            <v>NotSelf</v>
          </cell>
        </row>
        <row r="14245">
          <cell r="H14245" t="str">
            <v>NotSelf</v>
          </cell>
        </row>
        <row r="14246">
          <cell r="H14246" t="str">
            <v>NotSelf</v>
          </cell>
        </row>
        <row r="14247">
          <cell r="H14247" t="str">
            <v>NotSelf</v>
          </cell>
        </row>
        <row r="14248">
          <cell r="H14248" t="str">
            <v>NotSelf</v>
          </cell>
        </row>
        <row r="14249">
          <cell r="H14249" t="str">
            <v>NotSelf</v>
          </cell>
        </row>
        <row r="14250">
          <cell r="H14250" t="str">
            <v>NotSelf</v>
          </cell>
        </row>
        <row r="14251">
          <cell r="H14251" t="str">
            <v>NotSelf</v>
          </cell>
        </row>
        <row r="14252">
          <cell r="H14252" t="str">
            <v>NotSelf</v>
          </cell>
        </row>
        <row r="14253">
          <cell r="H14253" t="str">
            <v>NotSelf</v>
          </cell>
        </row>
        <row r="14254">
          <cell r="H14254" t="str">
            <v>NotSelf</v>
          </cell>
        </row>
        <row r="14255">
          <cell r="H14255" t="str">
            <v>NotSelf</v>
          </cell>
        </row>
        <row r="14256">
          <cell r="H14256" t="str">
            <v>NotSelf</v>
          </cell>
        </row>
        <row r="14257">
          <cell r="H14257" t="str">
            <v>NotSelf</v>
          </cell>
        </row>
        <row r="14258">
          <cell r="H14258" t="str">
            <v>NotSelf</v>
          </cell>
        </row>
        <row r="14259">
          <cell r="H14259" t="str">
            <v>NotSelf</v>
          </cell>
        </row>
        <row r="14260">
          <cell r="H14260" t="str">
            <v>NotSelf</v>
          </cell>
        </row>
        <row r="14261">
          <cell r="H14261" t="str">
            <v>NotSelf</v>
          </cell>
        </row>
        <row r="14262">
          <cell r="H14262" t="str">
            <v>NotSelf</v>
          </cell>
        </row>
        <row r="14263">
          <cell r="H14263" t="str">
            <v>NotSelf</v>
          </cell>
        </row>
        <row r="14264">
          <cell r="H14264" t="str">
            <v>NotSelf</v>
          </cell>
        </row>
        <row r="14265">
          <cell r="H14265" t="str">
            <v>NotSelf</v>
          </cell>
        </row>
        <row r="14266">
          <cell r="H14266" t="str">
            <v>NotSelf</v>
          </cell>
        </row>
        <row r="14267">
          <cell r="H14267" t="str">
            <v>NotSelf</v>
          </cell>
        </row>
        <row r="14268">
          <cell r="H14268" t="str">
            <v>NotSelf</v>
          </cell>
        </row>
        <row r="14269">
          <cell r="H14269" t="str">
            <v>NotSelf</v>
          </cell>
        </row>
        <row r="14270">
          <cell r="H14270" t="str">
            <v>NotSelf</v>
          </cell>
        </row>
        <row r="14271">
          <cell r="H14271" t="str">
            <v>NotSelf</v>
          </cell>
        </row>
        <row r="14272">
          <cell r="H14272" t="str">
            <v>NotSelf</v>
          </cell>
        </row>
        <row r="14273">
          <cell r="H14273" t="str">
            <v>NotSelf</v>
          </cell>
        </row>
        <row r="14274">
          <cell r="H14274" t="str">
            <v>NotSelf</v>
          </cell>
        </row>
        <row r="14275">
          <cell r="H14275" t="str">
            <v>NotSelf</v>
          </cell>
        </row>
        <row r="14276">
          <cell r="H14276" t="str">
            <v>NotSelf</v>
          </cell>
        </row>
        <row r="14277">
          <cell r="H14277" t="str">
            <v>NotSelf</v>
          </cell>
        </row>
        <row r="14278">
          <cell r="H14278" t="str">
            <v>NotSelf</v>
          </cell>
        </row>
        <row r="14279">
          <cell r="H14279" t="str">
            <v>NotSelf</v>
          </cell>
        </row>
        <row r="14280">
          <cell r="H14280" t="str">
            <v>NotSelf</v>
          </cell>
        </row>
        <row r="14281">
          <cell r="H14281" t="str">
            <v>NotSelf</v>
          </cell>
        </row>
        <row r="14282">
          <cell r="H14282" t="str">
            <v>NotSelf</v>
          </cell>
        </row>
        <row r="14283">
          <cell r="H14283" t="str">
            <v>NotSelf</v>
          </cell>
        </row>
        <row r="14284">
          <cell r="H14284" t="str">
            <v>NotSelf</v>
          </cell>
        </row>
        <row r="14285">
          <cell r="H14285" t="str">
            <v>NotSelf</v>
          </cell>
        </row>
        <row r="14286">
          <cell r="H14286" t="str">
            <v>NotSelf</v>
          </cell>
        </row>
        <row r="14287">
          <cell r="H14287" t="str">
            <v>NotSelf</v>
          </cell>
        </row>
        <row r="14288">
          <cell r="H14288" t="str">
            <v>NotSelf</v>
          </cell>
        </row>
        <row r="14289">
          <cell r="H14289" t="str">
            <v>NotSelf</v>
          </cell>
        </row>
        <row r="14290">
          <cell r="H14290" t="str">
            <v>NotSelf</v>
          </cell>
        </row>
        <row r="14291">
          <cell r="H14291" t="str">
            <v>NotSelf</v>
          </cell>
        </row>
        <row r="14292">
          <cell r="H14292" t="str">
            <v>NotSelf</v>
          </cell>
        </row>
        <row r="14293">
          <cell r="H14293" t="str">
            <v>NotSelf</v>
          </cell>
        </row>
        <row r="14294">
          <cell r="H14294" t="str">
            <v>NotSelf</v>
          </cell>
        </row>
        <row r="14295">
          <cell r="H14295" t="str">
            <v>NotSelf</v>
          </cell>
        </row>
        <row r="14296">
          <cell r="H14296" t="str">
            <v>NotSelf</v>
          </cell>
        </row>
        <row r="14297">
          <cell r="H14297" t="str">
            <v>NotSelf</v>
          </cell>
        </row>
        <row r="14298">
          <cell r="H14298" t="str">
            <v>NotSelf</v>
          </cell>
        </row>
        <row r="14299">
          <cell r="H14299" t="str">
            <v>NotSelf</v>
          </cell>
        </row>
        <row r="14300">
          <cell r="H14300" t="str">
            <v>NotSelf</v>
          </cell>
        </row>
        <row r="14301">
          <cell r="H14301" t="str">
            <v>NotSelf</v>
          </cell>
        </row>
        <row r="14302">
          <cell r="H14302" t="str">
            <v>NotSelf</v>
          </cell>
        </row>
        <row r="14303">
          <cell r="H14303" t="str">
            <v>NotSelf</v>
          </cell>
        </row>
        <row r="14304">
          <cell r="H14304" t="str">
            <v>NotSelf</v>
          </cell>
        </row>
        <row r="14305">
          <cell r="H14305" t="str">
            <v>NotSelf</v>
          </cell>
        </row>
        <row r="14306">
          <cell r="H14306" t="str">
            <v>NotSelf</v>
          </cell>
        </row>
        <row r="14307">
          <cell r="H14307" t="str">
            <v>NotSelf</v>
          </cell>
        </row>
        <row r="14308">
          <cell r="H14308" t="str">
            <v>NotSelf</v>
          </cell>
        </row>
        <row r="14309">
          <cell r="H14309" t="str">
            <v>NotSelf</v>
          </cell>
        </row>
        <row r="14310">
          <cell r="H14310" t="str">
            <v>NotSelf</v>
          </cell>
        </row>
        <row r="14311">
          <cell r="H14311" t="str">
            <v>NotSelf</v>
          </cell>
        </row>
        <row r="14312">
          <cell r="H14312" t="str">
            <v>NotSelf</v>
          </cell>
        </row>
        <row r="14313">
          <cell r="H14313" t="str">
            <v>NotSelf</v>
          </cell>
        </row>
        <row r="14314">
          <cell r="H14314" t="str">
            <v>NotSelf</v>
          </cell>
        </row>
        <row r="14315">
          <cell r="H14315" t="str">
            <v>NotSelf</v>
          </cell>
        </row>
        <row r="14316">
          <cell r="H14316" t="str">
            <v>NotSelf</v>
          </cell>
        </row>
        <row r="14317">
          <cell r="H14317" t="str">
            <v>NotSelf</v>
          </cell>
        </row>
        <row r="14318">
          <cell r="H14318" t="str">
            <v>NotSelf</v>
          </cell>
        </row>
        <row r="14319">
          <cell r="H14319" t="str">
            <v>NotSelf</v>
          </cell>
        </row>
        <row r="14320">
          <cell r="H14320" t="str">
            <v>NotSelf</v>
          </cell>
        </row>
        <row r="14321">
          <cell r="H14321" t="str">
            <v>NotSelf</v>
          </cell>
        </row>
        <row r="14322">
          <cell r="H14322" t="str">
            <v>NotSelf</v>
          </cell>
        </row>
        <row r="14323">
          <cell r="H14323" t="str">
            <v>NotSelf</v>
          </cell>
        </row>
        <row r="14324">
          <cell r="H14324" t="str">
            <v>NotSelf</v>
          </cell>
        </row>
        <row r="14325">
          <cell r="H14325" t="str">
            <v>NotSelf</v>
          </cell>
        </row>
        <row r="14326">
          <cell r="H14326" t="str">
            <v>NotSelf</v>
          </cell>
        </row>
        <row r="14327">
          <cell r="H14327" t="str">
            <v>NotSelf</v>
          </cell>
        </row>
        <row r="14328">
          <cell r="H14328" t="str">
            <v>NotSelf</v>
          </cell>
        </row>
        <row r="14329">
          <cell r="H14329" t="str">
            <v>NotSelf</v>
          </cell>
        </row>
        <row r="14330">
          <cell r="H14330" t="str">
            <v>NotSelf</v>
          </cell>
        </row>
        <row r="14331">
          <cell r="H14331" t="str">
            <v>NotSelf</v>
          </cell>
        </row>
        <row r="14332">
          <cell r="H14332" t="str">
            <v>NotSelf</v>
          </cell>
        </row>
        <row r="14333">
          <cell r="H14333" t="str">
            <v>NotSelf</v>
          </cell>
        </row>
        <row r="14334">
          <cell r="H14334" t="str">
            <v>NotSelf</v>
          </cell>
        </row>
        <row r="14335">
          <cell r="H14335" t="str">
            <v>NotSelf</v>
          </cell>
        </row>
        <row r="14336">
          <cell r="H14336" t="str">
            <v>NotSelf</v>
          </cell>
        </row>
        <row r="14337">
          <cell r="H14337" t="str">
            <v>NotSelf</v>
          </cell>
        </row>
        <row r="14338">
          <cell r="H14338" t="str">
            <v>NotSelf</v>
          </cell>
        </row>
        <row r="14339">
          <cell r="H14339" t="str">
            <v>NotSelf</v>
          </cell>
        </row>
        <row r="14340">
          <cell r="H14340" t="str">
            <v>NotSelf</v>
          </cell>
        </row>
        <row r="14341">
          <cell r="H14341" t="str">
            <v>NotSelf</v>
          </cell>
        </row>
        <row r="14342">
          <cell r="H14342" t="str">
            <v>NotSelf</v>
          </cell>
        </row>
        <row r="14343">
          <cell r="H14343" t="str">
            <v>NotSelf</v>
          </cell>
        </row>
        <row r="14344">
          <cell r="H14344" t="str">
            <v>NotSelf</v>
          </cell>
        </row>
        <row r="14345">
          <cell r="H14345" t="str">
            <v>NotSelf</v>
          </cell>
        </row>
        <row r="14346">
          <cell r="H14346" t="str">
            <v>NotSelf</v>
          </cell>
        </row>
        <row r="14347">
          <cell r="H14347" t="str">
            <v>NotSelf</v>
          </cell>
        </row>
        <row r="14348">
          <cell r="H14348" t="str">
            <v>NotSelf</v>
          </cell>
        </row>
        <row r="14349">
          <cell r="H14349" t="str">
            <v>NotSelf</v>
          </cell>
        </row>
        <row r="14350">
          <cell r="H14350" t="str">
            <v>NotSelf</v>
          </cell>
        </row>
        <row r="14351">
          <cell r="H14351" t="str">
            <v>NotSelf</v>
          </cell>
        </row>
        <row r="14352">
          <cell r="H14352" t="str">
            <v>NotSelf</v>
          </cell>
        </row>
        <row r="14353">
          <cell r="H14353" t="str">
            <v>NotSelf</v>
          </cell>
        </row>
        <row r="14354">
          <cell r="H14354" t="str">
            <v>NotSelf</v>
          </cell>
        </row>
        <row r="14355">
          <cell r="H14355" t="str">
            <v>NotSelf</v>
          </cell>
        </row>
        <row r="14356">
          <cell r="H14356" t="str">
            <v>NotSelf</v>
          </cell>
        </row>
        <row r="14357">
          <cell r="H14357" t="str">
            <v>NotSelf</v>
          </cell>
        </row>
        <row r="14358">
          <cell r="H14358" t="str">
            <v>NotSelf</v>
          </cell>
        </row>
        <row r="14359">
          <cell r="H14359" t="str">
            <v>NotSelf</v>
          </cell>
        </row>
        <row r="14360">
          <cell r="H14360" t="str">
            <v>NotSelf</v>
          </cell>
        </row>
        <row r="14361">
          <cell r="H14361" t="str">
            <v>NotSelf</v>
          </cell>
        </row>
        <row r="14362">
          <cell r="H14362" t="str">
            <v>NotSelf</v>
          </cell>
        </row>
        <row r="14363">
          <cell r="H14363" t="str">
            <v>NotSelf</v>
          </cell>
        </row>
        <row r="14364">
          <cell r="H14364" t="str">
            <v>NotSelf</v>
          </cell>
        </row>
        <row r="14365">
          <cell r="H14365" t="str">
            <v>NotSelf</v>
          </cell>
        </row>
        <row r="14366">
          <cell r="H14366" t="str">
            <v>NotSelf</v>
          </cell>
        </row>
        <row r="14367">
          <cell r="H14367" t="str">
            <v>NotSelf</v>
          </cell>
        </row>
        <row r="14368">
          <cell r="H14368" t="str">
            <v>NotSelf</v>
          </cell>
        </row>
        <row r="14369">
          <cell r="H14369" t="str">
            <v>NotSelf</v>
          </cell>
        </row>
        <row r="14370">
          <cell r="H14370" t="str">
            <v>NotSelf</v>
          </cell>
        </row>
        <row r="14371">
          <cell r="H14371" t="str">
            <v>NotSelf</v>
          </cell>
        </row>
        <row r="14372">
          <cell r="H14372" t="str">
            <v>NotSelf</v>
          </cell>
        </row>
        <row r="14373">
          <cell r="H14373" t="str">
            <v>NotSelf</v>
          </cell>
        </row>
        <row r="14374">
          <cell r="H14374" t="str">
            <v>NotSelf</v>
          </cell>
        </row>
        <row r="14375">
          <cell r="H14375" t="str">
            <v>NotSelf</v>
          </cell>
        </row>
        <row r="14376">
          <cell r="H14376" t="str">
            <v>NotSelf</v>
          </cell>
        </row>
        <row r="14377">
          <cell r="H14377" t="str">
            <v>NotSelf</v>
          </cell>
        </row>
        <row r="14378">
          <cell r="H14378" t="str">
            <v>NotSelf</v>
          </cell>
        </row>
        <row r="14379">
          <cell r="H14379" t="str">
            <v>NotSelf</v>
          </cell>
        </row>
        <row r="14380">
          <cell r="H14380" t="str">
            <v>NotSelf</v>
          </cell>
        </row>
        <row r="14381">
          <cell r="H14381" t="str">
            <v>NotSelf</v>
          </cell>
        </row>
        <row r="14382">
          <cell r="H14382" t="str">
            <v>NotSelf</v>
          </cell>
        </row>
        <row r="14383">
          <cell r="H14383" t="str">
            <v>NotSelf</v>
          </cell>
        </row>
        <row r="14384">
          <cell r="H14384" t="str">
            <v>NotSelf</v>
          </cell>
        </row>
        <row r="14385">
          <cell r="H14385" t="str">
            <v>NotSelf</v>
          </cell>
        </row>
        <row r="14386">
          <cell r="H14386" t="str">
            <v>NotSelf</v>
          </cell>
        </row>
        <row r="14387">
          <cell r="H14387" t="str">
            <v>NotSelf</v>
          </cell>
        </row>
        <row r="14388">
          <cell r="H14388" t="str">
            <v>NotSelf</v>
          </cell>
        </row>
        <row r="14389">
          <cell r="H14389" t="str">
            <v>NotSelf</v>
          </cell>
        </row>
        <row r="14390">
          <cell r="H14390" t="str">
            <v>NotSelf</v>
          </cell>
        </row>
        <row r="14391">
          <cell r="H14391" t="str">
            <v>NotSelf</v>
          </cell>
        </row>
        <row r="14392">
          <cell r="H14392" t="str">
            <v>NotSelf</v>
          </cell>
        </row>
        <row r="14393">
          <cell r="H14393" t="str">
            <v>NotSelf</v>
          </cell>
        </row>
        <row r="14394">
          <cell r="H14394" t="str">
            <v>NotSelf</v>
          </cell>
        </row>
        <row r="14395">
          <cell r="H14395" t="str">
            <v>NotSelf</v>
          </cell>
        </row>
        <row r="14396">
          <cell r="H14396" t="str">
            <v>NotSelf</v>
          </cell>
        </row>
        <row r="14397">
          <cell r="H14397" t="str">
            <v>NotSelf</v>
          </cell>
        </row>
        <row r="14398">
          <cell r="H14398" t="str">
            <v>NotSelf</v>
          </cell>
        </row>
        <row r="14399">
          <cell r="H14399" t="str">
            <v>NotSelf</v>
          </cell>
        </row>
        <row r="14400">
          <cell r="H14400" t="str">
            <v>NotSelf</v>
          </cell>
        </row>
        <row r="14401">
          <cell r="H14401" t="str">
            <v>NotSelf</v>
          </cell>
        </row>
        <row r="14402">
          <cell r="H14402" t="str">
            <v>NotSelf</v>
          </cell>
        </row>
        <row r="14403">
          <cell r="H14403" t="str">
            <v>NotSelf</v>
          </cell>
        </row>
        <row r="14404">
          <cell r="H14404" t="str">
            <v>NotSelf</v>
          </cell>
        </row>
        <row r="14405">
          <cell r="H14405" t="str">
            <v>NotSelf</v>
          </cell>
        </row>
        <row r="14406">
          <cell r="H14406" t="str">
            <v>NotSelf</v>
          </cell>
        </row>
        <row r="14407">
          <cell r="H14407" t="str">
            <v>NotSelf</v>
          </cell>
        </row>
        <row r="14408">
          <cell r="H14408" t="str">
            <v>NotSelf</v>
          </cell>
        </row>
        <row r="14409">
          <cell r="H14409" t="str">
            <v>NotSelf</v>
          </cell>
        </row>
        <row r="14410">
          <cell r="H14410" t="str">
            <v>NotSelf</v>
          </cell>
        </row>
        <row r="14411">
          <cell r="H14411" t="str">
            <v>NotSelf</v>
          </cell>
        </row>
        <row r="14412">
          <cell r="H14412" t="str">
            <v>NotSelf</v>
          </cell>
        </row>
        <row r="14413">
          <cell r="H14413" t="str">
            <v>NotSelf</v>
          </cell>
        </row>
        <row r="14414">
          <cell r="H14414" t="str">
            <v>NotSelf</v>
          </cell>
        </row>
        <row r="14415">
          <cell r="H14415" t="str">
            <v>NotSelf</v>
          </cell>
        </row>
        <row r="14416">
          <cell r="H14416" t="str">
            <v>NotSelf</v>
          </cell>
        </row>
        <row r="14417">
          <cell r="H14417" t="str">
            <v>NotSelf</v>
          </cell>
        </row>
        <row r="14418">
          <cell r="H14418" t="str">
            <v>NotSelf</v>
          </cell>
        </row>
        <row r="14419">
          <cell r="H14419" t="str">
            <v>NotSelf</v>
          </cell>
        </row>
        <row r="14420">
          <cell r="H14420" t="str">
            <v>NotSelf</v>
          </cell>
        </row>
        <row r="14421">
          <cell r="H14421" t="str">
            <v>NotSelf</v>
          </cell>
        </row>
        <row r="14422">
          <cell r="H14422" t="str">
            <v>NotSelf</v>
          </cell>
        </row>
        <row r="14423">
          <cell r="H14423" t="str">
            <v>NotSelf</v>
          </cell>
        </row>
        <row r="14424">
          <cell r="H14424" t="str">
            <v>NotSelf</v>
          </cell>
        </row>
        <row r="14425">
          <cell r="H14425" t="str">
            <v>NotSelf</v>
          </cell>
        </row>
        <row r="14426">
          <cell r="H14426" t="str">
            <v>NotSelf</v>
          </cell>
        </row>
        <row r="14427">
          <cell r="H14427" t="str">
            <v>NotSelf</v>
          </cell>
        </row>
        <row r="14428">
          <cell r="H14428" t="str">
            <v>NotSelf</v>
          </cell>
        </row>
        <row r="14429">
          <cell r="H14429" t="str">
            <v>NotSelf</v>
          </cell>
        </row>
        <row r="14430">
          <cell r="H14430" t="str">
            <v>NotSelf</v>
          </cell>
        </row>
        <row r="14431">
          <cell r="H14431" t="str">
            <v>NotSelf</v>
          </cell>
        </row>
        <row r="14432">
          <cell r="H14432" t="str">
            <v>NotSelf</v>
          </cell>
        </row>
        <row r="14433">
          <cell r="H14433" t="str">
            <v>NotSelf</v>
          </cell>
        </row>
        <row r="14434">
          <cell r="H14434" t="str">
            <v>NotSelf</v>
          </cell>
        </row>
        <row r="14435">
          <cell r="H14435" t="str">
            <v>NotSelf</v>
          </cell>
        </row>
        <row r="14436">
          <cell r="H14436" t="str">
            <v>NotSelf</v>
          </cell>
        </row>
        <row r="14437">
          <cell r="H14437" t="str">
            <v>NotSelf</v>
          </cell>
        </row>
        <row r="14438">
          <cell r="H14438" t="str">
            <v>NotSelf</v>
          </cell>
        </row>
        <row r="14439">
          <cell r="H14439" t="str">
            <v>NotSelf</v>
          </cell>
        </row>
        <row r="14440">
          <cell r="H14440" t="str">
            <v>NotSelf</v>
          </cell>
        </row>
        <row r="14441">
          <cell r="H14441" t="str">
            <v>NotSelf</v>
          </cell>
        </row>
        <row r="14442">
          <cell r="H14442" t="str">
            <v>NotSelf</v>
          </cell>
        </row>
        <row r="14443">
          <cell r="H14443" t="str">
            <v>NotSelf</v>
          </cell>
        </row>
        <row r="14444">
          <cell r="H14444" t="str">
            <v>NotSelf</v>
          </cell>
        </row>
        <row r="14445">
          <cell r="H14445" t="str">
            <v>NotSelf</v>
          </cell>
        </row>
        <row r="14446">
          <cell r="H14446" t="str">
            <v>NotSelf</v>
          </cell>
        </row>
        <row r="14447">
          <cell r="H14447" t="str">
            <v>NotSelf</v>
          </cell>
        </row>
        <row r="14448">
          <cell r="H14448" t="str">
            <v>NotSelf</v>
          </cell>
        </row>
        <row r="14449">
          <cell r="H14449" t="str">
            <v>NotSelf</v>
          </cell>
        </row>
        <row r="14450">
          <cell r="H14450" t="str">
            <v>NotSelf</v>
          </cell>
        </row>
        <row r="14451">
          <cell r="H14451" t="str">
            <v>NotSelf</v>
          </cell>
        </row>
        <row r="14452">
          <cell r="H14452" t="str">
            <v>NotSelf</v>
          </cell>
        </row>
        <row r="14453">
          <cell r="H14453" t="str">
            <v>NotSelf</v>
          </cell>
        </row>
        <row r="14454">
          <cell r="H14454" t="str">
            <v>NotSelf</v>
          </cell>
        </row>
        <row r="14455">
          <cell r="H14455" t="str">
            <v>NotSelf</v>
          </cell>
        </row>
        <row r="14456">
          <cell r="H14456" t="str">
            <v>NotSelf</v>
          </cell>
        </row>
        <row r="14457">
          <cell r="H14457" t="str">
            <v>NotSelf</v>
          </cell>
        </row>
        <row r="14458">
          <cell r="H14458" t="str">
            <v>NotSelf</v>
          </cell>
        </row>
        <row r="14459">
          <cell r="H14459" t="str">
            <v>NotSelf</v>
          </cell>
        </row>
        <row r="14460">
          <cell r="H14460" t="str">
            <v>NotSelf</v>
          </cell>
        </row>
        <row r="14461">
          <cell r="H14461" t="str">
            <v>NotSelf</v>
          </cell>
        </row>
        <row r="14462">
          <cell r="H14462" t="str">
            <v>NotSelf</v>
          </cell>
        </row>
        <row r="14463">
          <cell r="H14463" t="str">
            <v>NotSelf</v>
          </cell>
        </row>
        <row r="14464">
          <cell r="H14464" t="str">
            <v>NotSelf</v>
          </cell>
        </row>
        <row r="14465">
          <cell r="H14465" t="str">
            <v>NotSelf</v>
          </cell>
        </row>
        <row r="14466">
          <cell r="H14466" t="str">
            <v>NotSelf</v>
          </cell>
        </row>
        <row r="14467">
          <cell r="H14467" t="str">
            <v>NotSelf</v>
          </cell>
        </row>
        <row r="14468">
          <cell r="H14468" t="str">
            <v>NotSelf</v>
          </cell>
        </row>
        <row r="14469">
          <cell r="H14469" t="str">
            <v>NotSelf</v>
          </cell>
        </row>
        <row r="14470">
          <cell r="H14470" t="str">
            <v>NotSelf</v>
          </cell>
        </row>
        <row r="14471">
          <cell r="H14471" t="str">
            <v>NotSelf</v>
          </cell>
        </row>
        <row r="14472">
          <cell r="H14472" t="str">
            <v>NotSelf</v>
          </cell>
        </row>
        <row r="14473">
          <cell r="H14473" t="str">
            <v>NotSelf</v>
          </cell>
        </row>
        <row r="14474">
          <cell r="H14474" t="str">
            <v>NotSelf</v>
          </cell>
        </row>
        <row r="14475">
          <cell r="H14475" t="str">
            <v>NotSelf</v>
          </cell>
        </row>
        <row r="14476">
          <cell r="H14476" t="str">
            <v>NotSelf</v>
          </cell>
        </row>
        <row r="14477">
          <cell r="H14477" t="str">
            <v>NotSelf</v>
          </cell>
        </row>
        <row r="14478">
          <cell r="H14478" t="str">
            <v>NotSelf</v>
          </cell>
        </row>
        <row r="14479">
          <cell r="H14479" t="str">
            <v>NotSelf</v>
          </cell>
        </row>
        <row r="14480">
          <cell r="H14480" t="str">
            <v>NotSelf</v>
          </cell>
        </row>
        <row r="14481">
          <cell r="H14481" t="str">
            <v>NotSelf</v>
          </cell>
        </row>
        <row r="14482">
          <cell r="H14482" t="str">
            <v>NotSelf</v>
          </cell>
        </row>
        <row r="14483">
          <cell r="H14483" t="str">
            <v>NotSelf</v>
          </cell>
        </row>
        <row r="14484">
          <cell r="H14484" t="str">
            <v>NotSelf</v>
          </cell>
        </row>
        <row r="14485">
          <cell r="H14485" t="str">
            <v>NotSelf</v>
          </cell>
        </row>
        <row r="14486">
          <cell r="H14486" t="str">
            <v>NotSelf</v>
          </cell>
        </row>
        <row r="14487">
          <cell r="H14487" t="str">
            <v>NotSelf</v>
          </cell>
        </row>
        <row r="14488">
          <cell r="H14488" t="str">
            <v>NotSelf</v>
          </cell>
        </row>
        <row r="14489">
          <cell r="H14489" t="str">
            <v>NotSelf</v>
          </cell>
        </row>
        <row r="14490">
          <cell r="H14490" t="str">
            <v>NotSelf</v>
          </cell>
        </row>
        <row r="14491">
          <cell r="H14491" t="str">
            <v>Self</v>
          </cell>
        </row>
        <row r="14492">
          <cell r="H14492" t="str">
            <v>Self</v>
          </cell>
        </row>
        <row r="14493">
          <cell r="H14493" t="str">
            <v>Self</v>
          </cell>
        </row>
        <row r="14494">
          <cell r="H14494" t="str">
            <v>Self</v>
          </cell>
        </row>
        <row r="14495">
          <cell r="H14495" t="str">
            <v>Self</v>
          </cell>
        </row>
        <row r="14496">
          <cell r="H14496" t="str">
            <v>Self</v>
          </cell>
        </row>
        <row r="14497">
          <cell r="H14497" t="str">
            <v>Self</v>
          </cell>
        </row>
        <row r="14498">
          <cell r="H14498" t="str">
            <v>Self</v>
          </cell>
        </row>
        <row r="14499">
          <cell r="H14499" t="str">
            <v>Self</v>
          </cell>
        </row>
        <row r="14500">
          <cell r="H14500" t="str">
            <v>Self</v>
          </cell>
        </row>
        <row r="14501">
          <cell r="H14501" t="str">
            <v>Self</v>
          </cell>
        </row>
        <row r="14502">
          <cell r="H14502" t="str">
            <v>Self</v>
          </cell>
        </row>
        <row r="14503">
          <cell r="H14503" t="str">
            <v>Self</v>
          </cell>
        </row>
        <row r="14504">
          <cell r="H14504" t="str">
            <v>Self</v>
          </cell>
        </row>
        <row r="14505">
          <cell r="H14505" t="str">
            <v>Self</v>
          </cell>
        </row>
        <row r="14506">
          <cell r="H14506" t="str">
            <v>Self</v>
          </cell>
        </row>
        <row r="14507">
          <cell r="H14507" t="str">
            <v>Self</v>
          </cell>
        </row>
        <row r="14508">
          <cell r="H14508" t="str">
            <v>Self</v>
          </cell>
        </row>
        <row r="14509">
          <cell r="H14509" t="str">
            <v>Self</v>
          </cell>
        </row>
        <row r="14510">
          <cell r="H14510" t="str">
            <v>NotSelf</v>
          </cell>
        </row>
        <row r="14511">
          <cell r="H14511" t="str">
            <v>NotSelf</v>
          </cell>
        </row>
        <row r="14512">
          <cell r="H14512" t="str">
            <v>NotSelf</v>
          </cell>
        </row>
        <row r="14513">
          <cell r="H14513" t="str">
            <v>NotSelf</v>
          </cell>
        </row>
        <row r="14514">
          <cell r="H14514" t="str">
            <v>NotSelf</v>
          </cell>
        </row>
        <row r="14515">
          <cell r="H14515" t="str">
            <v>NotSelf</v>
          </cell>
        </row>
        <row r="14516">
          <cell r="H14516" t="str">
            <v>NotSelf</v>
          </cell>
        </row>
        <row r="14517">
          <cell r="H14517" t="str">
            <v>NotSelf</v>
          </cell>
        </row>
        <row r="14518">
          <cell r="H14518" t="str">
            <v>NotSelf</v>
          </cell>
        </row>
        <row r="14519">
          <cell r="H14519" t="str">
            <v>NotSelf</v>
          </cell>
        </row>
        <row r="14520">
          <cell r="H14520" t="str">
            <v>NotSelf</v>
          </cell>
        </row>
        <row r="14521">
          <cell r="H14521" t="str">
            <v>NotSelf</v>
          </cell>
        </row>
        <row r="14522">
          <cell r="H14522" t="str">
            <v>NotSelf</v>
          </cell>
        </row>
        <row r="14523">
          <cell r="H14523" t="str">
            <v>NotSelf</v>
          </cell>
        </row>
        <row r="14524">
          <cell r="H14524" t="str">
            <v>NotSelf</v>
          </cell>
        </row>
        <row r="14525">
          <cell r="H14525" t="str">
            <v>NotSelf</v>
          </cell>
        </row>
        <row r="14526">
          <cell r="H14526" t="str">
            <v>NotSelf</v>
          </cell>
        </row>
        <row r="14527">
          <cell r="H14527" t="str">
            <v>NotSelf</v>
          </cell>
        </row>
        <row r="14528">
          <cell r="H14528" t="str">
            <v>NotSelf</v>
          </cell>
        </row>
        <row r="14529">
          <cell r="H14529" t="str">
            <v>NotSelf</v>
          </cell>
        </row>
        <row r="14530">
          <cell r="H14530" t="str">
            <v>NotSelf</v>
          </cell>
        </row>
        <row r="14531">
          <cell r="H14531" t="str">
            <v>NotSelf</v>
          </cell>
        </row>
        <row r="14532">
          <cell r="H14532" t="str">
            <v>NotSelf</v>
          </cell>
        </row>
        <row r="14533">
          <cell r="H14533" t="str">
            <v>NotSelf</v>
          </cell>
        </row>
        <row r="14534">
          <cell r="H14534" t="str">
            <v>NotSelf</v>
          </cell>
        </row>
        <row r="14535">
          <cell r="H14535" t="str">
            <v>NotSelf</v>
          </cell>
        </row>
        <row r="14536">
          <cell r="H14536" t="str">
            <v>NotSelf</v>
          </cell>
        </row>
        <row r="14537">
          <cell r="H14537" t="str">
            <v>NotSelf</v>
          </cell>
        </row>
        <row r="14538">
          <cell r="H14538" t="str">
            <v>NotSelf</v>
          </cell>
        </row>
        <row r="14539">
          <cell r="H14539" t="str">
            <v>NotSelf</v>
          </cell>
        </row>
        <row r="14540">
          <cell r="H14540" t="str">
            <v>NotSelf</v>
          </cell>
        </row>
        <row r="14541">
          <cell r="H14541" t="str">
            <v>NotSelf</v>
          </cell>
        </row>
        <row r="14542">
          <cell r="H14542" t="str">
            <v>NotSelf</v>
          </cell>
        </row>
        <row r="14543">
          <cell r="H14543" t="str">
            <v>NotSelf</v>
          </cell>
        </row>
        <row r="14544">
          <cell r="H14544" t="str">
            <v>NotSelf</v>
          </cell>
        </row>
        <row r="14545">
          <cell r="H14545" t="str">
            <v>NotSelf</v>
          </cell>
        </row>
        <row r="14546">
          <cell r="H14546" t="str">
            <v>NotSelf</v>
          </cell>
        </row>
        <row r="14547">
          <cell r="H14547" t="str">
            <v>NotSelf</v>
          </cell>
        </row>
        <row r="14548">
          <cell r="H14548" t="str">
            <v>NotSelf</v>
          </cell>
        </row>
        <row r="14549">
          <cell r="H14549" t="str">
            <v>NotSelf</v>
          </cell>
        </row>
        <row r="14550">
          <cell r="H14550" t="str">
            <v>NotSelf</v>
          </cell>
        </row>
        <row r="14551">
          <cell r="H14551" t="str">
            <v>NotSelf</v>
          </cell>
        </row>
        <row r="14552">
          <cell r="H14552" t="str">
            <v>NotSelf</v>
          </cell>
        </row>
        <row r="14553">
          <cell r="H14553" t="str">
            <v>NotSelf</v>
          </cell>
        </row>
        <row r="14554">
          <cell r="H14554" t="str">
            <v>NotSelf</v>
          </cell>
        </row>
        <row r="14555">
          <cell r="H14555" t="str">
            <v>NotSelf</v>
          </cell>
        </row>
        <row r="14556">
          <cell r="H14556" t="str">
            <v>NotSelf</v>
          </cell>
        </row>
        <row r="14557">
          <cell r="H14557" t="str">
            <v>NotSelf</v>
          </cell>
        </row>
        <row r="14558">
          <cell r="H14558" t="str">
            <v>NotSelf</v>
          </cell>
        </row>
        <row r="14559">
          <cell r="H14559" t="str">
            <v>NotSelf</v>
          </cell>
        </row>
        <row r="14560">
          <cell r="H14560" t="str">
            <v>NotSelf</v>
          </cell>
        </row>
        <row r="14561">
          <cell r="H14561" t="str">
            <v>NotSelf</v>
          </cell>
        </row>
        <row r="14562">
          <cell r="H14562" t="str">
            <v>NotSelf</v>
          </cell>
        </row>
        <row r="14563">
          <cell r="H14563" t="str">
            <v>NotSelf</v>
          </cell>
        </row>
        <row r="14564">
          <cell r="H14564" t="str">
            <v>NotSelf</v>
          </cell>
        </row>
        <row r="14565">
          <cell r="H14565" t="str">
            <v>NotSelf</v>
          </cell>
        </row>
        <row r="14566">
          <cell r="H14566" t="str">
            <v>NotSelf</v>
          </cell>
        </row>
        <row r="14567">
          <cell r="H14567" t="str">
            <v>NotSelf</v>
          </cell>
        </row>
        <row r="14568">
          <cell r="H14568" t="str">
            <v>NotSelf</v>
          </cell>
        </row>
        <row r="14569">
          <cell r="H14569" t="str">
            <v>NotSelf</v>
          </cell>
        </row>
        <row r="14570">
          <cell r="H14570" t="str">
            <v>NotSelf</v>
          </cell>
        </row>
        <row r="14571">
          <cell r="H14571" t="str">
            <v>NotSelf</v>
          </cell>
        </row>
        <row r="14572">
          <cell r="H14572" t="str">
            <v>NotSelf</v>
          </cell>
        </row>
        <row r="14573">
          <cell r="H14573" t="str">
            <v>NotSelf</v>
          </cell>
        </row>
        <row r="14574">
          <cell r="H14574" t="str">
            <v>NotSelf</v>
          </cell>
        </row>
        <row r="14575">
          <cell r="H14575" t="str">
            <v>NotSelf</v>
          </cell>
        </row>
        <row r="14576">
          <cell r="H14576" t="str">
            <v>NotSelf</v>
          </cell>
        </row>
        <row r="14577">
          <cell r="H14577" t="str">
            <v>NotSelf</v>
          </cell>
        </row>
        <row r="14578">
          <cell r="H14578" t="str">
            <v>NotSelf</v>
          </cell>
        </row>
        <row r="14579">
          <cell r="H14579" t="str">
            <v>NotSelf</v>
          </cell>
        </row>
        <row r="14580">
          <cell r="H14580" t="str">
            <v>NotSelf</v>
          </cell>
        </row>
        <row r="14581">
          <cell r="H14581" t="str">
            <v>NotSelf</v>
          </cell>
        </row>
        <row r="14582">
          <cell r="H14582" t="str">
            <v>NotSelf</v>
          </cell>
        </row>
        <row r="14583">
          <cell r="H14583" t="str">
            <v>NotSelf</v>
          </cell>
        </row>
        <row r="14584">
          <cell r="H14584" t="str">
            <v>NotSelf</v>
          </cell>
        </row>
        <row r="14585">
          <cell r="H14585" t="str">
            <v>NotSelf</v>
          </cell>
        </row>
        <row r="14586">
          <cell r="H14586" t="str">
            <v>NotSelf</v>
          </cell>
        </row>
        <row r="14587">
          <cell r="H14587" t="str">
            <v>NotSelf</v>
          </cell>
        </row>
        <row r="14588">
          <cell r="H14588" t="str">
            <v>NotSelf</v>
          </cell>
        </row>
        <row r="14589">
          <cell r="H14589" t="str">
            <v>NotSelf</v>
          </cell>
        </row>
        <row r="14590">
          <cell r="H14590" t="str">
            <v>NotSelf</v>
          </cell>
        </row>
        <row r="14591">
          <cell r="H14591" t="str">
            <v>NotSelf</v>
          </cell>
        </row>
        <row r="14592">
          <cell r="H14592" t="str">
            <v>NotSelf</v>
          </cell>
        </row>
        <row r="14593">
          <cell r="H14593" t="str">
            <v>NotSelf</v>
          </cell>
        </row>
        <row r="14594">
          <cell r="H14594" t="str">
            <v>NotSelf</v>
          </cell>
        </row>
        <row r="14595">
          <cell r="H14595" t="str">
            <v>NotSelf</v>
          </cell>
        </row>
        <row r="14596">
          <cell r="H14596" t="str">
            <v>NotSelf</v>
          </cell>
        </row>
        <row r="14597">
          <cell r="H14597" t="str">
            <v>NotSelf</v>
          </cell>
        </row>
        <row r="14598">
          <cell r="H14598" t="str">
            <v>NotSelf</v>
          </cell>
        </row>
        <row r="14599">
          <cell r="H14599" t="str">
            <v>NotSelf</v>
          </cell>
        </row>
        <row r="14600">
          <cell r="H14600" t="str">
            <v>NotSelf</v>
          </cell>
        </row>
        <row r="14601">
          <cell r="H14601" t="str">
            <v>NotSelf</v>
          </cell>
        </row>
        <row r="14602">
          <cell r="H14602" t="str">
            <v>NotSelf</v>
          </cell>
        </row>
        <row r="14603">
          <cell r="H14603" t="str">
            <v>NotSelf</v>
          </cell>
        </row>
        <row r="14604">
          <cell r="H14604" t="str">
            <v>NotSelf</v>
          </cell>
        </row>
        <row r="14605">
          <cell r="H14605" t="str">
            <v>NotSelf</v>
          </cell>
        </row>
        <row r="14606">
          <cell r="H14606" t="str">
            <v>NotSelf</v>
          </cell>
        </row>
        <row r="14607">
          <cell r="H14607" t="str">
            <v>NotSelf</v>
          </cell>
        </row>
        <row r="14608">
          <cell r="H14608" t="str">
            <v>NotSelf</v>
          </cell>
        </row>
        <row r="14609">
          <cell r="H14609" t="str">
            <v>NotSelf</v>
          </cell>
        </row>
        <row r="14610">
          <cell r="H14610" t="str">
            <v>NotSelf</v>
          </cell>
        </row>
        <row r="14611">
          <cell r="H14611" t="str">
            <v>NotSelf</v>
          </cell>
        </row>
        <row r="14612">
          <cell r="H14612" t="str">
            <v>NotSelf</v>
          </cell>
        </row>
        <row r="14613">
          <cell r="H14613" t="str">
            <v>NotSelf</v>
          </cell>
        </row>
        <row r="14614">
          <cell r="H14614" t="str">
            <v>NotSelf</v>
          </cell>
        </row>
        <row r="14615">
          <cell r="H14615" t="str">
            <v>NotSelf</v>
          </cell>
        </row>
        <row r="14616">
          <cell r="H14616" t="str">
            <v>NotSelf</v>
          </cell>
        </row>
        <row r="14617">
          <cell r="H14617" t="str">
            <v>NotSelf</v>
          </cell>
        </row>
        <row r="14618">
          <cell r="H14618" t="str">
            <v>NotSelf</v>
          </cell>
        </row>
        <row r="14619">
          <cell r="H14619" t="str">
            <v>NotSelf</v>
          </cell>
        </row>
        <row r="14620">
          <cell r="H14620" t="str">
            <v>NotSelf</v>
          </cell>
        </row>
        <row r="14621">
          <cell r="H14621" t="str">
            <v>NotSelf</v>
          </cell>
        </row>
        <row r="14622">
          <cell r="H14622" t="str">
            <v>NotSelf</v>
          </cell>
        </row>
        <row r="14623">
          <cell r="H14623" t="str">
            <v>NotSelf</v>
          </cell>
        </row>
        <row r="14624">
          <cell r="H14624" t="str">
            <v>NotSelf</v>
          </cell>
        </row>
        <row r="14625">
          <cell r="H14625" t="str">
            <v>NotSelf</v>
          </cell>
        </row>
        <row r="14626">
          <cell r="H14626" t="str">
            <v>NotSelf</v>
          </cell>
        </row>
        <row r="14627">
          <cell r="H14627" t="str">
            <v>NotSelf</v>
          </cell>
        </row>
        <row r="14628">
          <cell r="H14628" t="str">
            <v>NotSelf</v>
          </cell>
        </row>
        <row r="14629">
          <cell r="H14629" t="str">
            <v>NotSelf</v>
          </cell>
        </row>
        <row r="14630">
          <cell r="H14630" t="str">
            <v>NotSelf</v>
          </cell>
        </row>
        <row r="14631">
          <cell r="H14631" t="str">
            <v>NotSelf</v>
          </cell>
        </row>
        <row r="14632">
          <cell r="H14632" t="str">
            <v>NotSelf</v>
          </cell>
        </row>
        <row r="14633">
          <cell r="H14633" t="str">
            <v>NotSelf</v>
          </cell>
        </row>
        <row r="14634">
          <cell r="H14634" t="str">
            <v>NotSelf</v>
          </cell>
        </row>
        <row r="14635">
          <cell r="H14635" t="str">
            <v>NotSelf</v>
          </cell>
        </row>
        <row r="14636">
          <cell r="H14636" t="str">
            <v>NotSelf</v>
          </cell>
        </row>
        <row r="14637">
          <cell r="H14637" t="str">
            <v>NotSelf</v>
          </cell>
        </row>
        <row r="14638">
          <cell r="H14638" t="str">
            <v>NotSelf</v>
          </cell>
        </row>
        <row r="14639">
          <cell r="H14639" t="str">
            <v>NotSelf</v>
          </cell>
        </row>
        <row r="14640">
          <cell r="H14640" t="str">
            <v>NotSelf</v>
          </cell>
        </row>
        <row r="14641">
          <cell r="H14641" t="str">
            <v>NotSelf</v>
          </cell>
        </row>
        <row r="14642">
          <cell r="H14642" t="str">
            <v>NotSelf</v>
          </cell>
        </row>
        <row r="14643">
          <cell r="H14643" t="str">
            <v>NotSelf</v>
          </cell>
        </row>
        <row r="14644">
          <cell r="H14644" t="str">
            <v>NotSelf</v>
          </cell>
        </row>
        <row r="14645">
          <cell r="H14645" t="str">
            <v>NotSelf</v>
          </cell>
        </row>
        <row r="14646">
          <cell r="H14646" t="str">
            <v>NotSelf</v>
          </cell>
        </row>
        <row r="14647">
          <cell r="H14647" t="str">
            <v>NotSelf</v>
          </cell>
        </row>
        <row r="14648">
          <cell r="H14648" t="str">
            <v>NotSelf</v>
          </cell>
        </row>
        <row r="14649">
          <cell r="H14649" t="str">
            <v>NotSelf</v>
          </cell>
        </row>
        <row r="14650">
          <cell r="H14650" t="str">
            <v>NotSelf</v>
          </cell>
        </row>
        <row r="14651">
          <cell r="H14651" t="str">
            <v>NotSelf</v>
          </cell>
        </row>
        <row r="14652">
          <cell r="H14652" t="str">
            <v>NotSelf</v>
          </cell>
        </row>
        <row r="14653">
          <cell r="H14653" t="str">
            <v>NotSelf</v>
          </cell>
        </row>
        <row r="14654">
          <cell r="H14654" t="str">
            <v>NotSelf</v>
          </cell>
        </row>
        <row r="14655">
          <cell r="H14655" t="str">
            <v>NotSelf</v>
          </cell>
        </row>
        <row r="14656">
          <cell r="H14656" t="str">
            <v>NotSelf</v>
          </cell>
        </row>
        <row r="14657">
          <cell r="H14657" t="str">
            <v>NotSelf</v>
          </cell>
        </row>
        <row r="14658">
          <cell r="H14658" t="str">
            <v>NotSelf</v>
          </cell>
        </row>
        <row r="14659">
          <cell r="H14659" t="str">
            <v>NotSelf</v>
          </cell>
        </row>
        <row r="14660">
          <cell r="H14660" t="str">
            <v>NotSelf</v>
          </cell>
        </row>
        <row r="14661">
          <cell r="H14661" t="str">
            <v>NotSelf</v>
          </cell>
        </row>
        <row r="14662">
          <cell r="H14662" t="str">
            <v>NotSelf</v>
          </cell>
        </row>
        <row r="14663">
          <cell r="H14663" t="str">
            <v>NotSelf</v>
          </cell>
        </row>
        <row r="14664">
          <cell r="H14664" t="str">
            <v>NotSelf</v>
          </cell>
        </row>
        <row r="14665">
          <cell r="H14665" t="str">
            <v>NotSelf</v>
          </cell>
        </row>
        <row r="14666">
          <cell r="H14666" t="str">
            <v>NotSelf</v>
          </cell>
        </row>
        <row r="14667">
          <cell r="H14667" t="str">
            <v>NotSelf</v>
          </cell>
        </row>
        <row r="14668">
          <cell r="H14668" t="str">
            <v>NotSelf</v>
          </cell>
        </row>
        <row r="14669">
          <cell r="H14669" t="str">
            <v>NotSelf</v>
          </cell>
        </row>
        <row r="14670">
          <cell r="H14670" t="str">
            <v>NotSelf</v>
          </cell>
        </row>
        <row r="14671">
          <cell r="H14671" t="str">
            <v>NotSelf</v>
          </cell>
        </row>
        <row r="14672">
          <cell r="H14672" t="str">
            <v>NotSelf</v>
          </cell>
        </row>
        <row r="14673">
          <cell r="H14673" t="str">
            <v>NotSelf</v>
          </cell>
        </row>
        <row r="14674">
          <cell r="H14674" t="str">
            <v>NotSelf</v>
          </cell>
        </row>
        <row r="14675">
          <cell r="H14675" t="str">
            <v>NotSelf</v>
          </cell>
        </row>
        <row r="14676">
          <cell r="H14676" t="str">
            <v>NotSelf</v>
          </cell>
        </row>
        <row r="14677">
          <cell r="H14677" t="str">
            <v>NotSelf</v>
          </cell>
        </row>
        <row r="14678">
          <cell r="H14678" t="str">
            <v>NotSelf</v>
          </cell>
        </row>
        <row r="14679">
          <cell r="H14679" t="str">
            <v>NotSelf</v>
          </cell>
        </row>
        <row r="14680">
          <cell r="H14680" t="str">
            <v>NotSelf</v>
          </cell>
        </row>
        <row r="14681">
          <cell r="H14681" t="str">
            <v>NotSelf</v>
          </cell>
        </row>
        <row r="14682">
          <cell r="H14682" t="str">
            <v>NotSelf</v>
          </cell>
        </row>
        <row r="14683">
          <cell r="H14683" t="str">
            <v>NotSelf</v>
          </cell>
        </row>
        <row r="14684">
          <cell r="H14684" t="str">
            <v>NotSelf</v>
          </cell>
        </row>
        <row r="14685">
          <cell r="H14685" t="str">
            <v>NotSelf</v>
          </cell>
        </row>
        <row r="14686">
          <cell r="H14686" t="str">
            <v>NotSelf</v>
          </cell>
        </row>
        <row r="14687">
          <cell r="H14687" t="str">
            <v>NotSelf</v>
          </cell>
        </row>
        <row r="14688">
          <cell r="H14688" t="str">
            <v>NotSelf</v>
          </cell>
        </row>
        <row r="14689">
          <cell r="H14689" t="str">
            <v>NotSelf</v>
          </cell>
        </row>
        <row r="14690">
          <cell r="H14690" t="str">
            <v>NotSelf</v>
          </cell>
        </row>
        <row r="14691">
          <cell r="H14691" t="str">
            <v>NotSelf</v>
          </cell>
        </row>
        <row r="14692">
          <cell r="H14692" t="str">
            <v>NotSelf</v>
          </cell>
        </row>
        <row r="14693">
          <cell r="H14693" t="str">
            <v>NotSelf</v>
          </cell>
        </row>
        <row r="14694">
          <cell r="H14694" t="str">
            <v>NotSelf</v>
          </cell>
        </row>
        <row r="14695">
          <cell r="H14695" t="str">
            <v>NotSelf</v>
          </cell>
        </row>
        <row r="14696">
          <cell r="H14696" t="str">
            <v>NotSelf</v>
          </cell>
        </row>
        <row r="14697">
          <cell r="H14697" t="str">
            <v>NotSelf</v>
          </cell>
        </row>
        <row r="14698">
          <cell r="H14698" t="str">
            <v>NotSelf</v>
          </cell>
        </row>
        <row r="14699">
          <cell r="H14699" t="str">
            <v>NotSelf</v>
          </cell>
        </row>
        <row r="14700">
          <cell r="H14700" t="str">
            <v>NotSelf</v>
          </cell>
        </row>
        <row r="14701">
          <cell r="H14701" t="str">
            <v>NotSelf</v>
          </cell>
        </row>
        <row r="14702">
          <cell r="H14702" t="str">
            <v>NotSelf</v>
          </cell>
        </row>
        <row r="14703">
          <cell r="H14703" t="str">
            <v>NotSelf</v>
          </cell>
        </row>
        <row r="14704">
          <cell r="H14704" t="str">
            <v>NotSelf</v>
          </cell>
        </row>
        <row r="14705">
          <cell r="H14705" t="str">
            <v>NotSelf</v>
          </cell>
        </row>
        <row r="14706">
          <cell r="H14706" t="str">
            <v>NotSelf</v>
          </cell>
        </row>
        <row r="14707">
          <cell r="H14707" t="str">
            <v>NotSelf</v>
          </cell>
        </row>
        <row r="14708">
          <cell r="H14708" t="str">
            <v>NotSelf</v>
          </cell>
        </row>
        <row r="14709">
          <cell r="H14709" t="str">
            <v>NotSelf</v>
          </cell>
        </row>
        <row r="14710">
          <cell r="H14710" t="str">
            <v>NotSelf</v>
          </cell>
        </row>
        <row r="14711">
          <cell r="H14711" t="str">
            <v>NotSelf</v>
          </cell>
        </row>
        <row r="14712">
          <cell r="H14712" t="str">
            <v>NotSelf</v>
          </cell>
        </row>
        <row r="14713">
          <cell r="H14713" t="str">
            <v>NotSelf</v>
          </cell>
        </row>
        <row r="14714">
          <cell r="H14714" t="str">
            <v>NotSelf</v>
          </cell>
        </row>
        <row r="14715">
          <cell r="H14715" t="str">
            <v>NotSelf</v>
          </cell>
        </row>
        <row r="14716">
          <cell r="H14716" t="str">
            <v>NotSelf</v>
          </cell>
        </row>
        <row r="14717">
          <cell r="H14717" t="str">
            <v>NotSelf</v>
          </cell>
        </row>
        <row r="14718">
          <cell r="H14718" t="str">
            <v>NotSelf</v>
          </cell>
        </row>
        <row r="14719">
          <cell r="H14719" t="str">
            <v>NotSelf</v>
          </cell>
        </row>
        <row r="14720">
          <cell r="H14720" t="str">
            <v>NotSelf</v>
          </cell>
        </row>
        <row r="14721">
          <cell r="H14721" t="str">
            <v>NotSelf</v>
          </cell>
        </row>
        <row r="14722">
          <cell r="H14722" t="str">
            <v>NotSelf</v>
          </cell>
        </row>
        <row r="14723">
          <cell r="H14723" t="str">
            <v>NotSelf</v>
          </cell>
        </row>
        <row r="14724">
          <cell r="H14724" t="str">
            <v>NotSelf</v>
          </cell>
        </row>
        <row r="14725">
          <cell r="H14725" t="str">
            <v>NotSelf</v>
          </cell>
        </row>
        <row r="14726">
          <cell r="H14726" t="str">
            <v>NotSelf</v>
          </cell>
        </row>
        <row r="14727">
          <cell r="H14727" t="str">
            <v>NotSelf</v>
          </cell>
        </row>
        <row r="14728">
          <cell r="H14728" t="str">
            <v>NotSelf</v>
          </cell>
        </row>
        <row r="14729">
          <cell r="H14729" t="str">
            <v>NotSelf</v>
          </cell>
        </row>
        <row r="14730">
          <cell r="H14730" t="str">
            <v>NotSelf</v>
          </cell>
        </row>
        <row r="14731">
          <cell r="H14731" t="str">
            <v>NotSelf</v>
          </cell>
        </row>
        <row r="14732">
          <cell r="H14732" t="str">
            <v>NotSelf</v>
          </cell>
        </row>
        <row r="14733">
          <cell r="H14733" t="str">
            <v>NotSelf</v>
          </cell>
        </row>
        <row r="14734">
          <cell r="H14734" t="str">
            <v>NotSelf</v>
          </cell>
        </row>
        <row r="14735">
          <cell r="H14735" t="str">
            <v>NotSelf</v>
          </cell>
        </row>
        <row r="14736">
          <cell r="H14736" t="str">
            <v>NotSelf</v>
          </cell>
        </row>
        <row r="14737">
          <cell r="H14737" t="str">
            <v>NotSelf</v>
          </cell>
        </row>
        <row r="14738">
          <cell r="H14738" t="str">
            <v>NotSelf</v>
          </cell>
        </row>
        <row r="14739">
          <cell r="H14739" t="str">
            <v>NotSelf</v>
          </cell>
        </row>
        <row r="14740">
          <cell r="H14740" t="str">
            <v>NotSelf</v>
          </cell>
        </row>
        <row r="14741">
          <cell r="H14741" t="str">
            <v>NotSelf</v>
          </cell>
        </row>
        <row r="14742">
          <cell r="H14742" t="str">
            <v>NotSelf</v>
          </cell>
        </row>
        <row r="14743">
          <cell r="H14743" t="str">
            <v>NotSelf</v>
          </cell>
        </row>
        <row r="14744">
          <cell r="H14744" t="str">
            <v>NotSelf</v>
          </cell>
        </row>
        <row r="14745">
          <cell r="H14745" t="str">
            <v>NotSelf</v>
          </cell>
        </row>
        <row r="14746">
          <cell r="H14746" t="str">
            <v>NotSelf</v>
          </cell>
        </row>
        <row r="14747">
          <cell r="H14747" t="str">
            <v>NotSelf</v>
          </cell>
        </row>
        <row r="14748">
          <cell r="H14748" t="str">
            <v>NotSelf</v>
          </cell>
        </row>
        <row r="14749">
          <cell r="H14749" t="str">
            <v>NotSelf</v>
          </cell>
        </row>
        <row r="14750">
          <cell r="H14750" t="str">
            <v>NotSelf</v>
          </cell>
        </row>
        <row r="14751">
          <cell r="H14751" t="str">
            <v>NotSelf</v>
          </cell>
        </row>
        <row r="14752">
          <cell r="H14752" t="str">
            <v>NotSelf</v>
          </cell>
        </row>
        <row r="14753">
          <cell r="H14753" t="str">
            <v>NotSelf</v>
          </cell>
        </row>
        <row r="14754">
          <cell r="H14754" t="str">
            <v>NotSelf</v>
          </cell>
        </row>
        <row r="14755">
          <cell r="H14755" t="str">
            <v>NotSelf</v>
          </cell>
        </row>
        <row r="14756">
          <cell r="H14756" t="str">
            <v>NotSelf</v>
          </cell>
        </row>
        <row r="14757">
          <cell r="H14757" t="str">
            <v>NotSelf</v>
          </cell>
        </row>
        <row r="14758">
          <cell r="H14758" t="str">
            <v>NotSelf</v>
          </cell>
        </row>
        <row r="14759">
          <cell r="H14759" t="str">
            <v>NotSelf</v>
          </cell>
        </row>
        <row r="14760">
          <cell r="H14760" t="str">
            <v>NotSelf</v>
          </cell>
        </row>
        <row r="14761">
          <cell r="H14761" t="str">
            <v>NotSelf</v>
          </cell>
        </row>
        <row r="14762">
          <cell r="H14762" t="str">
            <v>NotSelf</v>
          </cell>
        </row>
        <row r="14763">
          <cell r="H14763" t="str">
            <v>NotSelf</v>
          </cell>
        </row>
        <row r="14764">
          <cell r="H14764" t="str">
            <v>NotSelf</v>
          </cell>
        </row>
        <row r="14765">
          <cell r="H14765" t="str">
            <v>NotSelf</v>
          </cell>
        </row>
        <row r="14766">
          <cell r="H14766" t="str">
            <v>NotSelf</v>
          </cell>
        </row>
        <row r="14767">
          <cell r="H14767" t="str">
            <v>NotSelf</v>
          </cell>
        </row>
        <row r="14768">
          <cell r="H14768" t="str">
            <v>NotSelf</v>
          </cell>
        </row>
        <row r="14769">
          <cell r="H14769" t="str">
            <v>NotSelf</v>
          </cell>
        </row>
        <row r="14770">
          <cell r="H14770" t="str">
            <v>NotSelf</v>
          </cell>
        </row>
        <row r="14771">
          <cell r="H14771" t="str">
            <v>NotSelf</v>
          </cell>
        </row>
        <row r="14772">
          <cell r="H14772" t="str">
            <v>NotSelf</v>
          </cell>
        </row>
        <row r="14773">
          <cell r="H14773" t="str">
            <v>NotSelf</v>
          </cell>
        </row>
        <row r="14774">
          <cell r="H14774" t="str">
            <v>NotSelf</v>
          </cell>
        </row>
        <row r="14775">
          <cell r="H14775" t="str">
            <v>NotSelf</v>
          </cell>
        </row>
        <row r="14776">
          <cell r="H14776" t="str">
            <v>NotSelf</v>
          </cell>
        </row>
        <row r="14777">
          <cell r="H14777" t="str">
            <v>NotSelf</v>
          </cell>
        </row>
        <row r="14778">
          <cell r="H14778" t="str">
            <v>NotSelf</v>
          </cell>
        </row>
        <row r="14779">
          <cell r="H14779" t="str">
            <v>NotSelf</v>
          </cell>
        </row>
        <row r="14780">
          <cell r="H14780" t="str">
            <v>NotSelf</v>
          </cell>
        </row>
        <row r="14781">
          <cell r="H14781" t="str">
            <v>NotSelf</v>
          </cell>
        </row>
        <row r="14782">
          <cell r="H14782" t="str">
            <v>NotSelf</v>
          </cell>
        </row>
        <row r="14783">
          <cell r="H14783" t="str">
            <v>NotSelf</v>
          </cell>
        </row>
        <row r="14784">
          <cell r="H14784" t="str">
            <v>NotSelf</v>
          </cell>
        </row>
        <row r="14785">
          <cell r="H14785" t="str">
            <v>NotSelf</v>
          </cell>
        </row>
        <row r="14786">
          <cell r="H14786" t="str">
            <v>NotSelf</v>
          </cell>
        </row>
        <row r="14787">
          <cell r="H14787" t="str">
            <v>NotSelf</v>
          </cell>
        </row>
        <row r="14788">
          <cell r="H14788" t="str">
            <v>NotSelf</v>
          </cell>
        </row>
        <row r="14789">
          <cell r="H14789" t="str">
            <v>NotSelf</v>
          </cell>
        </row>
        <row r="14790">
          <cell r="H14790" t="str">
            <v>NotSelf</v>
          </cell>
        </row>
        <row r="14791">
          <cell r="H14791" t="str">
            <v>NotSelf</v>
          </cell>
        </row>
        <row r="14792">
          <cell r="H14792" t="str">
            <v>NotSelf</v>
          </cell>
        </row>
        <row r="14793">
          <cell r="H14793" t="str">
            <v>NotSelf</v>
          </cell>
        </row>
        <row r="14794">
          <cell r="H14794" t="str">
            <v>NotSelf</v>
          </cell>
        </row>
        <row r="14795">
          <cell r="H14795" t="str">
            <v>NotSelf</v>
          </cell>
        </row>
        <row r="14796">
          <cell r="H14796" t="str">
            <v>NotSelf</v>
          </cell>
        </row>
        <row r="14797">
          <cell r="H14797" t="str">
            <v>NotSelf</v>
          </cell>
        </row>
        <row r="14798">
          <cell r="H14798" t="str">
            <v>NotSelf</v>
          </cell>
        </row>
        <row r="14799">
          <cell r="H14799" t="str">
            <v>NotSelf</v>
          </cell>
        </row>
        <row r="14800">
          <cell r="H14800" t="str">
            <v>NotSelf</v>
          </cell>
        </row>
        <row r="14801">
          <cell r="H14801" t="str">
            <v>NotSelf</v>
          </cell>
        </row>
        <row r="14802">
          <cell r="H14802" t="str">
            <v>NotSelf</v>
          </cell>
        </row>
        <row r="14803">
          <cell r="H14803" t="str">
            <v>NotSelf</v>
          </cell>
        </row>
        <row r="14804">
          <cell r="H14804" t="str">
            <v>NotSelf</v>
          </cell>
        </row>
        <row r="14805">
          <cell r="H14805" t="str">
            <v>NotSelf</v>
          </cell>
        </row>
        <row r="14806">
          <cell r="H14806" t="str">
            <v>NotSelf</v>
          </cell>
        </row>
        <row r="14807">
          <cell r="H14807" t="str">
            <v>NotSelf</v>
          </cell>
        </row>
        <row r="14808">
          <cell r="H14808" t="str">
            <v>NotSelf</v>
          </cell>
        </row>
        <row r="14809">
          <cell r="H14809" t="str">
            <v>NotSelf</v>
          </cell>
        </row>
        <row r="14810">
          <cell r="H14810" t="str">
            <v>NotSelf</v>
          </cell>
        </row>
        <row r="14811">
          <cell r="H14811" t="str">
            <v>NotSelf</v>
          </cell>
        </row>
        <row r="14812">
          <cell r="H14812" t="str">
            <v>NotSelf</v>
          </cell>
        </row>
        <row r="14813">
          <cell r="H14813" t="str">
            <v>NotSelf</v>
          </cell>
        </row>
        <row r="14814">
          <cell r="H14814" t="str">
            <v>NotSelf</v>
          </cell>
        </row>
        <row r="14815">
          <cell r="H14815" t="str">
            <v>NotSelf</v>
          </cell>
        </row>
        <row r="14816">
          <cell r="H14816" t="str">
            <v>NotSelf</v>
          </cell>
        </row>
        <row r="14817">
          <cell r="H14817" t="str">
            <v>NotSelf</v>
          </cell>
        </row>
        <row r="14818">
          <cell r="H14818" t="str">
            <v>NotSelf</v>
          </cell>
        </row>
        <row r="14819">
          <cell r="H14819" t="str">
            <v>NotSelf</v>
          </cell>
        </row>
        <row r="14820">
          <cell r="H14820" t="str">
            <v>NotSelf</v>
          </cell>
        </row>
        <row r="14821">
          <cell r="H14821" t="str">
            <v>NotSelf</v>
          </cell>
        </row>
        <row r="14822">
          <cell r="H14822" t="str">
            <v>NotSelf</v>
          </cell>
        </row>
        <row r="14823">
          <cell r="H14823" t="str">
            <v>NotSelf</v>
          </cell>
        </row>
        <row r="14824">
          <cell r="H14824" t="str">
            <v>NotSelf</v>
          </cell>
        </row>
        <row r="14825">
          <cell r="H14825" t="str">
            <v>NotSelf</v>
          </cell>
        </row>
        <row r="14826">
          <cell r="H14826" t="str">
            <v>NotSelf</v>
          </cell>
        </row>
        <row r="14827">
          <cell r="H14827" t="str">
            <v>NotSelf</v>
          </cell>
        </row>
        <row r="14828">
          <cell r="H14828" t="str">
            <v>NotSelf</v>
          </cell>
        </row>
        <row r="14829">
          <cell r="H14829" t="str">
            <v>NotSelf</v>
          </cell>
        </row>
        <row r="14830">
          <cell r="H14830" t="str">
            <v>NotSelf</v>
          </cell>
        </row>
        <row r="14831">
          <cell r="H14831" t="str">
            <v>NotSelf</v>
          </cell>
        </row>
        <row r="14832">
          <cell r="H14832" t="str">
            <v>NotSelf</v>
          </cell>
        </row>
        <row r="14833">
          <cell r="H14833" t="str">
            <v>NotSelf</v>
          </cell>
        </row>
        <row r="14834">
          <cell r="H14834" t="str">
            <v>NotSelf</v>
          </cell>
        </row>
        <row r="14835">
          <cell r="H14835" t="str">
            <v>NotSelf</v>
          </cell>
        </row>
        <row r="14836">
          <cell r="H14836" t="str">
            <v>NotSelf</v>
          </cell>
        </row>
        <row r="14837">
          <cell r="H14837" t="str">
            <v>NotSelf</v>
          </cell>
        </row>
        <row r="14838">
          <cell r="H14838" t="str">
            <v>NotSelf</v>
          </cell>
        </row>
        <row r="14839">
          <cell r="H14839" t="str">
            <v>NotSelf</v>
          </cell>
        </row>
        <row r="14840">
          <cell r="H14840" t="str">
            <v>NotSelf</v>
          </cell>
        </row>
        <row r="14841">
          <cell r="H14841" t="str">
            <v>NotSelf</v>
          </cell>
        </row>
        <row r="14842">
          <cell r="H14842" t="str">
            <v>NotSelf</v>
          </cell>
        </row>
        <row r="14843">
          <cell r="H14843" t="str">
            <v>NotSelf</v>
          </cell>
        </row>
        <row r="14844">
          <cell r="H14844" t="str">
            <v>NotSelf</v>
          </cell>
        </row>
        <row r="14845">
          <cell r="H14845" t="str">
            <v>NotSelf</v>
          </cell>
        </row>
        <row r="14846">
          <cell r="H14846" t="str">
            <v>NotSelf</v>
          </cell>
        </row>
        <row r="14847">
          <cell r="H14847" t="str">
            <v>NotSelf</v>
          </cell>
        </row>
        <row r="14848">
          <cell r="H14848" t="str">
            <v>NotSelf</v>
          </cell>
        </row>
        <row r="14849">
          <cell r="H14849" t="str">
            <v>NotSelf</v>
          </cell>
        </row>
        <row r="14850">
          <cell r="H14850" t="str">
            <v>NotSelf</v>
          </cell>
        </row>
        <row r="14851">
          <cell r="H14851" t="str">
            <v>NotSelf</v>
          </cell>
        </row>
        <row r="14852">
          <cell r="H14852" t="str">
            <v>NotSelf</v>
          </cell>
        </row>
        <row r="14853">
          <cell r="H14853" t="str">
            <v>NotSelf</v>
          </cell>
        </row>
        <row r="14854">
          <cell r="H14854" t="str">
            <v>NotSelf</v>
          </cell>
        </row>
        <row r="14855">
          <cell r="H14855" t="str">
            <v>NotSelf</v>
          </cell>
        </row>
        <row r="14856">
          <cell r="H14856" t="str">
            <v>NotSelf</v>
          </cell>
        </row>
        <row r="14857">
          <cell r="H14857" t="str">
            <v>NotSelf</v>
          </cell>
        </row>
        <row r="14858">
          <cell r="H14858" t="str">
            <v>NotSelf</v>
          </cell>
        </row>
        <row r="14859">
          <cell r="H14859" t="str">
            <v>NotSelf</v>
          </cell>
        </row>
        <row r="14860">
          <cell r="H14860" t="str">
            <v>NotSelf</v>
          </cell>
        </row>
        <row r="14861">
          <cell r="H14861" t="str">
            <v>NotSelf</v>
          </cell>
        </row>
        <row r="14862">
          <cell r="H14862" t="str">
            <v>NotSelf</v>
          </cell>
        </row>
        <row r="14863">
          <cell r="H14863" t="str">
            <v>NotSelf</v>
          </cell>
        </row>
        <row r="14864">
          <cell r="H14864" t="str">
            <v>NotSelf</v>
          </cell>
        </row>
        <row r="14865">
          <cell r="H14865" t="str">
            <v>NotSelf</v>
          </cell>
        </row>
        <row r="14866">
          <cell r="H14866" t="str">
            <v>NotSelf</v>
          </cell>
        </row>
        <row r="14867">
          <cell r="H14867" t="str">
            <v>NotSelf</v>
          </cell>
        </row>
        <row r="14868">
          <cell r="H14868" t="str">
            <v>NotSelf</v>
          </cell>
        </row>
        <row r="14869">
          <cell r="H14869" t="str">
            <v>NotSelf</v>
          </cell>
        </row>
        <row r="14870">
          <cell r="H14870" t="str">
            <v>NotSelf</v>
          </cell>
        </row>
        <row r="14871">
          <cell r="H14871" t="str">
            <v>NotSelf</v>
          </cell>
        </row>
        <row r="14872">
          <cell r="H14872" t="str">
            <v>NotSelf</v>
          </cell>
        </row>
        <row r="14873">
          <cell r="H14873" t="str">
            <v>NotSelf</v>
          </cell>
        </row>
        <row r="14874">
          <cell r="H14874" t="str">
            <v>NotSelf</v>
          </cell>
        </row>
        <row r="14875">
          <cell r="H14875" t="str">
            <v>NotSelf</v>
          </cell>
        </row>
        <row r="14876">
          <cell r="H14876" t="str">
            <v>NotSelf</v>
          </cell>
        </row>
        <row r="14877">
          <cell r="H14877" t="str">
            <v>NotSelf</v>
          </cell>
        </row>
        <row r="14878">
          <cell r="H14878" t="str">
            <v>NotSelf</v>
          </cell>
        </row>
        <row r="14879">
          <cell r="H14879" t="str">
            <v>NotSelf</v>
          </cell>
        </row>
        <row r="14880">
          <cell r="H14880" t="str">
            <v>NotSelf</v>
          </cell>
        </row>
        <row r="14881">
          <cell r="H14881" t="str">
            <v>NotSelf</v>
          </cell>
        </row>
        <row r="14882">
          <cell r="H14882" t="str">
            <v>NotSelf</v>
          </cell>
        </row>
        <row r="14883">
          <cell r="H14883" t="str">
            <v>NotSelf</v>
          </cell>
        </row>
        <row r="14884">
          <cell r="H14884" t="str">
            <v>NotSelf</v>
          </cell>
        </row>
        <row r="14885">
          <cell r="H14885" t="str">
            <v>NotSelf</v>
          </cell>
        </row>
        <row r="14886">
          <cell r="H14886" t="str">
            <v>NotSelf</v>
          </cell>
        </row>
        <row r="14887">
          <cell r="H14887" t="str">
            <v>NotSelf</v>
          </cell>
        </row>
        <row r="14888">
          <cell r="H14888" t="str">
            <v>NotSelf</v>
          </cell>
        </row>
        <row r="14889">
          <cell r="H14889" t="str">
            <v>NotSelf</v>
          </cell>
        </row>
        <row r="14890">
          <cell r="H14890" t="str">
            <v>NotSelf</v>
          </cell>
        </row>
        <row r="14891">
          <cell r="H14891" t="str">
            <v>NotSelf</v>
          </cell>
        </row>
        <row r="14892">
          <cell r="H14892" t="str">
            <v>NotSelf</v>
          </cell>
        </row>
        <row r="14893">
          <cell r="H14893" t="str">
            <v>NotSelf</v>
          </cell>
        </row>
        <row r="14894">
          <cell r="H14894" t="str">
            <v>NotSelf</v>
          </cell>
        </row>
        <row r="14895">
          <cell r="H14895" t="str">
            <v>NotSelf</v>
          </cell>
        </row>
        <row r="14896">
          <cell r="H14896" t="str">
            <v>NotSelf</v>
          </cell>
        </row>
        <row r="14897">
          <cell r="H14897" t="str">
            <v>NotSelf</v>
          </cell>
        </row>
        <row r="14898">
          <cell r="H14898" t="str">
            <v>NotSelf</v>
          </cell>
        </row>
        <row r="14899">
          <cell r="H14899" t="str">
            <v>NotSelf</v>
          </cell>
        </row>
        <row r="14900">
          <cell r="H14900" t="str">
            <v>NotSelf</v>
          </cell>
        </row>
        <row r="14901">
          <cell r="H14901" t="str">
            <v>NotSelf</v>
          </cell>
        </row>
        <row r="14902">
          <cell r="H14902" t="str">
            <v>NotSelf</v>
          </cell>
        </row>
        <row r="14903">
          <cell r="H14903" t="str">
            <v>NotSelf</v>
          </cell>
        </row>
        <row r="14904">
          <cell r="H14904" t="str">
            <v>NotSelf</v>
          </cell>
        </row>
        <row r="14905">
          <cell r="H14905" t="str">
            <v>NotSelf</v>
          </cell>
        </row>
        <row r="14906">
          <cell r="H14906" t="str">
            <v>NotSelf</v>
          </cell>
        </row>
        <row r="14907">
          <cell r="H14907" t="str">
            <v>NotSelf</v>
          </cell>
        </row>
        <row r="14908">
          <cell r="H14908" t="str">
            <v>NotSelf</v>
          </cell>
        </row>
        <row r="14909">
          <cell r="H14909" t="str">
            <v>NotSelf</v>
          </cell>
        </row>
        <row r="14910">
          <cell r="H14910" t="str">
            <v>NotSelf</v>
          </cell>
        </row>
        <row r="14911">
          <cell r="H14911" t="str">
            <v>NotSelf</v>
          </cell>
        </row>
        <row r="14912">
          <cell r="H14912" t="str">
            <v>NotSelf</v>
          </cell>
        </row>
        <row r="14913">
          <cell r="H14913" t="str">
            <v>NotSelf</v>
          </cell>
        </row>
        <row r="14914">
          <cell r="H14914" t="str">
            <v>NotSelf</v>
          </cell>
        </row>
        <row r="14915">
          <cell r="H14915" t="str">
            <v>NotSelf</v>
          </cell>
        </row>
        <row r="14916">
          <cell r="H14916" t="str">
            <v>NotSelf</v>
          </cell>
        </row>
        <row r="14917">
          <cell r="H14917" t="str">
            <v>NotSelf</v>
          </cell>
        </row>
        <row r="14918">
          <cell r="H14918" t="str">
            <v>NotSelf</v>
          </cell>
        </row>
        <row r="14919">
          <cell r="H14919" t="str">
            <v>NotSelf</v>
          </cell>
        </row>
        <row r="14920">
          <cell r="H14920" t="str">
            <v>NotSelf</v>
          </cell>
        </row>
        <row r="14921">
          <cell r="H14921" t="str">
            <v>NotSelf</v>
          </cell>
        </row>
        <row r="14922">
          <cell r="H14922" t="str">
            <v>NotSelf</v>
          </cell>
        </row>
        <row r="14923">
          <cell r="H14923" t="str">
            <v>NotSelf</v>
          </cell>
        </row>
        <row r="14924">
          <cell r="H14924" t="str">
            <v>NotSelf</v>
          </cell>
        </row>
        <row r="14925">
          <cell r="H14925" t="str">
            <v>NotSelf</v>
          </cell>
        </row>
        <row r="14926">
          <cell r="H14926" t="str">
            <v>NotSelf</v>
          </cell>
        </row>
        <row r="14927">
          <cell r="H14927" t="str">
            <v>NotSelf</v>
          </cell>
        </row>
        <row r="14928">
          <cell r="H14928" t="str">
            <v>NotSelf</v>
          </cell>
        </row>
        <row r="14929">
          <cell r="H14929" t="str">
            <v>NotSelf</v>
          </cell>
        </row>
        <row r="14930">
          <cell r="H14930" t="str">
            <v>NotSelf</v>
          </cell>
        </row>
        <row r="14931">
          <cell r="H14931" t="str">
            <v>NotSelf</v>
          </cell>
        </row>
        <row r="14932">
          <cell r="H14932" t="str">
            <v>NotSelf</v>
          </cell>
        </row>
        <row r="14933">
          <cell r="H14933" t="str">
            <v>NotSelf</v>
          </cell>
        </row>
        <row r="14934">
          <cell r="H14934" t="str">
            <v>NotSelf</v>
          </cell>
        </row>
        <row r="14935">
          <cell r="H14935" t="str">
            <v>NotSelf</v>
          </cell>
        </row>
        <row r="14936">
          <cell r="H14936" t="str">
            <v>NotSelf</v>
          </cell>
        </row>
        <row r="14937">
          <cell r="H14937" t="str">
            <v>NotSelf</v>
          </cell>
        </row>
        <row r="14938">
          <cell r="H14938" t="str">
            <v>NotSelf</v>
          </cell>
        </row>
        <row r="14939">
          <cell r="H14939" t="str">
            <v>NotSelf</v>
          </cell>
        </row>
        <row r="14940">
          <cell r="H14940" t="str">
            <v>NotSelf</v>
          </cell>
        </row>
        <row r="14941">
          <cell r="H14941" t="str">
            <v>NotSelf</v>
          </cell>
        </row>
        <row r="14942">
          <cell r="H14942" t="str">
            <v>NotSelf</v>
          </cell>
        </row>
        <row r="14943">
          <cell r="H14943" t="str">
            <v>NotSelf</v>
          </cell>
        </row>
        <row r="14944">
          <cell r="H14944" t="str">
            <v>NotSelf</v>
          </cell>
        </row>
        <row r="14945">
          <cell r="H14945" t="str">
            <v>NotSelf</v>
          </cell>
        </row>
        <row r="14946">
          <cell r="H14946" t="str">
            <v>NotSelf</v>
          </cell>
        </row>
        <row r="14947">
          <cell r="H14947" t="str">
            <v>NotSelf</v>
          </cell>
        </row>
        <row r="14948">
          <cell r="H14948" t="str">
            <v>NotSelf</v>
          </cell>
        </row>
        <row r="14949">
          <cell r="H14949" t="str">
            <v>NotSelf</v>
          </cell>
        </row>
        <row r="14950">
          <cell r="H14950" t="str">
            <v>NotSelf</v>
          </cell>
        </row>
        <row r="14951">
          <cell r="H14951" t="str">
            <v>NotSelf</v>
          </cell>
        </row>
        <row r="14952">
          <cell r="H14952" t="str">
            <v>NotSelf</v>
          </cell>
        </row>
        <row r="14953">
          <cell r="H14953" t="str">
            <v>NotSelf</v>
          </cell>
        </row>
        <row r="14954">
          <cell r="H14954" t="str">
            <v>NotSelf</v>
          </cell>
        </row>
        <row r="14955">
          <cell r="H14955" t="str">
            <v>NotSelf</v>
          </cell>
        </row>
        <row r="14956">
          <cell r="H14956" t="str">
            <v>NotSelf</v>
          </cell>
        </row>
        <row r="14957">
          <cell r="H14957" t="str">
            <v>NotSelf</v>
          </cell>
        </row>
        <row r="14958">
          <cell r="H14958" t="str">
            <v>NotSelf</v>
          </cell>
        </row>
        <row r="14959">
          <cell r="H14959" t="str">
            <v>NotSelf</v>
          </cell>
        </row>
        <row r="14960">
          <cell r="H14960" t="str">
            <v>NotSelf</v>
          </cell>
        </row>
        <row r="14961">
          <cell r="H14961" t="str">
            <v>NotSelf</v>
          </cell>
        </row>
        <row r="14962">
          <cell r="H14962" t="str">
            <v>NotSelf</v>
          </cell>
        </row>
        <row r="14963">
          <cell r="H14963" t="str">
            <v>NotSelf</v>
          </cell>
        </row>
        <row r="14964">
          <cell r="H14964" t="str">
            <v>NotSelf</v>
          </cell>
        </row>
        <row r="14965">
          <cell r="H14965" t="str">
            <v>NotSelf</v>
          </cell>
        </row>
        <row r="14966">
          <cell r="H14966" t="str">
            <v>NotSelf</v>
          </cell>
        </row>
        <row r="14967">
          <cell r="H14967" t="str">
            <v>NotSelf</v>
          </cell>
        </row>
        <row r="14968">
          <cell r="H14968" t="str">
            <v>NotSelf</v>
          </cell>
        </row>
        <row r="14969">
          <cell r="H14969" t="str">
            <v>NotSelf</v>
          </cell>
        </row>
        <row r="14970">
          <cell r="H14970" t="str">
            <v>NotSelf</v>
          </cell>
        </row>
        <row r="14971">
          <cell r="H14971" t="str">
            <v>NotSelf</v>
          </cell>
        </row>
        <row r="14972">
          <cell r="H14972" t="str">
            <v>NotSelf</v>
          </cell>
        </row>
        <row r="14973">
          <cell r="H14973" t="str">
            <v>NotSelf</v>
          </cell>
        </row>
        <row r="14974">
          <cell r="H14974" t="str">
            <v>NotSelf</v>
          </cell>
        </row>
        <row r="14975">
          <cell r="H14975" t="str">
            <v>NotSelf</v>
          </cell>
        </row>
        <row r="14976">
          <cell r="H14976" t="str">
            <v>NotSelf</v>
          </cell>
        </row>
        <row r="14977">
          <cell r="H14977" t="str">
            <v>NotSelf</v>
          </cell>
        </row>
        <row r="14978">
          <cell r="H14978" t="str">
            <v>NotSelf</v>
          </cell>
        </row>
        <row r="14979">
          <cell r="H14979" t="str">
            <v>NotSelf</v>
          </cell>
        </row>
        <row r="14980">
          <cell r="H14980" t="str">
            <v>NotSelf</v>
          </cell>
        </row>
        <row r="14981">
          <cell r="H14981" t="str">
            <v>NotSelf</v>
          </cell>
        </row>
        <row r="14982">
          <cell r="H14982" t="str">
            <v>NotSelf</v>
          </cell>
        </row>
        <row r="14983">
          <cell r="H14983" t="str">
            <v>NotSelf</v>
          </cell>
        </row>
        <row r="14984">
          <cell r="H14984" t="str">
            <v>NotSelf</v>
          </cell>
        </row>
        <row r="14985">
          <cell r="H14985" t="str">
            <v>NotSelf</v>
          </cell>
        </row>
        <row r="14986">
          <cell r="H14986" t="str">
            <v>NotSelf</v>
          </cell>
        </row>
        <row r="14987">
          <cell r="H14987" t="str">
            <v>NotSelf</v>
          </cell>
        </row>
        <row r="14988">
          <cell r="H14988" t="str">
            <v>NotSelf</v>
          </cell>
        </row>
        <row r="14989">
          <cell r="H14989" t="str">
            <v>NotSelf</v>
          </cell>
        </row>
        <row r="14990">
          <cell r="H14990" t="str">
            <v>NotSelf</v>
          </cell>
        </row>
        <row r="14991">
          <cell r="H14991" t="str">
            <v>NotSelf</v>
          </cell>
        </row>
        <row r="14992">
          <cell r="H14992" t="str">
            <v>NotSelf</v>
          </cell>
        </row>
        <row r="14993">
          <cell r="H14993" t="str">
            <v>NotSelf</v>
          </cell>
        </row>
        <row r="14994">
          <cell r="H14994" t="str">
            <v>NotSelf</v>
          </cell>
        </row>
        <row r="14995">
          <cell r="H14995" t="str">
            <v>NotSelf</v>
          </cell>
        </row>
        <row r="14996">
          <cell r="H14996" t="str">
            <v>NotSelf</v>
          </cell>
        </row>
        <row r="14997">
          <cell r="H14997" t="str">
            <v>NotSelf</v>
          </cell>
        </row>
        <row r="14998">
          <cell r="H14998" t="str">
            <v>NotSelf</v>
          </cell>
        </row>
        <row r="14999">
          <cell r="H14999" t="str">
            <v>NotSelf</v>
          </cell>
        </row>
        <row r="15000">
          <cell r="H15000" t="str">
            <v>NotSelf</v>
          </cell>
        </row>
        <row r="15001">
          <cell r="H15001" t="str">
            <v>NotSelf</v>
          </cell>
        </row>
        <row r="15002">
          <cell r="H15002" t="str">
            <v>NotSelf</v>
          </cell>
        </row>
        <row r="15003">
          <cell r="H15003" t="str">
            <v>NotSelf</v>
          </cell>
        </row>
        <row r="15004">
          <cell r="H15004" t="str">
            <v>NotSelf</v>
          </cell>
        </row>
        <row r="15005">
          <cell r="H15005" t="str">
            <v>NotSelf</v>
          </cell>
        </row>
        <row r="15006">
          <cell r="H15006" t="str">
            <v>NotSelf</v>
          </cell>
        </row>
        <row r="15007">
          <cell r="H15007" t="str">
            <v>NotSelf</v>
          </cell>
        </row>
        <row r="15008">
          <cell r="H15008" t="str">
            <v>NotSelf</v>
          </cell>
        </row>
        <row r="15009">
          <cell r="H15009" t="str">
            <v>NotSelf</v>
          </cell>
        </row>
        <row r="15010">
          <cell r="H15010" t="str">
            <v>NotSelf</v>
          </cell>
        </row>
        <row r="15011">
          <cell r="H15011" t="str">
            <v>NotSelf</v>
          </cell>
        </row>
        <row r="15012">
          <cell r="H15012" t="str">
            <v>NotSelf</v>
          </cell>
        </row>
        <row r="15013">
          <cell r="H15013" t="str">
            <v>NotSelf</v>
          </cell>
        </row>
        <row r="15014">
          <cell r="H15014" t="str">
            <v>NotSelf</v>
          </cell>
        </row>
        <row r="15015">
          <cell r="H15015" t="str">
            <v>NotSelf</v>
          </cell>
        </row>
        <row r="15016">
          <cell r="H15016" t="str">
            <v>NotSelf</v>
          </cell>
        </row>
        <row r="15017">
          <cell r="H15017" t="str">
            <v>NotSelf</v>
          </cell>
        </row>
        <row r="15018">
          <cell r="H15018" t="str">
            <v>NotSelf</v>
          </cell>
        </row>
        <row r="15019">
          <cell r="H15019" t="str">
            <v>NotSelf</v>
          </cell>
        </row>
        <row r="15020">
          <cell r="H15020" t="str">
            <v>NotSelf</v>
          </cell>
        </row>
        <row r="15021">
          <cell r="H15021" t="str">
            <v>NotSelf</v>
          </cell>
        </row>
        <row r="15022">
          <cell r="H15022" t="str">
            <v>NotSelf</v>
          </cell>
        </row>
        <row r="15023">
          <cell r="H15023" t="str">
            <v>NotSelf</v>
          </cell>
        </row>
        <row r="15024">
          <cell r="H15024" t="str">
            <v>NotSelf</v>
          </cell>
        </row>
        <row r="15025">
          <cell r="H15025" t="str">
            <v>NotSelf</v>
          </cell>
        </row>
        <row r="15026">
          <cell r="H15026" t="str">
            <v>NotSelf</v>
          </cell>
        </row>
        <row r="15027">
          <cell r="H15027" t="str">
            <v>NotSelf</v>
          </cell>
        </row>
        <row r="15028">
          <cell r="H15028" t="str">
            <v>NotSelf</v>
          </cell>
        </row>
        <row r="15029">
          <cell r="H15029" t="str">
            <v>NotSelf</v>
          </cell>
        </row>
        <row r="15030">
          <cell r="H15030" t="str">
            <v>NotSelf</v>
          </cell>
        </row>
        <row r="15031">
          <cell r="H15031" t="str">
            <v>NotSelf</v>
          </cell>
        </row>
        <row r="15032">
          <cell r="H15032" t="str">
            <v>NotSelf</v>
          </cell>
        </row>
        <row r="15033">
          <cell r="H15033" t="str">
            <v>NotSelf</v>
          </cell>
        </row>
        <row r="15034">
          <cell r="H15034" t="str">
            <v>NotSelf</v>
          </cell>
        </row>
        <row r="15035">
          <cell r="H15035" t="str">
            <v>NotSelf</v>
          </cell>
        </row>
        <row r="15036">
          <cell r="H15036" t="str">
            <v>NotSelf</v>
          </cell>
        </row>
        <row r="15037">
          <cell r="H15037" t="str">
            <v>NotSelf</v>
          </cell>
        </row>
        <row r="15038">
          <cell r="H15038" t="str">
            <v>NotSelf</v>
          </cell>
        </row>
        <row r="15039">
          <cell r="H15039" t="str">
            <v>NotSelf</v>
          </cell>
        </row>
        <row r="15040">
          <cell r="H15040" t="str">
            <v>NotSelf</v>
          </cell>
        </row>
        <row r="15041">
          <cell r="H15041" t="str">
            <v>NotSelf</v>
          </cell>
        </row>
        <row r="15042">
          <cell r="H15042" t="str">
            <v>NotSelf</v>
          </cell>
        </row>
        <row r="15043">
          <cell r="H15043" t="str">
            <v>NotSelf</v>
          </cell>
        </row>
        <row r="15044">
          <cell r="H15044" t="str">
            <v>NotSelf</v>
          </cell>
        </row>
        <row r="15045">
          <cell r="H15045" t="str">
            <v>NotSelf</v>
          </cell>
        </row>
        <row r="15046">
          <cell r="H15046" t="str">
            <v>NotSelf</v>
          </cell>
        </row>
        <row r="15047">
          <cell r="H15047" t="str">
            <v>NotSelf</v>
          </cell>
        </row>
        <row r="15048">
          <cell r="H15048" t="str">
            <v>NotSelf</v>
          </cell>
        </row>
        <row r="15049">
          <cell r="H15049" t="str">
            <v>NotSelf</v>
          </cell>
        </row>
        <row r="15050">
          <cell r="H15050" t="str">
            <v>NotSelf</v>
          </cell>
        </row>
        <row r="15051">
          <cell r="H15051" t="str">
            <v>NotSelf</v>
          </cell>
        </row>
        <row r="15052">
          <cell r="H15052" t="str">
            <v>NotSelf</v>
          </cell>
        </row>
        <row r="15053">
          <cell r="H15053" t="str">
            <v>NotSelf</v>
          </cell>
        </row>
        <row r="15054">
          <cell r="H15054" t="str">
            <v>NotSelf</v>
          </cell>
        </row>
        <row r="15055">
          <cell r="H15055" t="str">
            <v>NotSelf</v>
          </cell>
        </row>
        <row r="15056">
          <cell r="H15056" t="str">
            <v>NotSelf</v>
          </cell>
        </row>
        <row r="15057">
          <cell r="H15057" t="str">
            <v>NotSelf</v>
          </cell>
        </row>
        <row r="15058">
          <cell r="H15058" t="str">
            <v>NotSelf</v>
          </cell>
        </row>
        <row r="15059">
          <cell r="H15059" t="str">
            <v>NotSelf</v>
          </cell>
        </row>
        <row r="15060">
          <cell r="H15060" t="str">
            <v>NotSelf</v>
          </cell>
        </row>
        <row r="15061">
          <cell r="H15061" t="str">
            <v>NotSelf</v>
          </cell>
        </row>
        <row r="15062">
          <cell r="H15062" t="str">
            <v>NotSelf</v>
          </cell>
        </row>
        <row r="15063">
          <cell r="H15063" t="str">
            <v>NotSelf</v>
          </cell>
        </row>
        <row r="15064">
          <cell r="H15064" t="str">
            <v>NotSelf</v>
          </cell>
        </row>
        <row r="15065">
          <cell r="H15065" t="str">
            <v>NotSelf</v>
          </cell>
        </row>
        <row r="15066">
          <cell r="H15066" t="str">
            <v>NotSelf</v>
          </cell>
        </row>
        <row r="15067">
          <cell r="H15067" t="str">
            <v>NotSelf</v>
          </cell>
        </row>
        <row r="15068">
          <cell r="H15068" t="str">
            <v>NotSelf</v>
          </cell>
        </row>
        <row r="15069">
          <cell r="H15069" t="str">
            <v>NotSelf</v>
          </cell>
        </row>
        <row r="15070">
          <cell r="H15070" t="str">
            <v>NotSelf</v>
          </cell>
        </row>
        <row r="15071">
          <cell r="H15071" t="str">
            <v>NotSelf</v>
          </cell>
        </row>
        <row r="15072">
          <cell r="H15072" t="str">
            <v>NotSelf</v>
          </cell>
        </row>
        <row r="15073">
          <cell r="H15073" t="str">
            <v>NotSelf</v>
          </cell>
        </row>
        <row r="15074">
          <cell r="H15074" t="str">
            <v>NotSelf</v>
          </cell>
        </row>
        <row r="15075">
          <cell r="H15075" t="str">
            <v>NotSelf</v>
          </cell>
        </row>
        <row r="15076">
          <cell r="H15076" t="str">
            <v>NotSelf</v>
          </cell>
        </row>
        <row r="15077">
          <cell r="H15077" t="str">
            <v>NotSelf</v>
          </cell>
        </row>
        <row r="15078">
          <cell r="H15078" t="str">
            <v>NotSelf</v>
          </cell>
        </row>
        <row r="15079">
          <cell r="H15079" t="str">
            <v>NotSelf</v>
          </cell>
        </row>
        <row r="15080">
          <cell r="H15080" t="str">
            <v>NotSelf</v>
          </cell>
        </row>
        <row r="15081">
          <cell r="H15081" t="str">
            <v>NotSelf</v>
          </cell>
        </row>
        <row r="15082">
          <cell r="H15082" t="str">
            <v>NotSelf</v>
          </cell>
        </row>
        <row r="15083">
          <cell r="H15083" t="str">
            <v>NotSelf</v>
          </cell>
        </row>
        <row r="15084">
          <cell r="H15084" t="str">
            <v>NotSelf</v>
          </cell>
        </row>
        <row r="15085">
          <cell r="H15085" t="str">
            <v>NotSelf</v>
          </cell>
        </row>
        <row r="15086">
          <cell r="H15086" t="str">
            <v>NotSelf</v>
          </cell>
        </row>
        <row r="15087">
          <cell r="H15087" t="str">
            <v>NotSelf</v>
          </cell>
        </row>
        <row r="15088">
          <cell r="H15088" t="str">
            <v>NotSelf</v>
          </cell>
        </row>
        <row r="15089">
          <cell r="H15089" t="str">
            <v>NotSelf</v>
          </cell>
        </row>
        <row r="15090">
          <cell r="H15090" t="str">
            <v>NotSelf</v>
          </cell>
        </row>
        <row r="15091">
          <cell r="H15091" t="str">
            <v>NotSelf</v>
          </cell>
        </row>
        <row r="15092">
          <cell r="H15092" t="str">
            <v>NotSelf</v>
          </cell>
        </row>
        <row r="15093">
          <cell r="H15093" t="str">
            <v>NotSelf</v>
          </cell>
        </row>
        <row r="15094">
          <cell r="H15094" t="str">
            <v>NotSelf</v>
          </cell>
        </row>
        <row r="15095">
          <cell r="H15095" t="str">
            <v>NotSelf</v>
          </cell>
        </row>
        <row r="15096">
          <cell r="H15096" t="str">
            <v>NotSelf</v>
          </cell>
        </row>
        <row r="15097">
          <cell r="H15097" t="str">
            <v>NotSelf</v>
          </cell>
        </row>
        <row r="15098">
          <cell r="H15098" t="str">
            <v>NotSelf</v>
          </cell>
        </row>
        <row r="15099">
          <cell r="H15099" t="str">
            <v>NotSelf</v>
          </cell>
        </row>
        <row r="15100">
          <cell r="H15100" t="str">
            <v>NotSelf</v>
          </cell>
        </row>
        <row r="15101">
          <cell r="H15101" t="str">
            <v>NotSelf</v>
          </cell>
        </row>
        <row r="15102">
          <cell r="H15102" t="str">
            <v>NotSelf</v>
          </cell>
        </row>
        <row r="15103">
          <cell r="H15103" t="str">
            <v>NotSelf</v>
          </cell>
        </row>
        <row r="15104">
          <cell r="H15104" t="str">
            <v>NotSelf</v>
          </cell>
        </row>
        <row r="15105">
          <cell r="H15105" t="str">
            <v>NotSelf</v>
          </cell>
        </row>
        <row r="15106">
          <cell r="H15106" t="str">
            <v>NotSelf</v>
          </cell>
        </row>
        <row r="15107">
          <cell r="H15107" t="str">
            <v>NotSelf</v>
          </cell>
        </row>
        <row r="15108">
          <cell r="H15108" t="str">
            <v>NotSelf</v>
          </cell>
        </row>
        <row r="15109">
          <cell r="H15109" t="str">
            <v>NotSelf</v>
          </cell>
        </row>
        <row r="15110">
          <cell r="H15110" t="str">
            <v>NotSelf</v>
          </cell>
        </row>
        <row r="15111">
          <cell r="H15111" t="str">
            <v>NotSelf</v>
          </cell>
        </row>
        <row r="15112">
          <cell r="H15112" t="str">
            <v>NotSelf</v>
          </cell>
        </row>
        <row r="15113">
          <cell r="H15113" t="str">
            <v>NotSelf</v>
          </cell>
        </row>
        <row r="15114">
          <cell r="H15114" t="str">
            <v>NotSelf</v>
          </cell>
        </row>
        <row r="15115">
          <cell r="H15115" t="str">
            <v>NotSelf</v>
          </cell>
        </row>
        <row r="15116">
          <cell r="H15116" t="str">
            <v>NotSelf</v>
          </cell>
        </row>
        <row r="15117">
          <cell r="H15117" t="str">
            <v>NotSelf</v>
          </cell>
        </row>
        <row r="15118">
          <cell r="H15118" t="str">
            <v>NotSelf</v>
          </cell>
        </row>
        <row r="15119">
          <cell r="H15119" t="str">
            <v>NotSelf</v>
          </cell>
        </row>
        <row r="15120">
          <cell r="H15120" t="str">
            <v>NotSelf</v>
          </cell>
        </row>
        <row r="15121">
          <cell r="H15121" t="str">
            <v>NotSelf</v>
          </cell>
        </row>
        <row r="15122">
          <cell r="H15122" t="str">
            <v>NotSelf</v>
          </cell>
        </row>
        <row r="15123">
          <cell r="H15123" t="str">
            <v>NotSelf</v>
          </cell>
        </row>
        <row r="15124">
          <cell r="H15124" t="str">
            <v>NotSelf</v>
          </cell>
        </row>
        <row r="15125">
          <cell r="H15125" t="str">
            <v>NotSelf</v>
          </cell>
        </row>
        <row r="15126">
          <cell r="H15126" t="str">
            <v>NotSelf</v>
          </cell>
        </row>
        <row r="15127">
          <cell r="H15127" t="str">
            <v>NotSelf</v>
          </cell>
        </row>
        <row r="15128">
          <cell r="H15128" t="str">
            <v>NotSelf</v>
          </cell>
        </row>
        <row r="15129">
          <cell r="H15129" t="str">
            <v>NotSelf</v>
          </cell>
        </row>
        <row r="15130">
          <cell r="H15130" t="str">
            <v>NotSelf</v>
          </cell>
        </row>
        <row r="15131">
          <cell r="H15131" t="str">
            <v>NotSelf</v>
          </cell>
        </row>
        <row r="15132">
          <cell r="H15132" t="str">
            <v>NotSelf</v>
          </cell>
        </row>
        <row r="15133">
          <cell r="H15133" t="str">
            <v>NotSelf</v>
          </cell>
        </row>
        <row r="15134">
          <cell r="H15134" t="str">
            <v>NotSelf</v>
          </cell>
        </row>
        <row r="15135">
          <cell r="H15135" t="str">
            <v>NotSelf</v>
          </cell>
        </row>
        <row r="15136">
          <cell r="H15136" t="str">
            <v>NotSelf</v>
          </cell>
        </row>
        <row r="15137">
          <cell r="H15137" t="str">
            <v>NotSelf</v>
          </cell>
        </row>
        <row r="15138">
          <cell r="H15138" t="str">
            <v>NotSelf</v>
          </cell>
        </row>
        <row r="15139">
          <cell r="H15139" t="str">
            <v>NotSelf</v>
          </cell>
        </row>
        <row r="15140">
          <cell r="H15140" t="str">
            <v>NotSelf</v>
          </cell>
        </row>
        <row r="15141">
          <cell r="H15141" t="str">
            <v>NotSelf</v>
          </cell>
        </row>
        <row r="15142">
          <cell r="H15142" t="str">
            <v>NotSelf</v>
          </cell>
        </row>
        <row r="15143">
          <cell r="H15143" t="str">
            <v>NotSelf</v>
          </cell>
        </row>
        <row r="15144">
          <cell r="H15144" t="str">
            <v>NotSelf</v>
          </cell>
        </row>
        <row r="15145">
          <cell r="H15145" t="str">
            <v>NotSelf</v>
          </cell>
        </row>
        <row r="15146">
          <cell r="H15146" t="str">
            <v>NotSelf</v>
          </cell>
        </row>
        <row r="15147">
          <cell r="H15147" t="str">
            <v>NotSelf</v>
          </cell>
        </row>
        <row r="15148">
          <cell r="H15148" t="str">
            <v>NotSelf</v>
          </cell>
        </row>
        <row r="15149">
          <cell r="H15149" t="str">
            <v>NotSelf</v>
          </cell>
        </row>
        <row r="15150">
          <cell r="H15150" t="str">
            <v>NotSelf</v>
          </cell>
        </row>
        <row r="15151">
          <cell r="H15151" t="str">
            <v>NotSelf</v>
          </cell>
        </row>
        <row r="15152">
          <cell r="H15152" t="str">
            <v>NotSelf</v>
          </cell>
        </row>
        <row r="15153">
          <cell r="H15153" t="str">
            <v>NotSelf</v>
          </cell>
        </row>
        <row r="15154">
          <cell r="H15154" t="str">
            <v>NotSelf</v>
          </cell>
        </row>
        <row r="15155">
          <cell r="H15155" t="str">
            <v>NotSelf</v>
          </cell>
        </row>
        <row r="15156">
          <cell r="H15156" t="str">
            <v>NotSelf</v>
          </cell>
        </row>
        <row r="15157">
          <cell r="H15157" t="str">
            <v>NotSelf</v>
          </cell>
        </row>
        <row r="15158">
          <cell r="H15158" t="str">
            <v>NotSelf</v>
          </cell>
        </row>
        <row r="15159">
          <cell r="H15159" t="str">
            <v>NotSelf</v>
          </cell>
        </row>
        <row r="15160">
          <cell r="H15160" t="str">
            <v>NotSelf</v>
          </cell>
        </row>
        <row r="15161">
          <cell r="H15161" t="str">
            <v>NotSelf</v>
          </cell>
        </row>
        <row r="15162">
          <cell r="H15162" t="str">
            <v>NotSelf</v>
          </cell>
        </row>
        <row r="15163">
          <cell r="H15163" t="str">
            <v>NotSelf</v>
          </cell>
        </row>
        <row r="15164">
          <cell r="H15164" t="str">
            <v>NotSelf</v>
          </cell>
        </row>
        <row r="15165">
          <cell r="H15165" t="str">
            <v>NotSelf</v>
          </cell>
        </row>
        <row r="15166">
          <cell r="H15166" t="str">
            <v>NotSelf</v>
          </cell>
        </row>
        <row r="15167">
          <cell r="H15167" t="str">
            <v>NotSelf</v>
          </cell>
        </row>
        <row r="15168">
          <cell r="H15168" t="str">
            <v>NotSelf</v>
          </cell>
        </row>
        <row r="15169">
          <cell r="H15169" t="str">
            <v>NotSelf</v>
          </cell>
        </row>
        <row r="15170">
          <cell r="H15170" t="str">
            <v>NotSelf</v>
          </cell>
        </row>
        <row r="15171">
          <cell r="H15171" t="str">
            <v>NotSelf</v>
          </cell>
        </row>
        <row r="15172">
          <cell r="H15172" t="str">
            <v>NotSelf</v>
          </cell>
        </row>
        <row r="15173">
          <cell r="H15173" t="str">
            <v>NotSelf</v>
          </cell>
        </row>
        <row r="15174">
          <cell r="H15174" t="str">
            <v>NotSelf</v>
          </cell>
        </row>
        <row r="15175">
          <cell r="H15175" t="str">
            <v>NotSelf</v>
          </cell>
        </row>
        <row r="15176">
          <cell r="H15176" t="str">
            <v>NotSelf</v>
          </cell>
        </row>
        <row r="15177">
          <cell r="H15177" t="str">
            <v>NotSelf</v>
          </cell>
        </row>
        <row r="15178">
          <cell r="H15178" t="str">
            <v>NotSelf</v>
          </cell>
        </row>
        <row r="15179">
          <cell r="H15179" t="str">
            <v>NotSelf</v>
          </cell>
        </row>
        <row r="15180">
          <cell r="H15180" t="str">
            <v>NotSelf</v>
          </cell>
        </row>
        <row r="15181">
          <cell r="H15181" t="str">
            <v>NotSelf</v>
          </cell>
        </row>
        <row r="15182">
          <cell r="H15182" t="str">
            <v>NotSelf</v>
          </cell>
        </row>
        <row r="15183">
          <cell r="H15183" t="str">
            <v>NotSelf</v>
          </cell>
        </row>
        <row r="15184">
          <cell r="H15184" t="str">
            <v>NotSelf</v>
          </cell>
        </row>
        <row r="15185">
          <cell r="H15185" t="str">
            <v>NotSelf</v>
          </cell>
        </row>
        <row r="15186">
          <cell r="H15186" t="str">
            <v>NotSelf</v>
          </cell>
        </row>
        <row r="15187">
          <cell r="H15187" t="str">
            <v>NotSelf</v>
          </cell>
        </row>
        <row r="15188">
          <cell r="H15188" t="str">
            <v>NotSelf</v>
          </cell>
        </row>
        <row r="15189">
          <cell r="H15189" t="str">
            <v>NotSelf</v>
          </cell>
        </row>
        <row r="15190">
          <cell r="H15190" t="str">
            <v>NotSelf</v>
          </cell>
        </row>
        <row r="15191">
          <cell r="H15191" t="str">
            <v>NotSelf</v>
          </cell>
        </row>
        <row r="15192">
          <cell r="H15192" t="str">
            <v>NotSelf</v>
          </cell>
        </row>
        <row r="15193">
          <cell r="H15193" t="str">
            <v>NotSelf</v>
          </cell>
        </row>
        <row r="15194">
          <cell r="H15194" t="str">
            <v>NotSelf</v>
          </cell>
        </row>
        <row r="15195">
          <cell r="H15195" t="str">
            <v>NotSelf</v>
          </cell>
        </row>
        <row r="15196">
          <cell r="H15196" t="str">
            <v>NotSelf</v>
          </cell>
        </row>
        <row r="15197">
          <cell r="H15197" t="str">
            <v>NotSelf</v>
          </cell>
        </row>
        <row r="15198">
          <cell r="H15198" t="str">
            <v>NotSelf</v>
          </cell>
        </row>
        <row r="15199">
          <cell r="H15199" t="str">
            <v>NotSelf</v>
          </cell>
        </row>
        <row r="15200">
          <cell r="H15200" t="str">
            <v>NotSelf</v>
          </cell>
        </row>
        <row r="15201">
          <cell r="H15201" t="str">
            <v>NotSelf</v>
          </cell>
        </row>
        <row r="15202">
          <cell r="H15202" t="str">
            <v>NotSelf</v>
          </cell>
        </row>
        <row r="15203">
          <cell r="H15203" t="str">
            <v>NotSelf</v>
          </cell>
        </row>
        <row r="15204">
          <cell r="H15204" t="str">
            <v>NotSelf</v>
          </cell>
        </row>
        <row r="15205">
          <cell r="H15205" t="str">
            <v>NotSelf</v>
          </cell>
        </row>
        <row r="15206">
          <cell r="H15206" t="str">
            <v>NotSelf</v>
          </cell>
        </row>
        <row r="15207">
          <cell r="H15207" t="str">
            <v>NotSelf</v>
          </cell>
        </row>
        <row r="15208">
          <cell r="H15208" t="str">
            <v>NotSelf</v>
          </cell>
        </row>
        <row r="15209">
          <cell r="H15209" t="str">
            <v>NotSelf</v>
          </cell>
        </row>
        <row r="15210">
          <cell r="H15210" t="str">
            <v>NotSelf</v>
          </cell>
        </row>
        <row r="15211">
          <cell r="H15211" t="str">
            <v>NotSelf</v>
          </cell>
        </row>
        <row r="15212">
          <cell r="H15212" t="str">
            <v>NotSelf</v>
          </cell>
        </row>
        <row r="15213">
          <cell r="H15213" t="str">
            <v>NotSelf</v>
          </cell>
        </row>
        <row r="15214">
          <cell r="H15214" t="str">
            <v>NotSelf</v>
          </cell>
        </row>
        <row r="15215">
          <cell r="H15215" t="str">
            <v>NotSelf</v>
          </cell>
        </row>
        <row r="15216">
          <cell r="H15216" t="str">
            <v>NotSelf</v>
          </cell>
        </row>
        <row r="15217">
          <cell r="H15217" t="str">
            <v>NotSelf</v>
          </cell>
        </row>
        <row r="15218">
          <cell r="H15218" t="str">
            <v>NotSelf</v>
          </cell>
        </row>
        <row r="15219">
          <cell r="H15219" t="str">
            <v>NotSelf</v>
          </cell>
        </row>
        <row r="15220">
          <cell r="H15220" t="str">
            <v>NotSelf</v>
          </cell>
        </row>
        <row r="15221">
          <cell r="H15221" t="str">
            <v>NotSelf</v>
          </cell>
        </row>
        <row r="15222">
          <cell r="H15222" t="str">
            <v>NotSelf</v>
          </cell>
        </row>
        <row r="15223">
          <cell r="H15223" t="str">
            <v>NotSelf</v>
          </cell>
        </row>
        <row r="15224">
          <cell r="H15224" t="str">
            <v>NotSelf</v>
          </cell>
        </row>
        <row r="15225">
          <cell r="H15225" t="str">
            <v>NotSelf</v>
          </cell>
        </row>
        <row r="15226">
          <cell r="H15226" t="str">
            <v>NotSelf</v>
          </cell>
        </row>
        <row r="15227">
          <cell r="H15227" t="str">
            <v>NotSelf</v>
          </cell>
        </row>
        <row r="15228">
          <cell r="H15228" t="str">
            <v>NotSelf</v>
          </cell>
        </row>
        <row r="15229">
          <cell r="H15229" t="str">
            <v>NotSelf</v>
          </cell>
        </row>
        <row r="15230">
          <cell r="H15230" t="str">
            <v>NotSelf</v>
          </cell>
        </row>
        <row r="15231">
          <cell r="H15231" t="str">
            <v>NotSelf</v>
          </cell>
        </row>
        <row r="15232">
          <cell r="H15232" t="str">
            <v>NotSelf</v>
          </cell>
        </row>
        <row r="15233">
          <cell r="H15233" t="str">
            <v>NotSelf</v>
          </cell>
        </row>
        <row r="15234">
          <cell r="H15234" t="str">
            <v>NotSelf</v>
          </cell>
        </row>
        <row r="15235">
          <cell r="H15235" t="str">
            <v>NotSelf</v>
          </cell>
        </row>
        <row r="15236">
          <cell r="H15236" t="str">
            <v>NotSelf</v>
          </cell>
        </row>
        <row r="15237">
          <cell r="H15237" t="str">
            <v>NotSelf</v>
          </cell>
        </row>
        <row r="15238">
          <cell r="H15238" t="str">
            <v>NotSelf</v>
          </cell>
        </row>
        <row r="15239">
          <cell r="H15239" t="str">
            <v>NotSelf</v>
          </cell>
        </row>
        <row r="15240">
          <cell r="H15240" t="str">
            <v>NotSelf</v>
          </cell>
        </row>
        <row r="15241">
          <cell r="H15241" t="str">
            <v>NotSelf</v>
          </cell>
        </row>
        <row r="15242">
          <cell r="H15242" t="str">
            <v>NotSelf</v>
          </cell>
        </row>
        <row r="15243">
          <cell r="H15243" t="str">
            <v>NotSelf</v>
          </cell>
        </row>
        <row r="15244">
          <cell r="H15244" t="str">
            <v>NotSelf</v>
          </cell>
        </row>
        <row r="15245">
          <cell r="H15245" t="str">
            <v>NotSelf</v>
          </cell>
        </row>
        <row r="15246">
          <cell r="H15246" t="str">
            <v>NotSelf</v>
          </cell>
        </row>
        <row r="15247">
          <cell r="H15247" t="str">
            <v>NotSelf</v>
          </cell>
        </row>
        <row r="15248">
          <cell r="H15248" t="str">
            <v>NotSelf</v>
          </cell>
        </row>
        <row r="15249">
          <cell r="H15249" t="str">
            <v>NotSelf</v>
          </cell>
        </row>
        <row r="15250">
          <cell r="H15250" t="str">
            <v>NotSelf</v>
          </cell>
        </row>
        <row r="15251">
          <cell r="H15251" t="str">
            <v>NotSelf</v>
          </cell>
        </row>
        <row r="15252">
          <cell r="H15252" t="str">
            <v>NotSelf</v>
          </cell>
        </row>
        <row r="15253">
          <cell r="H15253" t="str">
            <v>NotSelf</v>
          </cell>
        </row>
        <row r="15254">
          <cell r="H15254" t="str">
            <v>NotSelf</v>
          </cell>
        </row>
        <row r="15255">
          <cell r="H15255" t="str">
            <v>NotSelf</v>
          </cell>
        </row>
        <row r="15256">
          <cell r="H15256" t="str">
            <v>NotSelf</v>
          </cell>
        </row>
        <row r="15257">
          <cell r="H15257" t="str">
            <v>NotSelf</v>
          </cell>
        </row>
        <row r="15258">
          <cell r="H15258" t="str">
            <v>NotSelf</v>
          </cell>
        </row>
        <row r="15259">
          <cell r="H15259" t="str">
            <v>NotSelf</v>
          </cell>
        </row>
        <row r="15260">
          <cell r="H15260" t="str">
            <v>NotSelf</v>
          </cell>
        </row>
        <row r="15261">
          <cell r="H15261" t="str">
            <v>NotSelf</v>
          </cell>
        </row>
        <row r="15262">
          <cell r="H15262" t="str">
            <v>NotSelf</v>
          </cell>
        </row>
        <row r="15263">
          <cell r="H15263" t="str">
            <v>NotSelf</v>
          </cell>
        </row>
        <row r="15264">
          <cell r="H15264" t="str">
            <v>NotSelf</v>
          </cell>
        </row>
        <row r="15265">
          <cell r="H15265" t="str">
            <v>NotSelf</v>
          </cell>
        </row>
        <row r="15266">
          <cell r="H15266" t="str">
            <v>NotSelf</v>
          </cell>
        </row>
        <row r="15267">
          <cell r="H15267" t="str">
            <v>NotSelf</v>
          </cell>
        </row>
        <row r="15268">
          <cell r="H15268" t="str">
            <v>NotSelf</v>
          </cell>
        </row>
        <row r="15269">
          <cell r="H15269" t="str">
            <v>NotSelf</v>
          </cell>
        </row>
        <row r="15270">
          <cell r="H15270" t="str">
            <v>NotSelf</v>
          </cell>
        </row>
        <row r="15271">
          <cell r="H15271" t="str">
            <v>NotSelf</v>
          </cell>
        </row>
        <row r="15272">
          <cell r="H15272" t="str">
            <v>NotSelf</v>
          </cell>
        </row>
        <row r="15273">
          <cell r="H15273" t="str">
            <v>NotSelf</v>
          </cell>
        </row>
        <row r="15274">
          <cell r="H15274" t="str">
            <v>NotSelf</v>
          </cell>
        </row>
        <row r="15275">
          <cell r="H15275" t="str">
            <v>NotSelf</v>
          </cell>
        </row>
        <row r="15276">
          <cell r="H15276" t="str">
            <v>NotSelf</v>
          </cell>
        </row>
        <row r="15277">
          <cell r="H15277" t="str">
            <v>NotSelf</v>
          </cell>
        </row>
        <row r="15278">
          <cell r="H15278" t="str">
            <v>NotSelf</v>
          </cell>
        </row>
        <row r="15279">
          <cell r="H15279" t="str">
            <v>NotSelf</v>
          </cell>
        </row>
        <row r="15280">
          <cell r="H15280" t="str">
            <v>NotSelf</v>
          </cell>
        </row>
        <row r="15281">
          <cell r="H15281" t="str">
            <v>NotSelf</v>
          </cell>
        </row>
        <row r="15282">
          <cell r="H15282" t="str">
            <v>NotSelf</v>
          </cell>
        </row>
        <row r="15283">
          <cell r="H15283" t="str">
            <v>NotSelf</v>
          </cell>
        </row>
        <row r="15284">
          <cell r="H15284" t="str">
            <v>NotSelf</v>
          </cell>
        </row>
        <row r="15285">
          <cell r="H15285" t="str">
            <v>NotSelf</v>
          </cell>
        </row>
        <row r="15286">
          <cell r="H15286" t="str">
            <v>NotSelf</v>
          </cell>
        </row>
        <row r="15287">
          <cell r="H15287" t="str">
            <v>NotSelf</v>
          </cell>
        </row>
        <row r="15288">
          <cell r="H15288" t="str">
            <v>NotSelf</v>
          </cell>
        </row>
        <row r="15289">
          <cell r="H15289" t="str">
            <v>NotSelf</v>
          </cell>
        </row>
        <row r="15290">
          <cell r="H15290" t="str">
            <v>NotSelf</v>
          </cell>
        </row>
        <row r="15291">
          <cell r="H15291" t="str">
            <v>NotSelf</v>
          </cell>
        </row>
        <row r="15292">
          <cell r="H15292" t="str">
            <v>NotSelf</v>
          </cell>
        </row>
        <row r="15293">
          <cell r="H15293" t="str">
            <v>NotSelf</v>
          </cell>
        </row>
        <row r="15294">
          <cell r="H15294" t="str">
            <v>NotSelf</v>
          </cell>
        </row>
        <row r="15295">
          <cell r="H15295" t="str">
            <v>NotSelf</v>
          </cell>
        </row>
        <row r="15296">
          <cell r="H15296" t="str">
            <v>NotSelf</v>
          </cell>
        </row>
        <row r="15297">
          <cell r="H15297" t="str">
            <v>NotSelf</v>
          </cell>
        </row>
        <row r="15298">
          <cell r="H15298" t="str">
            <v>NotSelf</v>
          </cell>
        </row>
        <row r="15299">
          <cell r="H15299" t="str">
            <v>NotSelf</v>
          </cell>
        </row>
        <row r="15300">
          <cell r="H15300" t="str">
            <v>NotSelf</v>
          </cell>
        </row>
        <row r="15301">
          <cell r="H15301" t="str">
            <v>NotSelf</v>
          </cell>
        </row>
        <row r="15302">
          <cell r="H15302" t="str">
            <v>NotSelf</v>
          </cell>
        </row>
        <row r="15303">
          <cell r="H15303" t="str">
            <v>NotSelf</v>
          </cell>
        </row>
        <row r="15304">
          <cell r="H15304" t="str">
            <v>NotSelf</v>
          </cell>
        </row>
        <row r="15305">
          <cell r="H15305" t="str">
            <v>NotSelf</v>
          </cell>
        </row>
        <row r="15306">
          <cell r="H15306" t="str">
            <v>NotSelf</v>
          </cell>
        </row>
        <row r="15307">
          <cell r="H15307" t="str">
            <v>NotSelf</v>
          </cell>
        </row>
        <row r="15308">
          <cell r="H15308" t="str">
            <v>NotSelf</v>
          </cell>
        </row>
        <row r="15309">
          <cell r="H15309" t="str">
            <v>NotSelf</v>
          </cell>
        </row>
        <row r="15310">
          <cell r="H15310" t="str">
            <v>NotSelf</v>
          </cell>
        </row>
        <row r="15311">
          <cell r="H15311" t="str">
            <v>NotSelf</v>
          </cell>
        </row>
        <row r="15312">
          <cell r="H15312" t="str">
            <v>NotSelf</v>
          </cell>
        </row>
        <row r="15313">
          <cell r="H15313" t="str">
            <v>NotSelf</v>
          </cell>
        </row>
        <row r="15314">
          <cell r="H15314" t="str">
            <v>NotSelf</v>
          </cell>
        </row>
        <row r="15315">
          <cell r="H15315" t="str">
            <v>NotSelf</v>
          </cell>
        </row>
        <row r="15316">
          <cell r="H15316" t="str">
            <v>NotSelf</v>
          </cell>
        </row>
        <row r="15317">
          <cell r="H15317" t="str">
            <v>NotSelf</v>
          </cell>
        </row>
        <row r="15318">
          <cell r="H15318" t="str">
            <v>NotSelf</v>
          </cell>
        </row>
        <row r="15319">
          <cell r="H15319" t="str">
            <v>NotSelf</v>
          </cell>
        </row>
        <row r="15320">
          <cell r="H15320" t="str">
            <v>NotSelf</v>
          </cell>
        </row>
        <row r="15321">
          <cell r="H15321" t="str">
            <v>NotSelf</v>
          </cell>
        </row>
        <row r="15322">
          <cell r="H15322" t="str">
            <v>NotSelf</v>
          </cell>
        </row>
        <row r="15323">
          <cell r="H15323" t="str">
            <v>NotSelf</v>
          </cell>
        </row>
        <row r="15324">
          <cell r="H15324" t="str">
            <v>NotSelf</v>
          </cell>
        </row>
        <row r="15325">
          <cell r="H15325" t="str">
            <v>NotSelf</v>
          </cell>
        </row>
        <row r="15326">
          <cell r="H15326" t="str">
            <v>NotSelf</v>
          </cell>
        </row>
        <row r="15327">
          <cell r="H15327" t="str">
            <v>NotSelf</v>
          </cell>
        </row>
        <row r="15328">
          <cell r="H15328" t="str">
            <v>NotSelf</v>
          </cell>
        </row>
        <row r="15329">
          <cell r="H15329" t="str">
            <v>NotSelf</v>
          </cell>
        </row>
        <row r="15330">
          <cell r="H15330" t="str">
            <v>NotSelf</v>
          </cell>
        </row>
        <row r="15331">
          <cell r="H15331" t="str">
            <v>NotSelf</v>
          </cell>
        </row>
        <row r="15332">
          <cell r="H15332" t="str">
            <v>NotSelf</v>
          </cell>
        </row>
        <row r="15333">
          <cell r="H15333" t="str">
            <v>NotSelf</v>
          </cell>
        </row>
        <row r="15334">
          <cell r="H15334" t="str">
            <v>NotSelf</v>
          </cell>
        </row>
        <row r="15335">
          <cell r="H15335" t="str">
            <v>NotSelf</v>
          </cell>
        </row>
        <row r="15336">
          <cell r="H15336" t="str">
            <v>NotSelf</v>
          </cell>
        </row>
        <row r="15337">
          <cell r="H15337" t="str">
            <v>NotSelf</v>
          </cell>
        </row>
        <row r="15338">
          <cell r="H15338" t="str">
            <v>NotSelf</v>
          </cell>
        </row>
        <row r="15339">
          <cell r="H15339" t="str">
            <v>NotSelf</v>
          </cell>
        </row>
        <row r="15340">
          <cell r="H15340" t="str">
            <v>NotSelf</v>
          </cell>
        </row>
        <row r="15341">
          <cell r="H15341" t="str">
            <v>NotSelf</v>
          </cell>
        </row>
        <row r="15342">
          <cell r="H15342" t="str">
            <v>NotSelf</v>
          </cell>
        </row>
        <row r="15343">
          <cell r="H15343" t="str">
            <v>NotSelf</v>
          </cell>
        </row>
        <row r="15344">
          <cell r="H15344" t="str">
            <v>NotSelf</v>
          </cell>
        </row>
        <row r="15345">
          <cell r="H15345" t="str">
            <v>NotSelf</v>
          </cell>
        </row>
        <row r="15346">
          <cell r="H15346" t="str">
            <v>NotSelf</v>
          </cell>
        </row>
        <row r="15347">
          <cell r="H15347" t="str">
            <v>NotSelf</v>
          </cell>
        </row>
        <row r="15348">
          <cell r="H15348" t="str">
            <v>NotSelf</v>
          </cell>
        </row>
        <row r="15349">
          <cell r="H15349" t="str">
            <v>NotSelf</v>
          </cell>
        </row>
        <row r="15350">
          <cell r="H15350" t="str">
            <v>NotSelf</v>
          </cell>
        </row>
        <row r="15351">
          <cell r="H15351" t="str">
            <v>NotSelf</v>
          </cell>
        </row>
        <row r="15352">
          <cell r="H15352" t="str">
            <v>NotSelf</v>
          </cell>
        </row>
        <row r="15353">
          <cell r="H15353" t="str">
            <v>NotSelf</v>
          </cell>
        </row>
        <row r="15354">
          <cell r="H15354" t="str">
            <v>NotSelf</v>
          </cell>
        </row>
        <row r="15355">
          <cell r="H15355" t="str">
            <v>NotSelf</v>
          </cell>
        </row>
        <row r="15356">
          <cell r="H15356" t="str">
            <v>NotSelf</v>
          </cell>
        </row>
        <row r="15357">
          <cell r="H15357" t="str">
            <v>NotSelf</v>
          </cell>
        </row>
        <row r="15358">
          <cell r="H15358" t="str">
            <v>NotSelf</v>
          </cell>
        </row>
        <row r="15359">
          <cell r="H15359" t="str">
            <v>NotSelf</v>
          </cell>
        </row>
        <row r="15360">
          <cell r="H15360" t="str">
            <v>NotSelf</v>
          </cell>
        </row>
        <row r="15361">
          <cell r="H15361" t="str">
            <v>NotSelf</v>
          </cell>
        </row>
        <row r="15362">
          <cell r="H15362" t="str">
            <v>NotSelf</v>
          </cell>
        </row>
        <row r="15363">
          <cell r="H15363" t="str">
            <v>NotSelf</v>
          </cell>
        </row>
        <row r="15364">
          <cell r="H15364" t="str">
            <v>NotSelf</v>
          </cell>
        </row>
        <row r="15365">
          <cell r="H15365" t="str">
            <v>NotSelf</v>
          </cell>
        </row>
        <row r="15366">
          <cell r="H15366" t="str">
            <v>NotSelf</v>
          </cell>
        </row>
        <row r="15367">
          <cell r="H15367" t="str">
            <v>NotSelf</v>
          </cell>
        </row>
        <row r="15368">
          <cell r="H15368" t="str">
            <v>NotSelf</v>
          </cell>
        </row>
        <row r="15369">
          <cell r="H15369" t="str">
            <v>NotSelf</v>
          </cell>
        </row>
        <row r="15370">
          <cell r="H15370" t="str">
            <v>NotSelf</v>
          </cell>
        </row>
        <row r="15371">
          <cell r="H15371" t="str">
            <v>NotSelf</v>
          </cell>
        </row>
        <row r="15372">
          <cell r="H15372" t="str">
            <v>NotSelf</v>
          </cell>
        </row>
        <row r="15373">
          <cell r="H15373" t="str">
            <v>NotSelf</v>
          </cell>
        </row>
        <row r="15374">
          <cell r="H15374" t="str">
            <v>NotSelf</v>
          </cell>
        </row>
        <row r="15375">
          <cell r="H15375" t="str">
            <v>NotSelf</v>
          </cell>
        </row>
        <row r="15376">
          <cell r="H15376" t="str">
            <v>NotSelf</v>
          </cell>
        </row>
        <row r="15377">
          <cell r="H15377" t="str">
            <v>NotSelf</v>
          </cell>
        </row>
        <row r="15378">
          <cell r="H15378" t="str">
            <v>NotSelf</v>
          </cell>
        </row>
        <row r="15379">
          <cell r="H15379" t="str">
            <v>NotSelf</v>
          </cell>
        </row>
        <row r="15380">
          <cell r="H15380" t="str">
            <v>NotSelf</v>
          </cell>
        </row>
        <row r="15381">
          <cell r="H15381" t="str">
            <v>NotSelf</v>
          </cell>
        </row>
        <row r="15382">
          <cell r="H15382" t="str">
            <v>NotSelf</v>
          </cell>
        </row>
        <row r="15383">
          <cell r="H15383" t="str">
            <v>NotSelf</v>
          </cell>
        </row>
        <row r="15384">
          <cell r="H15384" t="str">
            <v>NotSelf</v>
          </cell>
        </row>
        <row r="15385">
          <cell r="H15385" t="str">
            <v>NotSelf</v>
          </cell>
        </row>
        <row r="15386">
          <cell r="H15386" t="str">
            <v>NotSelf</v>
          </cell>
        </row>
        <row r="15387">
          <cell r="H15387" t="str">
            <v>NotSelf</v>
          </cell>
        </row>
        <row r="15388">
          <cell r="H15388" t="str">
            <v>NotSelf</v>
          </cell>
        </row>
        <row r="15389">
          <cell r="H15389" t="str">
            <v>NotSelf</v>
          </cell>
        </row>
        <row r="15390">
          <cell r="H15390" t="str">
            <v>NotSelf</v>
          </cell>
        </row>
        <row r="15391">
          <cell r="H15391" t="str">
            <v>NotSelf</v>
          </cell>
        </row>
        <row r="15392">
          <cell r="H15392" t="str">
            <v>NotSelf</v>
          </cell>
        </row>
        <row r="15393">
          <cell r="H15393" t="str">
            <v>NotSelf</v>
          </cell>
        </row>
        <row r="15394">
          <cell r="H15394" t="str">
            <v>NotSelf</v>
          </cell>
        </row>
        <row r="15395">
          <cell r="H15395" t="str">
            <v>NotSelf</v>
          </cell>
        </row>
        <row r="15396">
          <cell r="H15396" t="str">
            <v>NotSelf</v>
          </cell>
        </row>
        <row r="15397">
          <cell r="H15397" t="str">
            <v>NotSelf</v>
          </cell>
        </row>
        <row r="15398">
          <cell r="H15398" t="str">
            <v>NotSelf</v>
          </cell>
        </row>
        <row r="15399">
          <cell r="H15399" t="str">
            <v>NotSelf</v>
          </cell>
        </row>
        <row r="15400">
          <cell r="H15400" t="str">
            <v>NotSelf</v>
          </cell>
        </row>
        <row r="15401">
          <cell r="H15401" t="str">
            <v>NotSelf</v>
          </cell>
        </row>
        <row r="15402">
          <cell r="H15402" t="str">
            <v>NotSelf</v>
          </cell>
        </row>
        <row r="15403">
          <cell r="H15403" t="str">
            <v>NotSelf</v>
          </cell>
        </row>
        <row r="15404">
          <cell r="H15404" t="str">
            <v>NotSelf</v>
          </cell>
        </row>
        <row r="15405">
          <cell r="H15405" t="str">
            <v>NotSelf</v>
          </cell>
        </row>
        <row r="15406">
          <cell r="H15406" t="str">
            <v>NotSelf</v>
          </cell>
        </row>
        <row r="15407">
          <cell r="H15407" t="str">
            <v>NotSelf</v>
          </cell>
        </row>
        <row r="15408">
          <cell r="H15408" t="str">
            <v>NotSelf</v>
          </cell>
        </row>
        <row r="15409">
          <cell r="H15409" t="str">
            <v>NotSelf</v>
          </cell>
        </row>
        <row r="15410">
          <cell r="H15410" t="str">
            <v>NotSelf</v>
          </cell>
        </row>
        <row r="15411">
          <cell r="H15411" t="str">
            <v>NotSelf</v>
          </cell>
        </row>
        <row r="15412">
          <cell r="H15412" t="str">
            <v>NotSelf</v>
          </cell>
        </row>
        <row r="15413">
          <cell r="H15413" t="str">
            <v>NotSelf</v>
          </cell>
        </row>
        <row r="15414">
          <cell r="H15414" t="str">
            <v>NotSelf</v>
          </cell>
        </row>
        <row r="15415">
          <cell r="H15415" t="str">
            <v>NotSelf</v>
          </cell>
        </row>
        <row r="15416">
          <cell r="H15416" t="str">
            <v>NotSelf</v>
          </cell>
        </row>
        <row r="15417">
          <cell r="H15417" t="str">
            <v>NotSelf</v>
          </cell>
        </row>
        <row r="15418">
          <cell r="H15418" t="str">
            <v>NotSelf</v>
          </cell>
        </row>
        <row r="15419">
          <cell r="H15419" t="str">
            <v>NotSelf</v>
          </cell>
        </row>
        <row r="15420">
          <cell r="H15420" t="str">
            <v>NotSelf</v>
          </cell>
        </row>
        <row r="15421">
          <cell r="H15421" t="str">
            <v>NotSelf</v>
          </cell>
        </row>
        <row r="15422">
          <cell r="H15422" t="str">
            <v>NotSelf</v>
          </cell>
        </row>
        <row r="15423">
          <cell r="H15423" t="str">
            <v>NotSelf</v>
          </cell>
        </row>
        <row r="15424">
          <cell r="H15424" t="str">
            <v>NotSelf</v>
          </cell>
        </row>
        <row r="15425">
          <cell r="H15425" t="str">
            <v>NotSelf</v>
          </cell>
        </row>
        <row r="15426">
          <cell r="H15426" t="str">
            <v>NotSelf</v>
          </cell>
        </row>
        <row r="15427">
          <cell r="H15427" t="str">
            <v>NotSelf</v>
          </cell>
        </row>
        <row r="15428">
          <cell r="H15428" t="str">
            <v>NotSelf</v>
          </cell>
        </row>
        <row r="15429">
          <cell r="H15429" t="str">
            <v>NotSelf</v>
          </cell>
        </row>
        <row r="15430">
          <cell r="H15430" t="str">
            <v>NotSelf</v>
          </cell>
        </row>
        <row r="15431">
          <cell r="H15431" t="str">
            <v>NotSelf</v>
          </cell>
        </row>
        <row r="15432">
          <cell r="H15432" t="str">
            <v>NotSelf</v>
          </cell>
        </row>
        <row r="15433">
          <cell r="H15433" t="str">
            <v>NotSelf</v>
          </cell>
        </row>
        <row r="15434">
          <cell r="H15434" t="str">
            <v>NotSelf</v>
          </cell>
        </row>
        <row r="15435">
          <cell r="H15435" t="str">
            <v>NotSelf</v>
          </cell>
        </row>
        <row r="15436">
          <cell r="H15436" t="str">
            <v>NotSelf</v>
          </cell>
        </row>
        <row r="15437">
          <cell r="H15437" t="str">
            <v>NotSelf</v>
          </cell>
        </row>
        <row r="15438">
          <cell r="H15438" t="str">
            <v>NotSelf</v>
          </cell>
        </row>
        <row r="15439">
          <cell r="H15439" t="str">
            <v>NotSelf</v>
          </cell>
        </row>
        <row r="15440">
          <cell r="H15440" t="str">
            <v>NotSelf</v>
          </cell>
        </row>
        <row r="15441">
          <cell r="H15441" t="str">
            <v>NotSelf</v>
          </cell>
        </row>
        <row r="15442">
          <cell r="H15442" t="str">
            <v>NotSelf</v>
          </cell>
        </row>
        <row r="15443">
          <cell r="H15443" t="str">
            <v>NotSelf</v>
          </cell>
        </row>
        <row r="15444">
          <cell r="H15444" t="str">
            <v>NotSelf</v>
          </cell>
        </row>
        <row r="15445">
          <cell r="H15445" t="str">
            <v>NotSelf</v>
          </cell>
        </row>
        <row r="15446">
          <cell r="H15446" t="str">
            <v>NotSelf</v>
          </cell>
        </row>
        <row r="15447">
          <cell r="H15447" t="str">
            <v>NotSelf</v>
          </cell>
        </row>
        <row r="15448">
          <cell r="H15448" t="str">
            <v>NotSelf</v>
          </cell>
        </row>
        <row r="15449">
          <cell r="H15449" t="str">
            <v>NotSelf</v>
          </cell>
        </row>
        <row r="15450">
          <cell r="H15450" t="str">
            <v>NotSelf</v>
          </cell>
        </row>
        <row r="15451">
          <cell r="H15451" t="str">
            <v>NotSelf</v>
          </cell>
        </row>
        <row r="15452">
          <cell r="H15452" t="str">
            <v>NotSelf</v>
          </cell>
        </row>
        <row r="15453">
          <cell r="H15453" t="str">
            <v>NotSelf</v>
          </cell>
        </row>
        <row r="15454">
          <cell r="H15454" t="str">
            <v>NotSelf</v>
          </cell>
        </row>
        <row r="15455">
          <cell r="H15455" t="str">
            <v>NotSelf</v>
          </cell>
        </row>
        <row r="15456">
          <cell r="H15456" t="str">
            <v>NotSelf</v>
          </cell>
        </row>
        <row r="15457">
          <cell r="H15457" t="str">
            <v>NotSelf</v>
          </cell>
        </row>
        <row r="15458">
          <cell r="H15458" t="str">
            <v>NotSelf</v>
          </cell>
        </row>
        <row r="15459">
          <cell r="H15459" t="str">
            <v>NotSelf</v>
          </cell>
        </row>
        <row r="15460">
          <cell r="H15460" t="str">
            <v>NotSelf</v>
          </cell>
        </row>
        <row r="15461">
          <cell r="H15461" t="str">
            <v>NotSelf</v>
          </cell>
        </row>
        <row r="15462">
          <cell r="H15462" t="str">
            <v>NotSelf</v>
          </cell>
        </row>
        <row r="15463">
          <cell r="H15463" t="str">
            <v>NotSelf</v>
          </cell>
        </row>
        <row r="15464">
          <cell r="H15464" t="str">
            <v>NotSelf</v>
          </cell>
        </row>
        <row r="15465">
          <cell r="H15465" t="str">
            <v>NotSelf</v>
          </cell>
        </row>
        <row r="15466">
          <cell r="H15466" t="str">
            <v>NotSelf</v>
          </cell>
        </row>
        <row r="15467">
          <cell r="H15467" t="str">
            <v>NotSelf</v>
          </cell>
        </row>
        <row r="15468">
          <cell r="H15468" t="str">
            <v>NotSelf</v>
          </cell>
        </row>
        <row r="15469">
          <cell r="H15469" t="str">
            <v>NotSelf</v>
          </cell>
        </row>
        <row r="15470">
          <cell r="H15470" t="str">
            <v>NotSelf</v>
          </cell>
        </row>
        <row r="15471">
          <cell r="H15471" t="str">
            <v>NotSelf</v>
          </cell>
        </row>
        <row r="15472">
          <cell r="H15472" t="str">
            <v>NotSelf</v>
          </cell>
        </row>
        <row r="15473">
          <cell r="H15473" t="str">
            <v>NotSelf</v>
          </cell>
        </row>
        <row r="15474">
          <cell r="H15474" t="str">
            <v>NotSelf</v>
          </cell>
        </row>
        <row r="15475">
          <cell r="H15475" t="str">
            <v>NotSelf</v>
          </cell>
        </row>
        <row r="15476">
          <cell r="H15476" t="str">
            <v>NotSelf</v>
          </cell>
        </row>
        <row r="15477">
          <cell r="H15477" t="str">
            <v>NotSelf</v>
          </cell>
        </row>
        <row r="15478">
          <cell r="H15478" t="str">
            <v>NotSelf</v>
          </cell>
        </row>
        <row r="15479">
          <cell r="H15479" t="str">
            <v>NotSelf</v>
          </cell>
        </row>
        <row r="15480">
          <cell r="H15480" t="str">
            <v>NotSelf</v>
          </cell>
        </row>
        <row r="15481">
          <cell r="H15481" t="str">
            <v>NotSelf</v>
          </cell>
        </row>
        <row r="15482">
          <cell r="H15482" t="str">
            <v>NotSelf</v>
          </cell>
        </row>
        <row r="15483">
          <cell r="H15483" t="str">
            <v>NotSelf</v>
          </cell>
        </row>
        <row r="15484">
          <cell r="H15484" t="str">
            <v>NotSelf</v>
          </cell>
        </row>
        <row r="15485">
          <cell r="H15485" t="str">
            <v>NotSelf</v>
          </cell>
        </row>
        <row r="15486">
          <cell r="H15486" t="str">
            <v>NotSelf</v>
          </cell>
        </row>
        <row r="15487">
          <cell r="H15487" t="str">
            <v>NotSelf</v>
          </cell>
        </row>
        <row r="15488">
          <cell r="H15488" t="str">
            <v>NotSelf</v>
          </cell>
        </row>
        <row r="15489">
          <cell r="H15489" t="str">
            <v>NotSelf</v>
          </cell>
        </row>
        <row r="15490">
          <cell r="H15490" t="str">
            <v>NotSelf</v>
          </cell>
        </row>
        <row r="15491">
          <cell r="H15491" t="str">
            <v>NotSelf</v>
          </cell>
        </row>
        <row r="15492">
          <cell r="H15492" t="str">
            <v>NotSelf</v>
          </cell>
        </row>
        <row r="15493">
          <cell r="H15493" t="str">
            <v>NotSelf</v>
          </cell>
        </row>
        <row r="15494">
          <cell r="H15494" t="str">
            <v>NotSelf</v>
          </cell>
        </row>
        <row r="15495">
          <cell r="H15495" t="str">
            <v>NotSelf</v>
          </cell>
        </row>
        <row r="15496">
          <cell r="H15496" t="str">
            <v>NotSelf</v>
          </cell>
        </row>
        <row r="15497">
          <cell r="H15497" t="str">
            <v>NotSelf</v>
          </cell>
        </row>
        <row r="15498">
          <cell r="H15498" t="str">
            <v>NotSelf</v>
          </cell>
        </row>
        <row r="15499">
          <cell r="H15499" t="str">
            <v>NotSelf</v>
          </cell>
        </row>
        <row r="15500">
          <cell r="H15500" t="str">
            <v>NotSelf</v>
          </cell>
        </row>
        <row r="15501">
          <cell r="H15501" t="str">
            <v>NotSelf</v>
          </cell>
        </row>
        <row r="15502">
          <cell r="H15502" t="str">
            <v>NotSelf</v>
          </cell>
        </row>
        <row r="15503">
          <cell r="H15503" t="str">
            <v>NotSelf</v>
          </cell>
        </row>
        <row r="15504">
          <cell r="H15504" t="str">
            <v>NotSelf</v>
          </cell>
        </row>
        <row r="15505">
          <cell r="H15505" t="str">
            <v>NotSelf</v>
          </cell>
        </row>
        <row r="15506">
          <cell r="H15506" t="str">
            <v>NotSelf</v>
          </cell>
        </row>
        <row r="15507">
          <cell r="H15507" t="str">
            <v>NotSelf</v>
          </cell>
        </row>
        <row r="15508">
          <cell r="H15508" t="str">
            <v>NotSelf</v>
          </cell>
        </row>
        <row r="15509">
          <cell r="H15509" t="str">
            <v>NotSelf</v>
          </cell>
        </row>
        <row r="15510">
          <cell r="H15510" t="str">
            <v>NotSelf</v>
          </cell>
        </row>
        <row r="15511">
          <cell r="H15511" t="str">
            <v>NotSelf</v>
          </cell>
        </row>
        <row r="15512">
          <cell r="H15512" t="str">
            <v>NotSelf</v>
          </cell>
        </row>
        <row r="15513">
          <cell r="H15513" t="str">
            <v>NotSelf</v>
          </cell>
        </row>
        <row r="15514">
          <cell r="H15514" t="str">
            <v>NotSelf</v>
          </cell>
        </row>
        <row r="15515">
          <cell r="H15515" t="str">
            <v>NotSelf</v>
          </cell>
        </row>
        <row r="15516">
          <cell r="H15516" t="str">
            <v>NotSelf</v>
          </cell>
        </row>
        <row r="15517">
          <cell r="H15517" t="str">
            <v>NotSelf</v>
          </cell>
        </row>
        <row r="15518">
          <cell r="H15518" t="str">
            <v>NotSelf</v>
          </cell>
        </row>
        <row r="15519">
          <cell r="H15519" t="str">
            <v>NotSelf</v>
          </cell>
        </row>
        <row r="15520">
          <cell r="H15520" t="str">
            <v>NotSelf</v>
          </cell>
        </row>
        <row r="15521">
          <cell r="H15521" t="str">
            <v>NotSelf</v>
          </cell>
        </row>
        <row r="15522">
          <cell r="H15522" t="str">
            <v>NotSelf</v>
          </cell>
        </row>
        <row r="15523">
          <cell r="H15523" t="str">
            <v>NotSelf</v>
          </cell>
        </row>
        <row r="15524">
          <cell r="H15524" t="str">
            <v>NotSelf</v>
          </cell>
        </row>
        <row r="15525">
          <cell r="H15525" t="str">
            <v>NotSelf</v>
          </cell>
        </row>
        <row r="15526">
          <cell r="H15526" t="str">
            <v>NotSelf</v>
          </cell>
        </row>
        <row r="15527">
          <cell r="H15527" t="str">
            <v>NotSelf</v>
          </cell>
        </row>
        <row r="15528">
          <cell r="H15528" t="str">
            <v>NotSelf</v>
          </cell>
        </row>
        <row r="15529">
          <cell r="H15529" t="str">
            <v>NotSelf</v>
          </cell>
        </row>
        <row r="15530">
          <cell r="H15530" t="str">
            <v>NotSelf</v>
          </cell>
        </row>
        <row r="15531">
          <cell r="H15531" t="str">
            <v>NotSelf</v>
          </cell>
        </row>
        <row r="15532">
          <cell r="H15532" t="str">
            <v>NotSelf</v>
          </cell>
        </row>
        <row r="15533">
          <cell r="H15533" t="str">
            <v>NotSelf</v>
          </cell>
        </row>
        <row r="15534">
          <cell r="H15534" t="str">
            <v>NotSelf</v>
          </cell>
        </row>
        <row r="15535">
          <cell r="H15535" t="str">
            <v>NotSelf</v>
          </cell>
        </row>
        <row r="15536">
          <cell r="H15536" t="str">
            <v>NotSelf</v>
          </cell>
        </row>
        <row r="15537">
          <cell r="H15537" t="str">
            <v>NotSelf</v>
          </cell>
        </row>
        <row r="15538">
          <cell r="H15538" t="str">
            <v>NotSelf</v>
          </cell>
        </row>
        <row r="15539">
          <cell r="H15539" t="str">
            <v>NotSelf</v>
          </cell>
        </row>
        <row r="15540">
          <cell r="H15540" t="str">
            <v>NotSelf</v>
          </cell>
        </row>
        <row r="15541">
          <cell r="H15541" t="str">
            <v>NotSelf</v>
          </cell>
        </row>
        <row r="15542">
          <cell r="H15542" t="str">
            <v>NotSelf</v>
          </cell>
        </row>
        <row r="15543">
          <cell r="H15543" t="str">
            <v>NotSelf</v>
          </cell>
        </row>
        <row r="15544">
          <cell r="H15544" t="str">
            <v>NotSelf</v>
          </cell>
        </row>
        <row r="15545">
          <cell r="H15545" t="str">
            <v>NotSelf</v>
          </cell>
        </row>
        <row r="15546">
          <cell r="H15546" t="str">
            <v>NotSelf</v>
          </cell>
        </row>
        <row r="15547">
          <cell r="H15547" t="str">
            <v>NotSelf</v>
          </cell>
        </row>
        <row r="15548">
          <cell r="H15548" t="str">
            <v>NotSelf</v>
          </cell>
        </row>
        <row r="15549">
          <cell r="H15549" t="str">
            <v>NotSelf</v>
          </cell>
        </row>
        <row r="15550">
          <cell r="H15550" t="str">
            <v>NotSelf</v>
          </cell>
        </row>
        <row r="15551">
          <cell r="H15551" t="str">
            <v>NotSelf</v>
          </cell>
        </row>
        <row r="15552">
          <cell r="H15552" t="str">
            <v>NotSelf</v>
          </cell>
        </row>
        <row r="15553">
          <cell r="H15553" t="str">
            <v>NotSelf</v>
          </cell>
        </row>
        <row r="15554">
          <cell r="H15554" t="str">
            <v>NotSelf</v>
          </cell>
        </row>
        <row r="15555">
          <cell r="H15555" t="str">
            <v>NotSelf</v>
          </cell>
        </row>
        <row r="15556">
          <cell r="H15556" t="str">
            <v>NotSelf</v>
          </cell>
        </row>
        <row r="15557">
          <cell r="H15557" t="str">
            <v>NotSelf</v>
          </cell>
        </row>
        <row r="15558">
          <cell r="H15558" t="str">
            <v>NotSelf</v>
          </cell>
        </row>
        <row r="15559">
          <cell r="H15559" t="str">
            <v>NotSelf</v>
          </cell>
        </row>
        <row r="15560">
          <cell r="H15560" t="str">
            <v>NotSelf</v>
          </cell>
        </row>
        <row r="15561">
          <cell r="H15561" t="str">
            <v>NotSelf</v>
          </cell>
        </row>
        <row r="15562">
          <cell r="H15562" t="str">
            <v>NotSelf</v>
          </cell>
        </row>
        <row r="15563">
          <cell r="H15563" t="str">
            <v>NotSelf</v>
          </cell>
        </row>
        <row r="15564">
          <cell r="H15564" t="str">
            <v>NotSelf</v>
          </cell>
        </row>
        <row r="15565">
          <cell r="H15565" t="str">
            <v>NotSelf</v>
          </cell>
        </row>
        <row r="15566">
          <cell r="H15566" t="str">
            <v>NotSelf</v>
          </cell>
        </row>
        <row r="15567">
          <cell r="H15567" t="str">
            <v>NotSelf</v>
          </cell>
        </row>
        <row r="15568">
          <cell r="H15568" t="str">
            <v>NotSelf</v>
          </cell>
        </row>
        <row r="15569">
          <cell r="H15569" t="str">
            <v>NotSelf</v>
          </cell>
        </row>
        <row r="15570">
          <cell r="H15570" t="str">
            <v>NotSelf</v>
          </cell>
        </row>
        <row r="15571">
          <cell r="H15571" t="str">
            <v>NotSelf</v>
          </cell>
        </row>
        <row r="15572">
          <cell r="H15572" t="str">
            <v>NotSelf</v>
          </cell>
        </row>
        <row r="15573">
          <cell r="H15573" t="str">
            <v>NotSelf</v>
          </cell>
        </row>
        <row r="15574">
          <cell r="H15574" t="str">
            <v>NotSelf</v>
          </cell>
        </row>
        <row r="15575">
          <cell r="H15575" t="str">
            <v>NotSelf</v>
          </cell>
        </row>
        <row r="15576">
          <cell r="H15576" t="str">
            <v>NotSelf</v>
          </cell>
        </row>
        <row r="15577">
          <cell r="H15577" t="str">
            <v>NotSelf</v>
          </cell>
        </row>
        <row r="15578">
          <cell r="H15578" t="str">
            <v>NotSelf</v>
          </cell>
        </row>
        <row r="15579">
          <cell r="H15579" t="str">
            <v>NotSelf</v>
          </cell>
        </row>
        <row r="15580">
          <cell r="H15580" t="str">
            <v>NotSelf</v>
          </cell>
        </row>
        <row r="15581">
          <cell r="H15581" t="str">
            <v>NotSelf</v>
          </cell>
        </row>
        <row r="15582">
          <cell r="H15582" t="str">
            <v>NotSelf</v>
          </cell>
        </row>
        <row r="15583">
          <cell r="H15583" t="str">
            <v>NotSelf</v>
          </cell>
        </row>
        <row r="15584">
          <cell r="H15584" t="str">
            <v>NotSelf</v>
          </cell>
        </row>
        <row r="15585">
          <cell r="H15585" t="str">
            <v>NotSelf</v>
          </cell>
        </row>
        <row r="15586">
          <cell r="H15586" t="str">
            <v>NotSelf</v>
          </cell>
        </row>
        <row r="15587">
          <cell r="H15587" t="str">
            <v>NotSelf</v>
          </cell>
        </row>
        <row r="15588">
          <cell r="H15588" t="str">
            <v>NotSelf</v>
          </cell>
        </row>
        <row r="15589">
          <cell r="H15589" t="str">
            <v>NotSelf</v>
          </cell>
        </row>
        <row r="15590">
          <cell r="H15590" t="str">
            <v>NotSelf</v>
          </cell>
        </row>
        <row r="15591">
          <cell r="H15591" t="str">
            <v>NotSelf</v>
          </cell>
        </row>
        <row r="15592">
          <cell r="H15592" t="str">
            <v>NotSelf</v>
          </cell>
        </row>
        <row r="15593">
          <cell r="H15593" t="str">
            <v>NotSelf</v>
          </cell>
        </row>
        <row r="15594">
          <cell r="H15594" t="str">
            <v>NotSelf</v>
          </cell>
        </row>
        <row r="15595">
          <cell r="H15595" t="str">
            <v>NotSelf</v>
          </cell>
        </row>
        <row r="15596">
          <cell r="H15596" t="str">
            <v>NotSelf</v>
          </cell>
        </row>
        <row r="15597">
          <cell r="H15597" t="str">
            <v>NotSelf</v>
          </cell>
        </row>
        <row r="15598">
          <cell r="H15598" t="str">
            <v>NotSelf</v>
          </cell>
        </row>
        <row r="15599">
          <cell r="H15599" t="str">
            <v>NotSelf</v>
          </cell>
        </row>
        <row r="15600">
          <cell r="H15600" t="str">
            <v>NotSelf</v>
          </cell>
        </row>
        <row r="15601">
          <cell r="H15601" t="str">
            <v>NotSelf</v>
          </cell>
        </row>
        <row r="15602">
          <cell r="H15602" t="str">
            <v>NotSelf</v>
          </cell>
        </row>
        <row r="15603">
          <cell r="H15603" t="str">
            <v>NotSelf</v>
          </cell>
        </row>
        <row r="15604">
          <cell r="H15604" t="str">
            <v>NotSelf</v>
          </cell>
        </row>
        <row r="15605">
          <cell r="H15605" t="str">
            <v>NotSelf</v>
          </cell>
        </row>
        <row r="15606">
          <cell r="H15606" t="str">
            <v>NotSelf</v>
          </cell>
        </row>
        <row r="15607">
          <cell r="H15607" t="str">
            <v>NotSelf</v>
          </cell>
        </row>
        <row r="15608">
          <cell r="H15608" t="str">
            <v>NotSelf</v>
          </cell>
        </row>
        <row r="15609">
          <cell r="H15609" t="str">
            <v>NotSelf</v>
          </cell>
        </row>
        <row r="15610">
          <cell r="H15610" t="str">
            <v>NotSelf</v>
          </cell>
        </row>
        <row r="15611">
          <cell r="H15611" t="str">
            <v>NotSelf</v>
          </cell>
        </row>
        <row r="15612">
          <cell r="H15612" t="str">
            <v>NotSelf</v>
          </cell>
        </row>
        <row r="15613">
          <cell r="H15613" t="str">
            <v>NotSelf</v>
          </cell>
        </row>
        <row r="15614">
          <cell r="H15614" t="str">
            <v>NotSelf</v>
          </cell>
        </row>
        <row r="15615">
          <cell r="H15615" t="str">
            <v>NotSelf</v>
          </cell>
        </row>
        <row r="15616">
          <cell r="H15616" t="str">
            <v>NotSelf</v>
          </cell>
        </row>
        <row r="15617">
          <cell r="H15617" t="str">
            <v>NotSelf</v>
          </cell>
        </row>
        <row r="15618">
          <cell r="H15618" t="str">
            <v>NotSelf</v>
          </cell>
        </row>
        <row r="15619">
          <cell r="H15619" t="str">
            <v>NotSelf</v>
          </cell>
        </row>
        <row r="15620">
          <cell r="H15620" t="str">
            <v>NotSelf</v>
          </cell>
        </row>
        <row r="15621">
          <cell r="H15621" t="str">
            <v>NotSelf</v>
          </cell>
        </row>
        <row r="15622">
          <cell r="H15622" t="str">
            <v>NotSelf</v>
          </cell>
        </row>
        <row r="15623">
          <cell r="H15623" t="str">
            <v>NotSelf</v>
          </cell>
        </row>
        <row r="15624">
          <cell r="H15624" t="str">
            <v>NotSelf</v>
          </cell>
        </row>
        <row r="15625">
          <cell r="H15625" t="str">
            <v>NotSelf</v>
          </cell>
        </row>
        <row r="15626">
          <cell r="H15626" t="str">
            <v>NotSelf</v>
          </cell>
        </row>
        <row r="15627">
          <cell r="H15627" t="str">
            <v>NotSelf</v>
          </cell>
        </row>
        <row r="15628">
          <cell r="H15628" t="str">
            <v>NotSelf</v>
          </cell>
        </row>
        <row r="15629">
          <cell r="H15629" t="str">
            <v>NotSelf</v>
          </cell>
        </row>
        <row r="15630">
          <cell r="H15630" t="str">
            <v>NotSelf</v>
          </cell>
        </row>
        <row r="15631">
          <cell r="H15631" t="str">
            <v>NotSelf</v>
          </cell>
        </row>
        <row r="15632">
          <cell r="H15632" t="str">
            <v>NotSelf</v>
          </cell>
        </row>
        <row r="15633">
          <cell r="H15633" t="str">
            <v>NotSelf</v>
          </cell>
        </row>
        <row r="15634">
          <cell r="H15634" t="str">
            <v>NotSelf</v>
          </cell>
        </row>
        <row r="15635">
          <cell r="H15635" t="str">
            <v>NotSelf</v>
          </cell>
        </row>
        <row r="15636">
          <cell r="H15636" t="str">
            <v>NotSelf</v>
          </cell>
        </row>
        <row r="15637">
          <cell r="H15637" t="str">
            <v>NotSelf</v>
          </cell>
        </row>
        <row r="15638">
          <cell r="H15638" t="str">
            <v>NotSelf</v>
          </cell>
        </row>
        <row r="15639">
          <cell r="H15639" t="str">
            <v>NotSelf</v>
          </cell>
        </row>
        <row r="15640">
          <cell r="H15640" t="str">
            <v>NotSelf</v>
          </cell>
        </row>
        <row r="15641">
          <cell r="H15641" t="str">
            <v>NotSelf</v>
          </cell>
        </row>
        <row r="15642">
          <cell r="H15642" t="str">
            <v>NotSelf</v>
          </cell>
        </row>
        <row r="15643">
          <cell r="H15643" t="str">
            <v>NotSelf</v>
          </cell>
        </row>
        <row r="15644">
          <cell r="H15644" t="str">
            <v>NotSelf</v>
          </cell>
        </row>
        <row r="15645">
          <cell r="H15645" t="str">
            <v>NotSelf</v>
          </cell>
        </row>
        <row r="15646">
          <cell r="H15646" t="str">
            <v>NotSelf</v>
          </cell>
        </row>
        <row r="15647">
          <cell r="H15647" t="str">
            <v>NotSelf</v>
          </cell>
        </row>
        <row r="15648">
          <cell r="H15648" t="str">
            <v>NotSelf</v>
          </cell>
        </row>
        <row r="15649">
          <cell r="H15649" t="str">
            <v>NotSelf</v>
          </cell>
        </row>
        <row r="15650">
          <cell r="H15650" t="str">
            <v>NotSelf</v>
          </cell>
        </row>
        <row r="15651">
          <cell r="H15651" t="str">
            <v>NotSelf</v>
          </cell>
        </row>
        <row r="15652">
          <cell r="H15652" t="str">
            <v>NotSelf</v>
          </cell>
        </row>
        <row r="15653">
          <cell r="H15653" t="str">
            <v>NotSelf</v>
          </cell>
        </row>
        <row r="15654">
          <cell r="H15654" t="str">
            <v>NotSelf</v>
          </cell>
        </row>
        <row r="15655">
          <cell r="H15655" t="str">
            <v>NotSelf</v>
          </cell>
        </row>
        <row r="15656">
          <cell r="H15656" t="str">
            <v>NotSelf</v>
          </cell>
        </row>
        <row r="15657">
          <cell r="H15657" t="str">
            <v>NotSelf</v>
          </cell>
        </row>
        <row r="15658">
          <cell r="H15658" t="str">
            <v>NotSelf</v>
          </cell>
        </row>
        <row r="15659">
          <cell r="H15659" t="str">
            <v>NotSelf</v>
          </cell>
        </row>
        <row r="15660">
          <cell r="H15660" t="str">
            <v>NotSelf</v>
          </cell>
        </row>
        <row r="15661">
          <cell r="H15661" t="str">
            <v>NotSelf</v>
          </cell>
        </row>
        <row r="15662">
          <cell r="H15662" t="str">
            <v>NotSelf</v>
          </cell>
        </row>
        <row r="15663">
          <cell r="H15663" t="str">
            <v>NotSelf</v>
          </cell>
        </row>
        <row r="15664">
          <cell r="H15664" t="str">
            <v>NotSelf</v>
          </cell>
        </row>
        <row r="15665">
          <cell r="H15665" t="str">
            <v>NotSelf</v>
          </cell>
        </row>
        <row r="15666">
          <cell r="H15666" t="str">
            <v>NotSelf</v>
          </cell>
        </row>
        <row r="15667">
          <cell r="H15667" t="str">
            <v>NotSelf</v>
          </cell>
        </row>
        <row r="15668">
          <cell r="H15668" t="str">
            <v>NotSelf</v>
          </cell>
        </row>
        <row r="15669">
          <cell r="H15669" t="str">
            <v>NotSelf</v>
          </cell>
        </row>
        <row r="15670">
          <cell r="H15670" t="str">
            <v>NotSelf</v>
          </cell>
        </row>
        <row r="15671">
          <cell r="H15671" t="str">
            <v>NotSelf</v>
          </cell>
        </row>
        <row r="15672">
          <cell r="H15672" t="str">
            <v>NotSelf</v>
          </cell>
        </row>
        <row r="15673">
          <cell r="H15673" t="str">
            <v>NotSelf</v>
          </cell>
        </row>
        <row r="15674">
          <cell r="H15674" t="str">
            <v>NotSelf</v>
          </cell>
        </row>
        <row r="15675">
          <cell r="H15675" t="str">
            <v>NotSelf</v>
          </cell>
        </row>
        <row r="15676">
          <cell r="H15676" t="str">
            <v>NotSelf</v>
          </cell>
        </row>
        <row r="15677">
          <cell r="H15677" t="str">
            <v>NotSelf</v>
          </cell>
        </row>
        <row r="15678">
          <cell r="H15678" t="str">
            <v>NotSelf</v>
          </cell>
        </row>
        <row r="15679">
          <cell r="H15679" t="str">
            <v>NotSelf</v>
          </cell>
        </row>
        <row r="15680">
          <cell r="H15680" t="str">
            <v>NotSelf</v>
          </cell>
        </row>
        <row r="15681">
          <cell r="H15681" t="str">
            <v>NotSelf</v>
          </cell>
        </row>
        <row r="15682">
          <cell r="H15682" t="str">
            <v>NotSelf</v>
          </cell>
        </row>
        <row r="15683">
          <cell r="H15683" t="str">
            <v>NotSelf</v>
          </cell>
        </row>
        <row r="15684">
          <cell r="H15684" t="str">
            <v>NotSelf</v>
          </cell>
        </row>
        <row r="15685">
          <cell r="H15685" t="str">
            <v>NotSelf</v>
          </cell>
        </row>
        <row r="15686">
          <cell r="H15686" t="str">
            <v>NotSelf</v>
          </cell>
        </row>
        <row r="15687">
          <cell r="H15687" t="str">
            <v>NotSelf</v>
          </cell>
        </row>
        <row r="15688">
          <cell r="H15688" t="str">
            <v>NotSelf</v>
          </cell>
        </row>
        <row r="15689">
          <cell r="H15689" t="str">
            <v>NotSelf</v>
          </cell>
        </row>
        <row r="15690">
          <cell r="H15690" t="str">
            <v>NotSelf</v>
          </cell>
        </row>
        <row r="15691">
          <cell r="H15691" t="str">
            <v>NotSelf</v>
          </cell>
        </row>
        <row r="15692">
          <cell r="H15692" t="str">
            <v>NotSelf</v>
          </cell>
        </row>
        <row r="15693">
          <cell r="H15693" t="str">
            <v>NotSelf</v>
          </cell>
        </row>
        <row r="15694">
          <cell r="H15694" t="str">
            <v>NotSelf</v>
          </cell>
        </row>
        <row r="15695">
          <cell r="H15695" t="str">
            <v>NotSelf</v>
          </cell>
        </row>
        <row r="15696">
          <cell r="H15696" t="str">
            <v>NotSelf</v>
          </cell>
        </row>
        <row r="15697">
          <cell r="H15697" t="str">
            <v>NotSelf</v>
          </cell>
        </row>
        <row r="15698">
          <cell r="H15698" t="str">
            <v>NotSelf</v>
          </cell>
        </row>
        <row r="15699">
          <cell r="H15699" t="str">
            <v>NotSelf</v>
          </cell>
        </row>
        <row r="15700">
          <cell r="H15700" t="str">
            <v>NotSelf</v>
          </cell>
        </row>
        <row r="15701">
          <cell r="H15701" t="str">
            <v>NotSelf</v>
          </cell>
        </row>
        <row r="15702">
          <cell r="H15702" t="str">
            <v>NotSelf</v>
          </cell>
        </row>
        <row r="15703">
          <cell r="H15703" t="str">
            <v>NotSelf</v>
          </cell>
        </row>
        <row r="15704">
          <cell r="H15704" t="str">
            <v>NotSelf</v>
          </cell>
        </row>
        <row r="15705">
          <cell r="H15705" t="str">
            <v>NotSelf</v>
          </cell>
        </row>
        <row r="15706">
          <cell r="H15706" t="str">
            <v>NotSelf</v>
          </cell>
        </row>
        <row r="15707">
          <cell r="H15707" t="str">
            <v>NotSelf</v>
          </cell>
        </row>
        <row r="15708">
          <cell r="H15708" t="str">
            <v>NotSelf</v>
          </cell>
        </row>
        <row r="15709">
          <cell r="H15709" t="str">
            <v>NotSelf</v>
          </cell>
        </row>
        <row r="15710">
          <cell r="H15710" t="str">
            <v>NotSelf</v>
          </cell>
        </row>
        <row r="15711">
          <cell r="H15711" t="str">
            <v>NotSelf</v>
          </cell>
        </row>
        <row r="15712">
          <cell r="H15712" t="str">
            <v>Self</v>
          </cell>
        </row>
        <row r="15713">
          <cell r="H15713" t="str">
            <v>Self</v>
          </cell>
        </row>
        <row r="15714">
          <cell r="H15714" t="str">
            <v>Self</v>
          </cell>
        </row>
        <row r="15715">
          <cell r="H15715" t="str">
            <v>Self</v>
          </cell>
        </row>
        <row r="15716">
          <cell r="H15716" t="str">
            <v>Self</v>
          </cell>
        </row>
        <row r="15717">
          <cell r="H15717" t="str">
            <v>Self</v>
          </cell>
        </row>
        <row r="15718">
          <cell r="H15718" t="str">
            <v>Self</v>
          </cell>
        </row>
        <row r="15719">
          <cell r="H15719" t="str">
            <v>Self</v>
          </cell>
        </row>
        <row r="15720">
          <cell r="H15720" t="str">
            <v>Self</v>
          </cell>
        </row>
        <row r="15721">
          <cell r="H15721" t="str">
            <v>Self</v>
          </cell>
        </row>
        <row r="15722">
          <cell r="H15722" t="str">
            <v>Self</v>
          </cell>
        </row>
        <row r="15723">
          <cell r="H15723" t="str">
            <v>Self</v>
          </cell>
        </row>
        <row r="15724">
          <cell r="H15724" t="str">
            <v>Self</v>
          </cell>
        </row>
        <row r="15725">
          <cell r="H15725" t="str">
            <v>Self</v>
          </cell>
        </row>
        <row r="15726">
          <cell r="H15726" t="str">
            <v>Self</v>
          </cell>
        </row>
        <row r="15727">
          <cell r="H15727" t="str">
            <v>Self</v>
          </cell>
        </row>
        <row r="15728">
          <cell r="H15728" t="str">
            <v>Self</v>
          </cell>
        </row>
        <row r="15729">
          <cell r="H15729" t="str">
            <v>Self</v>
          </cell>
        </row>
        <row r="15730">
          <cell r="H15730" t="str">
            <v>Self</v>
          </cell>
        </row>
        <row r="15731">
          <cell r="H15731" t="str">
            <v>Self</v>
          </cell>
        </row>
        <row r="15732">
          <cell r="H15732" t="str">
            <v>Self</v>
          </cell>
        </row>
        <row r="15733">
          <cell r="H15733" t="str">
            <v>Self</v>
          </cell>
        </row>
        <row r="15734">
          <cell r="H15734" t="str">
            <v>Self</v>
          </cell>
        </row>
        <row r="15735">
          <cell r="H15735" t="str">
            <v>Self</v>
          </cell>
        </row>
        <row r="15736">
          <cell r="H15736" t="str">
            <v>Self</v>
          </cell>
        </row>
        <row r="15737">
          <cell r="H15737" t="str">
            <v>Self</v>
          </cell>
        </row>
        <row r="15738">
          <cell r="H15738" t="str">
            <v>Self</v>
          </cell>
        </row>
        <row r="15739">
          <cell r="H15739" t="str">
            <v>Self</v>
          </cell>
        </row>
        <row r="15740">
          <cell r="H15740" t="str">
            <v>Self</v>
          </cell>
        </row>
        <row r="15741">
          <cell r="H15741" t="str">
            <v>Self</v>
          </cell>
        </row>
        <row r="15742">
          <cell r="H15742" t="str">
            <v>Self</v>
          </cell>
        </row>
        <row r="15743">
          <cell r="H15743" t="str">
            <v>Self</v>
          </cell>
        </row>
        <row r="15744">
          <cell r="H15744" t="str">
            <v>Self</v>
          </cell>
        </row>
        <row r="15745">
          <cell r="H15745" t="str">
            <v>Self</v>
          </cell>
        </row>
        <row r="15746">
          <cell r="H15746" t="str">
            <v>Self</v>
          </cell>
        </row>
        <row r="15747">
          <cell r="H15747" t="str">
            <v>Self</v>
          </cell>
        </row>
        <row r="15748">
          <cell r="H15748" t="str">
            <v>Self</v>
          </cell>
        </row>
        <row r="15749">
          <cell r="H15749" t="str">
            <v>Self</v>
          </cell>
        </row>
        <row r="15750">
          <cell r="H15750" t="str">
            <v>Self</v>
          </cell>
        </row>
        <row r="15751">
          <cell r="H15751" t="str">
            <v>Self</v>
          </cell>
        </row>
        <row r="15752">
          <cell r="H15752" t="str">
            <v>Self</v>
          </cell>
        </row>
        <row r="15753">
          <cell r="H15753" t="str">
            <v>Self</v>
          </cell>
        </row>
        <row r="15754">
          <cell r="H15754" t="str">
            <v>Self</v>
          </cell>
        </row>
        <row r="15755">
          <cell r="H15755" t="str">
            <v>Self</v>
          </cell>
        </row>
        <row r="15756">
          <cell r="H15756" t="str">
            <v>Self</v>
          </cell>
        </row>
        <row r="15757">
          <cell r="H15757" t="str">
            <v>Self</v>
          </cell>
        </row>
        <row r="15758">
          <cell r="H15758" t="str">
            <v>Self</v>
          </cell>
        </row>
        <row r="15759">
          <cell r="H15759" t="str">
            <v>Self</v>
          </cell>
        </row>
        <row r="15760">
          <cell r="H15760" t="str">
            <v>Self</v>
          </cell>
        </row>
        <row r="15761">
          <cell r="H15761" t="str">
            <v>Self</v>
          </cell>
        </row>
        <row r="15762">
          <cell r="H15762" t="str">
            <v>Self</v>
          </cell>
        </row>
        <row r="15763">
          <cell r="H15763" t="str">
            <v>Self</v>
          </cell>
        </row>
        <row r="15764">
          <cell r="H15764" t="str">
            <v>Self</v>
          </cell>
        </row>
        <row r="15765">
          <cell r="H15765" t="str">
            <v>Self</v>
          </cell>
        </row>
        <row r="15766">
          <cell r="H15766" t="str">
            <v>Self</v>
          </cell>
        </row>
        <row r="15767">
          <cell r="H15767" t="str">
            <v>Self</v>
          </cell>
        </row>
        <row r="15768">
          <cell r="H15768" t="str">
            <v>Self</v>
          </cell>
        </row>
        <row r="15769">
          <cell r="H15769" t="str">
            <v>Self</v>
          </cell>
        </row>
        <row r="15770">
          <cell r="H15770" t="str">
            <v>Self</v>
          </cell>
        </row>
        <row r="15771">
          <cell r="H15771" t="str">
            <v>Self</v>
          </cell>
        </row>
        <row r="15772">
          <cell r="H15772" t="str">
            <v>Self</v>
          </cell>
        </row>
        <row r="15773">
          <cell r="H15773" t="str">
            <v>Self</v>
          </cell>
        </row>
        <row r="15774">
          <cell r="H15774" t="str">
            <v>Self</v>
          </cell>
        </row>
        <row r="15775">
          <cell r="H15775" t="str">
            <v>Self</v>
          </cell>
        </row>
        <row r="15776">
          <cell r="H15776" t="str">
            <v>Self</v>
          </cell>
        </row>
        <row r="15777">
          <cell r="H15777" t="str">
            <v>Self</v>
          </cell>
        </row>
        <row r="15778">
          <cell r="H15778" t="str">
            <v>Self</v>
          </cell>
        </row>
        <row r="15779">
          <cell r="H15779" t="str">
            <v>Self</v>
          </cell>
        </row>
        <row r="15780">
          <cell r="H15780" t="str">
            <v>Self</v>
          </cell>
        </row>
        <row r="15781">
          <cell r="H15781" t="str">
            <v>Self</v>
          </cell>
        </row>
        <row r="15782">
          <cell r="H15782" t="str">
            <v>Self</v>
          </cell>
        </row>
        <row r="15783">
          <cell r="H15783" t="str">
            <v>Self</v>
          </cell>
        </row>
        <row r="15784">
          <cell r="H15784" t="str">
            <v>Self</v>
          </cell>
        </row>
        <row r="15785">
          <cell r="H15785" t="str">
            <v>Self</v>
          </cell>
        </row>
        <row r="15786">
          <cell r="H15786" t="str">
            <v>Self</v>
          </cell>
        </row>
        <row r="15787">
          <cell r="H15787" t="str">
            <v>Self</v>
          </cell>
        </row>
        <row r="15788">
          <cell r="H15788" t="str">
            <v>Self</v>
          </cell>
        </row>
        <row r="15789">
          <cell r="H15789" t="str">
            <v>Self</v>
          </cell>
        </row>
        <row r="15790">
          <cell r="H15790" t="str">
            <v>Self</v>
          </cell>
        </row>
        <row r="15791">
          <cell r="H15791" t="str">
            <v>NotSelf</v>
          </cell>
        </row>
        <row r="15792">
          <cell r="H15792" t="str">
            <v>NotSelf</v>
          </cell>
        </row>
        <row r="15793">
          <cell r="H15793" t="str">
            <v>NotSelf</v>
          </cell>
        </row>
        <row r="15794">
          <cell r="H15794" t="str">
            <v>NotSelf</v>
          </cell>
        </row>
        <row r="15795">
          <cell r="H15795" t="str">
            <v>NotSelf</v>
          </cell>
        </row>
        <row r="15796">
          <cell r="H15796" t="str">
            <v>NotSelf</v>
          </cell>
        </row>
        <row r="15797">
          <cell r="H15797" t="str">
            <v>NotSelf</v>
          </cell>
        </row>
        <row r="15798">
          <cell r="H15798" t="str">
            <v>NotSelf</v>
          </cell>
        </row>
        <row r="15799">
          <cell r="H15799" t="str">
            <v>NotSelf</v>
          </cell>
        </row>
        <row r="15800">
          <cell r="H15800" t="str">
            <v>NotSelf</v>
          </cell>
        </row>
        <row r="15801">
          <cell r="H15801" t="str">
            <v>NotSelf</v>
          </cell>
        </row>
        <row r="15802">
          <cell r="H15802" t="str">
            <v>NotSelf</v>
          </cell>
        </row>
        <row r="15803">
          <cell r="H15803" t="str">
            <v>NotSelf</v>
          </cell>
        </row>
        <row r="15804">
          <cell r="H15804" t="str">
            <v>NotSelf</v>
          </cell>
        </row>
        <row r="15805">
          <cell r="H15805" t="str">
            <v>NotSelf</v>
          </cell>
        </row>
        <row r="15806">
          <cell r="H15806" t="str">
            <v>NotSelf</v>
          </cell>
        </row>
        <row r="15807">
          <cell r="H15807" t="str">
            <v>NotSelf</v>
          </cell>
        </row>
        <row r="15808">
          <cell r="H15808" t="str">
            <v>NotSelf</v>
          </cell>
        </row>
        <row r="15809">
          <cell r="H15809" t="str">
            <v>NotSelf</v>
          </cell>
        </row>
        <row r="15810">
          <cell r="H15810" t="str">
            <v>NotSelf</v>
          </cell>
        </row>
        <row r="15811">
          <cell r="H15811" t="str">
            <v>NotSelf</v>
          </cell>
        </row>
        <row r="15812">
          <cell r="H15812" t="str">
            <v>NotSelf</v>
          </cell>
        </row>
        <row r="15813">
          <cell r="H15813" t="str">
            <v>NotSelf</v>
          </cell>
        </row>
        <row r="15814">
          <cell r="H15814" t="str">
            <v>NotSelf</v>
          </cell>
        </row>
        <row r="15815">
          <cell r="H15815" t="str">
            <v>NotSelf</v>
          </cell>
        </row>
        <row r="15816">
          <cell r="H15816" t="str">
            <v>NotSelf</v>
          </cell>
        </row>
        <row r="15817">
          <cell r="H15817" t="str">
            <v>NotSelf</v>
          </cell>
        </row>
        <row r="15818">
          <cell r="H15818" t="str">
            <v>NotSelf</v>
          </cell>
        </row>
        <row r="15819">
          <cell r="H15819" t="str">
            <v>NotSelf</v>
          </cell>
        </row>
        <row r="15820">
          <cell r="H15820" t="str">
            <v>NotSelf</v>
          </cell>
        </row>
        <row r="15821">
          <cell r="H15821" t="str">
            <v>NotSelf</v>
          </cell>
        </row>
        <row r="15822">
          <cell r="H15822" t="str">
            <v>NotSelf</v>
          </cell>
        </row>
        <row r="15823">
          <cell r="H15823" t="str">
            <v>NotSelf</v>
          </cell>
        </row>
        <row r="15824">
          <cell r="H15824" t="str">
            <v>NotSelf</v>
          </cell>
        </row>
        <row r="15825">
          <cell r="H15825" t="str">
            <v>NotSelf</v>
          </cell>
        </row>
        <row r="15826">
          <cell r="H15826" t="str">
            <v>NotSelf</v>
          </cell>
        </row>
        <row r="15827">
          <cell r="H15827" t="str">
            <v>NotSelf</v>
          </cell>
        </row>
        <row r="15828">
          <cell r="H15828" t="str">
            <v>NotSelf</v>
          </cell>
        </row>
        <row r="15829">
          <cell r="H15829" t="str">
            <v>NotSelf</v>
          </cell>
        </row>
        <row r="15830">
          <cell r="H15830" t="str">
            <v>NotSelf</v>
          </cell>
        </row>
        <row r="15831">
          <cell r="H15831" t="str">
            <v>NotSelf</v>
          </cell>
        </row>
        <row r="15832">
          <cell r="H15832" t="str">
            <v>NotSelf</v>
          </cell>
        </row>
        <row r="15833">
          <cell r="H15833" t="str">
            <v>NotSelf</v>
          </cell>
        </row>
        <row r="15834">
          <cell r="H15834" t="str">
            <v>NotSelf</v>
          </cell>
        </row>
        <row r="15835">
          <cell r="H15835" t="str">
            <v>NotSelf</v>
          </cell>
        </row>
        <row r="15836">
          <cell r="H15836" t="str">
            <v>NotSelf</v>
          </cell>
        </row>
        <row r="15837">
          <cell r="H15837" t="str">
            <v>NotSelf</v>
          </cell>
        </row>
        <row r="15838">
          <cell r="H15838" t="str">
            <v>NotSelf</v>
          </cell>
        </row>
        <row r="15839">
          <cell r="H15839" t="str">
            <v>NotSelf</v>
          </cell>
        </row>
        <row r="15840">
          <cell r="H15840" t="str">
            <v>NotSelf</v>
          </cell>
        </row>
        <row r="15841">
          <cell r="H15841" t="str">
            <v>NotSelf</v>
          </cell>
        </row>
        <row r="15842">
          <cell r="H15842" t="str">
            <v>NotSelf</v>
          </cell>
        </row>
        <row r="15843">
          <cell r="H15843" t="str">
            <v>NotSelf</v>
          </cell>
        </row>
        <row r="15844">
          <cell r="H15844" t="str">
            <v>NotSelf</v>
          </cell>
        </row>
        <row r="15845">
          <cell r="H15845" t="str">
            <v>NotSelf</v>
          </cell>
        </row>
        <row r="15846">
          <cell r="H15846" t="str">
            <v>NotSelf</v>
          </cell>
        </row>
        <row r="15847">
          <cell r="H15847" t="str">
            <v>NotSelf</v>
          </cell>
        </row>
        <row r="15848">
          <cell r="H15848" t="str">
            <v>NotSelf</v>
          </cell>
        </row>
        <row r="15849">
          <cell r="H15849" t="str">
            <v>NotSelf</v>
          </cell>
        </row>
        <row r="15850">
          <cell r="H15850" t="str">
            <v>NotSelf</v>
          </cell>
        </row>
        <row r="15851">
          <cell r="H15851" t="str">
            <v>NotSelf</v>
          </cell>
        </row>
        <row r="15852">
          <cell r="H15852" t="str">
            <v>NotSelf</v>
          </cell>
        </row>
        <row r="15853">
          <cell r="H15853" t="str">
            <v>NotSelf</v>
          </cell>
        </row>
        <row r="15854">
          <cell r="H15854" t="str">
            <v>NotSelf</v>
          </cell>
        </row>
        <row r="15855">
          <cell r="H15855" t="str">
            <v>NotSelf</v>
          </cell>
        </row>
        <row r="15856">
          <cell r="H15856" t="str">
            <v>NotSelf</v>
          </cell>
        </row>
        <row r="15857">
          <cell r="H15857" t="str">
            <v>NotSelf</v>
          </cell>
        </row>
        <row r="15858">
          <cell r="H15858" t="str">
            <v>NotSelf</v>
          </cell>
        </row>
        <row r="15859">
          <cell r="H15859" t="str">
            <v>NotSelf</v>
          </cell>
        </row>
        <row r="15860">
          <cell r="H15860" t="str">
            <v>NotSelf</v>
          </cell>
        </row>
        <row r="15861">
          <cell r="H15861" t="str">
            <v>NotSelf</v>
          </cell>
        </row>
        <row r="15862">
          <cell r="H15862" t="str">
            <v>NotSelf</v>
          </cell>
        </row>
        <row r="15863">
          <cell r="H15863" t="str">
            <v>NotSelf</v>
          </cell>
        </row>
        <row r="15864">
          <cell r="H15864" t="str">
            <v>NotSelf</v>
          </cell>
        </row>
        <row r="15865">
          <cell r="H15865" t="str">
            <v>NotSelf</v>
          </cell>
        </row>
        <row r="15866">
          <cell r="H15866" t="str">
            <v>NotSelf</v>
          </cell>
        </row>
        <row r="15867">
          <cell r="H15867" t="str">
            <v>NotSelf</v>
          </cell>
        </row>
        <row r="15868">
          <cell r="H15868" t="str">
            <v>NotSelf</v>
          </cell>
        </row>
        <row r="15869">
          <cell r="H15869" t="str">
            <v>NotSelf</v>
          </cell>
        </row>
        <row r="15870">
          <cell r="H15870" t="str">
            <v>NotSelf</v>
          </cell>
        </row>
        <row r="15871">
          <cell r="H15871" t="str">
            <v>NotSelf</v>
          </cell>
        </row>
        <row r="15872">
          <cell r="H15872" t="str">
            <v>NotSelf</v>
          </cell>
        </row>
        <row r="15873">
          <cell r="H15873" t="str">
            <v>NotSelf</v>
          </cell>
        </row>
        <row r="15874">
          <cell r="H15874" t="str">
            <v>NotSelf</v>
          </cell>
        </row>
        <row r="15875">
          <cell r="H15875" t="str">
            <v>NotSelf</v>
          </cell>
        </row>
        <row r="15876">
          <cell r="H15876" t="str">
            <v>NotSelf</v>
          </cell>
        </row>
        <row r="15877">
          <cell r="H15877" t="str">
            <v>NotSelf</v>
          </cell>
        </row>
        <row r="15878">
          <cell r="H15878" t="str">
            <v>NotSelf</v>
          </cell>
        </row>
        <row r="15879">
          <cell r="H15879" t="str">
            <v>NotSelf</v>
          </cell>
        </row>
        <row r="15880">
          <cell r="H15880" t="str">
            <v>NotSelf</v>
          </cell>
        </row>
        <row r="15881">
          <cell r="H15881" t="str">
            <v>NotSelf</v>
          </cell>
        </row>
        <row r="15882">
          <cell r="H15882" t="str">
            <v>NotSelf</v>
          </cell>
        </row>
        <row r="15883">
          <cell r="H15883" t="str">
            <v>NotSelf</v>
          </cell>
        </row>
        <row r="15884">
          <cell r="H15884" t="str">
            <v>NotSelf</v>
          </cell>
        </row>
        <row r="15885">
          <cell r="H15885" t="str">
            <v>NotSelf</v>
          </cell>
        </row>
        <row r="15886">
          <cell r="H15886" t="str">
            <v>NotSelf</v>
          </cell>
        </row>
        <row r="15887">
          <cell r="H15887" t="str">
            <v>NotSelf</v>
          </cell>
        </row>
        <row r="15888">
          <cell r="H15888" t="str">
            <v>NotSelf</v>
          </cell>
        </row>
        <row r="15889">
          <cell r="H15889" t="str">
            <v>NotSelf</v>
          </cell>
        </row>
        <row r="15890">
          <cell r="H15890" t="str">
            <v>NotSelf</v>
          </cell>
        </row>
        <row r="15891">
          <cell r="H15891" t="str">
            <v>NotSelf</v>
          </cell>
        </row>
        <row r="15892">
          <cell r="H15892" t="str">
            <v>NotSelf</v>
          </cell>
        </row>
        <row r="15893">
          <cell r="H15893" t="str">
            <v>NotSelf</v>
          </cell>
        </row>
        <row r="15894">
          <cell r="H15894" t="str">
            <v>NotSelf</v>
          </cell>
        </row>
        <row r="15895">
          <cell r="H15895" t="str">
            <v>NotSelf</v>
          </cell>
        </row>
        <row r="15896">
          <cell r="H15896" t="str">
            <v>NotSelf</v>
          </cell>
        </row>
        <row r="15897">
          <cell r="H15897" t="str">
            <v>NotSelf</v>
          </cell>
        </row>
        <row r="15898">
          <cell r="H15898" t="str">
            <v>NotSelf</v>
          </cell>
        </row>
        <row r="15899">
          <cell r="H15899" t="str">
            <v>NotSelf</v>
          </cell>
        </row>
        <row r="15900">
          <cell r="H15900" t="str">
            <v>NotSelf</v>
          </cell>
        </row>
        <row r="15901">
          <cell r="H15901" t="str">
            <v>NotSelf</v>
          </cell>
        </row>
        <row r="15902">
          <cell r="H15902" t="str">
            <v>NotSelf</v>
          </cell>
        </row>
        <row r="15903">
          <cell r="H15903" t="str">
            <v>NotSelf</v>
          </cell>
        </row>
        <row r="15904">
          <cell r="H15904" t="str">
            <v>NotSelf</v>
          </cell>
        </row>
        <row r="15905">
          <cell r="H15905" t="str">
            <v>NotSelf</v>
          </cell>
        </row>
        <row r="15906">
          <cell r="H15906" t="str">
            <v>NotSelf</v>
          </cell>
        </row>
        <row r="15907">
          <cell r="H15907" t="str">
            <v>NotSelf</v>
          </cell>
        </row>
        <row r="15908">
          <cell r="H15908" t="str">
            <v>NotSelf</v>
          </cell>
        </row>
        <row r="15909">
          <cell r="H15909" t="str">
            <v>NotSelf</v>
          </cell>
        </row>
        <row r="15910">
          <cell r="H15910" t="str">
            <v>NotSelf</v>
          </cell>
        </row>
        <row r="15911">
          <cell r="H15911" t="str">
            <v>NotSelf</v>
          </cell>
        </row>
        <row r="15912">
          <cell r="H15912" t="str">
            <v>NotSelf</v>
          </cell>
        </row>
        <row r="15913">
          <cell r="H15913" t="str">
            <v>NotSelf</v>
          </cell>
        </row>
        <row r="15914">
          <cell r="H15914" t="str">
            <v>NotSelf</v>
          </cell>
        </row>
        <row r="15915">
          <cell r="H15915" t="str">
            <v>NotSelf</v>
          </cell>
        </row>
        <row r="15916">
          <cell r="H15916" t="str">
            <v>NotSelf</v>
          </cell>
        </row>
        <row r="15917">
          <cell r="H15917" t="str">
            <v>NotSelf</v>
          </cell>
        </row>
        <row r="15918">
          <cell r="H15918" t="str">
            <v>NotSelf</v>
          </cell>
        </row>
        <row r="15919">
          <cell r="H15919" t="str">
            <v>NotSelf</v>
          </cell>
        </row>
        <row r="15920">
          <cell r="H15920" t="str">
            <v>NotSelf</v>
          </cell>
        </row>
        <row r="15921">
          <cell r="H15921" t="str">
            <v>NotSelf</v>
          </cell>
        </row>
        <row r="15922">
          <cell r="H15922" t="str">
            <v>NotSelf</v>
          </cell>
        </row>
        <row r="15923">
          <cell r="H15923" t="str">
            <v>NotSelf</v>
          </cell>
        </row>
        <row r="15924">
          <cell r="H15924" t="str">
            <v>NotSelf</v>
          </cell>
        </row>
        <row r="15925">
          <cell r="H15925" t="str">
            <v>NotSelf</v>
          </cell>
        </row>
        <row r="15926">
          <cell r="H15926" t="str">
            <v>NotSelf</v>
          </cell>
        </row>
        <row r="15927">
          <cell r="H15927" t="str">
            <v>NotSelf</v>
          </cell>
        </row>
        <row r="15928">
          <cell r="H15928" t="str">
            <v>NotSelf</v>
          </cell>
        </row>
        <row r="15929">
          <cell r="H15929" t="str">
            <v>NotSelf</v>
          </cell>
        </row>
        <row r="15930">
          <cell r="H15930" t="str">
            <v>NotSelf</v>
          </cell>
        </row>
        <row r="15931">
          <cell r="H15931" t="str">
            <v>NotSelf</v>
          </cell>
        </row>
        <row r="15932">
          <cell r="H15932" t="str">
            <v>NotSelf</v>
          </cell>
        </row>
        <row r="15933">
          <cell r="H15933" t="str">
            <v>NotSelf</v>
          </cell>
        </row>
        <row r="15934">
          <cell r="H15934" t="str">
            <v>NotSelf</v>
          </cell>
        </row>
        <row r="15935">
          <cell r="H15935" t="str">
            <v>NotSelf</v>
          </cell>
        </row>
        <row r="15936">
          <cell r="H15936" t="str">
            <v>NotSelf</v>
          </cell>
        </row>
        <row r="15937">
          <cell r="H15937" t="str">
            <v>NotSelf</v>
          </cell>
        </row>
        <row r="15938">
          <cell r="H15938" t="str">
            <v>NotSelf</v>
          </cell>
        </row>
        <row r="15939">
          <cell r="H15939" t="str">
            <v>NotSelf</v>
          </cell>
        </row>
        <row r="15940">
          <cell r="H15940" t="str">
            <v>NotSelf</v>
          </cell>
        </row>
        <row r="15941">
          <cell r="H15941" t="str">
            <v>NotSelf</v>
          </cell>
        </row>
        <row r="15942">
          <cell r="H15942" t="str">
            <v>NotSelf</v>
          </cell>
        </row>
        <row r="15943">
          <cell r="H15943" t="str">
            <v>NotSelf</v>
          </cell>
        </row>
        <row r="15944">
          <cell r="H15944" t="str">
            <v>NotSelf</v>
          </cell>
        </row>
        <row r="15945">
          <cell r="H15945" t="str">
            <v>NotSelf</v>
          </cell>
        </row>
        <row r="15946">
          <cell r="H15946" t="str">
            <v>NotSelf</v>
          </cell>
        </row>
        <row r="15947">
          <cell r="H15947" t="str">
            <v>NotSelf</v>
          </cell>
        </row>
        <row r="15948">
          <cell r="H15948" t="str">
            <v>NotSelf</v>
          </cell>
        </row>
        <row r="15949">
          <cell r="H15949" t="str">
            <v>NotSelf</v>
          </cell>
        </row>
        <row r="15950">
          <cell r="H15950" t="str">
            <v>NotSelf</v>
          </cell>
        </row>
        <row r="15951">
          <cell r="H15951" t="str">
            <v>NotSelf</v>
          </cell>
        </row>
        <row r="15952">
          <cell r="H15952" t="str">
            <v>NotSelf</v>
          </cell>
        </row>
        <row r="15953">
          <cell r="H15953" t="str">
            <v>NotSelf</v>
          </cell>
        </row>
        <row r="15954">
          <cell r="H15954" t="str">
            <v>NotSelf</v>
          </cell>
        </row>
        <row r="15955">
          <cell r="H15955" t="str">
            <v>NotSelf</v>
          </cell>
        </row>
        <row r="15956">
          <cell r="H15956" t="str">
            <v>NotSelf</v>
          </cell>
        </row>
        <row r="15957">
          <cell r="H15957" t="str">
            <v>NotSelf</v>
          </cell>
        </row>
        <row r="15958">
          <cell r="H15958" t="str">
            <v>NotSelf</v>
          </cell>
        </row>
        <row r="15959">
          <cell r="H15959" t="str">
            <v>NotSelf</v>
          </cell>
        </row>
        <row r="15960">
          <cell r="H15960" t="str">
            <v>NotSelf</v>
          </cell>
        </row>
        <row r="15961">
          <cell r="H15961" t="str">
            <v>NotSelf</v>
          </cell>
        </row>
        <row r="15962">
          <cell r="H15962" t="str">
            <v>NotSelf</v>
          </cell>
        </row>
        <row r="15963">
          <cell r="H15963" t="str">
            <v>NotSelf</v>
          </cell>
        </row>
        <row r="15964">
          <cell r="H15964" t="str">
            <v>NotSelf</v>
          </cell>
        </row>
        <row r="15965">
          <cell r="H15965" t="str">
            <v>NotSelf</v>
          </cell>
        </row>
        <row r="15966">
          <cell r="H15966" t="str">
            <v>NotSelf</v>
          </cell>
        </row>
        <row r="15967">
          <cell r="H15967" t="str">
            <v>NotSelf</v>
          </cell>
        </row>
        <row r="15968">
          <cell r="H15968" t="str">
            <v>NotSelf</v>
          </cell>
        </row>
        <row r="15969">
          <cell r="H15969" t="str">
            <v>NotSelf</v>
          </cell>
        </row>
        <row r="15970">
          <cell r="H15970" t="str">
            <v>NotSelf</v>
          </cell>
        </row>
        <row r="15971">
          <cell r="H15971" t="str">
            <v>NotSelf</v>
          </cell>
        </row>
        <row r="15972">
          <cell r="H15972" t="str">
            <v>NotSelf</v>
          </cell>
        </row>
        <row r="15973">
          <cell r="H15973" t="str">
            <v>NotSelf</v>
          </cell>
        </row>
        <row r="15974">
          <cell r="H15974" t="str">
            <v>NotSelf</v>
          </cell>
        </row>
        <row r="15975">
          <cell r="H15975" t="str">
            <v>NotSelf</v>
          </cell>
        </row>
        <row r="15976">
          <cell r="H15976" t="str">
            <v>NotSelf</v>
          </cell>
        </row>
        <row r="15977">
          <cell r="H15977" t="str">
            <v>NotSelf</v>
          </cell>
        </row>
        <row r="15978">
          <cell r="H15978" t="str">
            <v>NotSelf</v>
          </cell>
        </row>
        <row r="15979">
          <cell r="H15979" t="str">
            <v>NotSelf</v>
          </cell>
        </row>
        <row r="15980">
          <cell r="H15980" t="str">
            <v>NotSelf</v>
          </cell>
        </row>
        <row r="15981">
          <cell r="H15981" t="str">
            <v>NotSelf</v>
          </cell>
        </row>
        <row r="15982">
          <cell r="H15982" t="str">
            <v>NotSelf</v>
          </cell>
        </row>
        <row r="15983">
          <cell r="H15983" t="str">
            <v>NotSelf</v>
          </cell>
        </row>
        <row r="15984">
          <cell r="H15984" t="str">
            <v>NotSelf</v>
          </cell>
        </row>
        <row r="15985">
          <cell r="H15985" t="str">
            <v>NotSelf</v>
          </cell>
        </row>
        <row r="15986">
          <cell r="H15986" t="str">
            <v>NotSelf</v>
          </cell>
        </row>
        <row r="15987">
          <cell r="H15987" t="str">
            <v>NotSelf</v>
          </cell>
        </row>
        <row r="15988">
          <cell r="H15988" t="str">
            <v>NotSelf</v>
          </cell>
        </row>
        <row r="15989">
          <cell r="H15989" t="str">
            <v>NotSelf</v>
          </cell>
        </row>
        <row r="15990">
          <cell r="H15990" t="str">
            <v>NotSelf</v>
          </cell>
        </row>
        <row r="15991">
          <cell r="H15991" t="str">
            <v>NotSelf</v>
          </cell>
        </row>
        <row r="15992">
          <cell r="H15992" t="str">
            <v>NotSelf</v>
          </cell>
        </row>
        <row r="15993">
          <cell r="H15993" t="str">
            <v>NotSelf</v>
          </cell>
        </row>
        <row r="15994">
          <cell r="H15994" t="str">
            <v>NotSelf</v>
          </cell>
        </row>
        <row r="15995">
          <cell r="H15995" t="str">
            <v>NotSelf</v>
          </cell>
        </row>
        <row r="15996">
          <cell r="H15996" t="str">
            <v>NotSelf</v>
          </cell>
        </row>
        <row r="15997">
          <cell r="H15997" t="str">
            <v>NotSelf</v>
          </cell>
        </row>
        <row r="15998">
          <cell r="H15998" t="str">
            <v>NotSelf</v>
          </cell>
        </row>
        <row r="15999">
          <cell r="H15999" t="str">
            <v>NotSelf</v>
          </cell>
        </row>
        <row r="16000">
          <cell r="H16000" t="str">
            <v>NotSelf</v>
          </cell>
        </row>
        <row r="16001">
          <cell r="H16001" t="str">
            <v>NotSelf</v>
          </cell>
        </row>
        <row r="16002">
          <cell r="H16002" t="str">
            <v>NotSelf</v>
          </cell>
        </row>
        <row r="16003">
          <cell r="H16003" t="str">
            <v>NotSelf</v>
          </cell>
        </row>
        <row r="16004">
          <cell r="H16004" t="str">
            <v>NotSelf</v>
          </cell>
        </row>
        <row r="16005">
          <cell r="H16005" t="str">
            <v>NotSelf</v>
          </cell>
        </row>
        <row r="16006">
          <cell r="H16006" t="str">
            <v>NotSelf</v>
          </cell>
        </row>
        <row r="16007">
          <cell r="H16007" t="str">
            <v>NotSelf</v>
          </cell>
        </row>
        <row r="16008">
          <cell r="H16008" t="str">
            <v>NotSelf</v>
          </cell>
        </row>
        <row r="16009">
          <cell r="H16009" t="str">
            <v>NotSelf</v>
          </cell>
        </row>
        <row r="16010">
          <cell r="H16010" t="str">
            <v>NotSelf</v>
          </cell>
        </row>
        <row r="16011">
          <cell r="H16011" t="str">
            <v>NotSelf</v>
          </cell>
        </row>
        <row r="16012">
          <cell r="H16012" t="str">
            <v>NotSelf</v>
          </cell>
        </row>
        <row r="16013">
          <cell r="H16013" t="str">
            <v>NotSelf</v>
          </cell>
        </row>
        <row r="16014">
          <cell r="H16014" t="str">
            <v>NotSelf</v>
          </cell>
        </row>
        <row r="16015">
          <cell r="H16015" t="str">
            <v>NotSelf</v>
          </cell>
        </row>
        <row r="16016">
          <cell r="H16016" t="str">
            <v>NotSelf</v>
          </cell>
        </row>
        <row r="16017">
          <cell r="H16017" t="str">
            <v>NotSelf</v>
          </cell>
        </row>
        <row r="16018">
          <cell r="H16018" t="str">
            <v>NotSelf</v>
          </cell>
        </row>
        <row r="16019">
          <cell r="H16019" t="str">
            <v>NotSelf</v>
          </cell>
        </row>
        <row r="16020">
          <cell r="H16020" t="str">
            <v>NotSelf</v>
          </cell>
        </row>
        <row r="16021">
          <cell r="H16021" t="str">
            <v>NotSelf</v>
          </cell>
        </row>
        <row r="16022">
          <cell r="H16022" t="str">
            <v>NotSelf</v>
          </cell>
        </row>
        <row r="16023">
          <cell r="H16023" t="str">
            <v>NotSelf</v>
          </cell>
        </row>
        <row r="16024">
          <cell r="H16024" t="str">
            <v>NotSelf</v>
          </cell>
        </row>
        <row r="16025">
          <cell r="H16025" t="str">
            <v>NotSelf</v>
          </cell>
        </row>
        <row r="16026">
          <cell r="H16026" t="str">
            <v>NotSelf</v>
          </cell>
        </row>
        <row r="16027">
          <cell r="H16027" t="str">
            <v>NotSelf</v>
          </cell>
        </row>
        <row r="16028">
          <cell r="H16028" t="str">
            <v>NotSelf</v>
          </cell>
        </row>
        <row r="16029">
          <cell r="H16029" t="str">
            <v>NotSelf</v>
          </cell>
        </row>
        <row r="16030">
          <cell r="H16030" t="str">
            <v>NotSelf</v>
          </cell>
        </row>
        <row r="16031">
          <cell r="H16031" t="str">
            <v>NotSelf</v>
          </cell>
        </row>
        <row r="16032">
          <cell r="H16032" t="str">
            <v>NotSelf</v>
          </cell>
        </row>
        <row r="16033">
          <cell r="H16033" t="str">
            <v>NotSelf</v>
          </cell>
        </row>
        <row r="16034">
          <cell r="H16034" t="str">
            <v>NotSelf</v>
          </cell>
        </row>
        <row r="16035">
          <cell r="H16035" t="str">
            <v>NotSelf</v>
          </cell>
        </row>
        <row r="16036">
          <cell r="H16036" t="str">
            <v>NotSelf</v>
          </cell>
        </row>
        <row r="16037">
          <cell r="H16037" t="str">
            <v>NotSelf</v>
          </cell>
        </row>
        <row r="16038">
          <cell r="H16038" t="str">
            <v>NotSelf</v>
          </cell>
        </row>
        <row r="16039">
          <cell r="H16039" t="str">
            <v>NotSelf</v>
          </cell>
        </row>
        <row r="16040">
          <cell r="H16040" t="str">
            <v>NotSelf</v>
          </cell>
        </row>
        <row r="16041">
          <cell r="H16041" t="str">
            <v>NotSelf</v>
          </cell>
        </row>
        <row r="16042">
          <cell r="H16042" t="str">
            <v>NotSelf</v>
          </cell>
        </row>
        <row r="16043">
          <cell r="H16043" t="str">
            <v>NotSelf</v>
          </cell>
        </row>
        <row r="16044">
          <cell r="H16044" t="str">
            <v>NotSelf</v>
          </cell>
        </row>
        <row r="16045">
          <cell r="H16045" t="str">
            <v>NotSelf</v>
          </cell>
        </row>
        <row r="16046">
          <cell r="H16046" t="str">
            <v>NotSelf</v>
          </cell>
        </row>
        <row r="16047">
          <cell r="H16047" t="str">
            <v>NotSelf</v>
          </cell>
        </row>
        <row r="16048">
          <cell r="H16048" t="str">
            <v>NotSelf</v>
          </cell>
        </row>
        <row r="16049">
          <cell r="H16049" t="str">
            <v>NotSelf</v>
          </cell>
        </row>
        <row r="16050">
          <cell r="H16050" t="str">
            <v>NotSelf</v>
          </cell>
        </row>
        <row r="16051">
          <cell r="H16051" t="str">
            <v>NotSelf</v>
          </cell>
        </row>
        <row r="16052">
          <cell r="H16052" t="str">
            <v>NotSelf</v>
          </cell>
        </row>
        <row r="16053">
          <cell r="H16053" t="str">
            <v>NotSelf</v>
          </cell>
        </row>
        <row r="16054">
          <cell r="H16054" t="str">
            <v>NotSelf</v>
          </cell>
        </row>
        <row r="16055">
          <cell r="H16055" t="str">
            <v>NotSelf</v>
          </cell>
        </row>
        <row r="16056">
          <cell r="H16056" t="str">
            <v>NotSelf</v>
          </cell>
        </row>
        <row r="16057">
          <cell r="H16057" t="str">
            <v>NotSelf</v>
          </cell>
        </row>
        <row r="16058">
          <cell r="H16058" t="str">
            <v>NotSelf</v>
          </cell>
        </row>
        <row r="16059">
          <cell r="H16059" t="str">
            <v>NotSelf</v>
          </cell>
        </row>
        <row r="16060">
          <cell r="H16060" t="str">
            <v>NotSelf</v>
          </cell>
        </row>
        <row r="16061">
          <cell r="H16061" t="str">
            <v>NotSelf</v>
          </cell>
        </row>
        <row r="16062">
          <cell r="H16062" t="str">
            <v>NotSelf</v>
          </cell>
        </row>
        <row r="16063">
          <cell r="H16063" t="str">
            <v>NotSelf</v>
          </cell>
        </row>
        <row r="16064">
          <cell r="H16064" t="str">
            <v>NotSelf</v>
          </cell>
        </row>
        <row r="16065">
          <cell r="H16065" t="str">
            <v>NotSelf</v>
          </cell>
        </row>
        <row r="16066">
          <cell r="H16066" t="str">
            <v>NotSelf</v>
          </cell>
        </row>
        <row r="16067">
          <cell r="H16067" t="str">
            <v>NotSelf</v>
          </cell>
        </row>
        <row r="16068">
          <cell r="H16068" t="str">
            <v>NotSelf</v>
          </cell>
        </row>
        <row r="16069">
          <cell r="H16069" t="str">
            <v>NotSelf</v>
          </cell>
        </row>
        <row r="16070">
          <cell r="H16070" t="str">
            <v>NotSelf</v>
          </cell>
        </row>
        <row r="16071">
          <cell r="H16071" t="str">
            <v>NotSelf</v>
          </cell>
        </row>
        <row r="16072">
          <cell r="H16072" t="str">
            <v>NotSelf</v>
          </cell>
        </row>
        <row r="16073">
          <cell r="H16073" t="str">
            <v>NotSelf</v>
          </cell>
        </row>
        <row r="16074">
          <cell r="H16074" t="str">
            <v>NotSelf</v>
          </cell>
        </row>
        <row r="16075">
          <cell r="H16075" t="str">
            <v>NotSelf</v>
          </cell>
        </row>
        <row r="16076">
          <cell r="H16076" t="str">
            <v>NotSelf</v>
          </cell>
        </row>
        <row r="16077">
          <cell r="H16077" t="str">
            <v>NotSelf</v>
          </cell>
        </row>
        <row r="16078">
          <cell r="H16078" t="str">
            <v>NotSelf</v>
          </cell>
        </row>
        <row r="16079">
          <cell r="H16079" t="str">
            <v>NotSelf</v>
          </cell>
        </row>
        <row r="16080">
          <cell r="H16080" t="str">
            <v>NotSelf</v>
          </cell>
        </row>
        <row r="16081">
          <cell r="H16081" t="str">
            <v>NotSelf</v>
          </cell>
        </row>
        <row r="16082">
          <cell r="H16082" t="str">
            <v>NotSelf</v>
          </cell>
        </row>
        <row r="16083">
          <cell r="H16083" t="str">
            <v>NotSelf</v>
          </cell>
        </row>
        <row r="16084">
          <cell r="H16084" t="str">
            <v>NotSelf</v>
          </cell>
        </row>
        <row r="16085">
          <cell r="H16085" t="str">
            <v>NotSelf</v>
          </cell>
        </row>
        <row r="16086">
          <cell r="H16086" t="str">
            <v>NotSelf</v>
          </cell>
        </row>
        <row r="16087">
          <cell r="H16087" t="str">
            <v>NotSelf</v>
          </cell>
        </row>
        <row r="16088">
          <cell r="H16088" t="str">
            <v>NotSelf</v>
          </cell>
        </row>
        <row r="16089">
          <cell r="H16089" t="str">
            <v>NotSelf</v>
          </cell>
        </row>
        <row r="16090">
          <cell r="H16090" t="str">
            <v>NotSelf</v>
          </cell>
        </row>
        <row r="16091">
          <cell r="H16091" t="str">
            <v>NotSelf</v>
          </cell>
        </row>
        <row r="16092">
          <cell r="H16092" t="str">
            <v>NotSelf</v>
          </cell>
        </row>
        <row r="16093">
          <cell r="H16093" t="str">
            <v>NotSelf</v>
          </cell>
        </row>
        <row r="16094">
          <cell r="H16094" t="str">
            <v>NotSelf</v>
          </cell>
        </row>
        <row r="16095">
          <cell r="H16095" t="str">
            <v>NotSelf</v>
          </cell>
        </row>
        <row r="16096">
          <cell r="H16096" t="str">
            <v>NotSelf</v>
          </cell>
        </row>
        <row r="16097">
          <cell r="H16097" t="str">
            <v>NotSelf</v>
          </cell>
        </row>
        <row r="16098">
          <cell r="H16098" t="str">
            <v>NotSelf</v>
          </cell>
        </row>
        <row r="16099">
          <cell r="H16099" t="str">
            <v>NotSelf</v>
          </cell>
        </row>
        <row r="16100">
          <cell r="H16100" t="str">
            <v>NotSelf</v>
          </cell>
        </row>
        <row r="16101">
          <cell r="H16101" t="str">
            <v>NotSelf</v>
          </cell>
        </row>
        <row r="16102">
          <cell r="H16102" t="str">
            <v>NotSelf</v>
          </cell>
        </row>
        <row r="16103">
          <cell r="H16103" t="str">
            <v>NotSelf</v>
          </cell>
        </row>
        <row r="16104">
          <cell r="H16104" t="str">
            <v>NotSelf</v>
          </cell>
        </row>
        <row r="16105">
          <cell r="H16105" t="str">
            <v>NotSelf</v>
          </cell>
        </row>
        <row r="16106">
          <cell r="H16106" t="str">
            <v>NotSelf</v>
          </cell>
        </row>
        <row r="16107">
          <cell r="H16107" t="str">
            <v>NotSelf</v>
          </cell>
        </row>
        <row r="16108">
          <cell r="H16108" t="str">
            <v>NotSelf</v>
          </cell>
        </row>
        <row r="16109">
          <cell r="H16109" t="str">
            <v>NotSelf</v>
          </cell>
        </row>
        <row r="16110">
          <cell r="H16110" t="str">
            <v>NotSelf</v>
          </cell>
        </row>
        <row r="16111">
          <cell r="H16111" t="str">
            <v>NotSelf</v>
          </cell>
        </row>
        <row r="16112">
          <cell r="H16112" t="str">
            <v>NotSelf</v>
          </cell>
        </row>
        <row r="16113">
          <cell r="H16113" t="str">
            <v>NotSelf</v>
          </cell>
        </row>
        <row r="16114">
          <cell r="H16114" t="str">
            <v>NotSelf</v>
          </cell>
        </row>
        <row r="16115">
          <cell r="H16115" t="str">
            <v>NotSelf</v>
          </cell>
        </row>
        <row r="16116">
          <cell r="H16116" t="str">
            <v>NotSelf</v>
          </cell>
        </row>
        <row r="16117">
          <cell r="H16117" t="str">
            <v>NotSelf</v>
          </cell>
        </row>
        <row r="16118">
          <cell r="H16118" t="str">
            <v>NotSelf</v>
          </cell>
        </row>
        <row r="16119">
          <cell r="H16119" t="str">
            <v>NotSelf</v>
          </cell>
        </row>
        <row r="16120">
          <cell r="H16120" t="str">
            <v>NotSelf</v>
          </cell>
        </row>
        <row r="16121">
          <cell r="H16121" t="str">
            <v>NotSelf</v>
          </cell>
        </row>
        <row r="16122">
          <cell r="H16122" t="str">
            <v>NotSelf</v>
          </cell>
        </row>
        <row r="16123">
          <cell r="H16123" t="str">
            <v>NotSelf</v>
          </cell>
        </row>
        <row r="16124">
          <cell r="H16124" t="str">
            <v>NotSelf</v>
          </cell>
        </row>
        <row r="16125">
          <cell r="H16125" t="str">
            <v>NotSelf</v>
          </cell>
        </row>
        <row r="16126">
          <cell r="H16126" t="str">
            <v>NotSelf</v>
          </cell>
        </row>
        <row r="16127">
          <cell r="H16127" t="str">
            <v>NotSelf</v>
          </cell>
        </row>
        <row r="16128">
          <cell r="H16128" t="str">
            <v>NotSelf</v>
          </cell>
        </row>
        <row r="16129">
          <cell r="H16129" t="str">
            <v>NotSelf</v>
          </cell>
        </row>
        <row r="16130">
          <cell r="H16130" t="str">
            <v>NotSelf</v>
          </cell>
        </row>
        <row r="16131">
          <cell r="H16131" t="str">
            <v>NotSelf</v>
          </cell>
        </row>
        <row r="16132">
          <cell r="H16132" t="str">
            <v>NotSelf</v>
          </cell>
        </row>
        <row r="16133">
          <cell r="H16133" t="str">
            <v>NotSelf</v>
          </cell>
        </row>
        <row r="16134">
          <cell r="H16134" t="str">
            <v>NotSelf</v>
          </cell>
        </row>
        <row r="16135">
          <cell r="H16135" t="str">
            <v>NotSelf</v>
          </cell>
        </row>
        <row r="16136">
          <cell r="H16136" t="str">
            <v>NotSelf</v>
          </cell>
        </row>
        <row r="16137">
          <cell r="H16137" t="str">
            <v>NotSelf</v>
          </cell>
        </row>
        <row r="16138">
          <cell r="H16138" t="str">
            <v>NotSelf</v>
          </cell>
        </row>
        <row r="16139">
          <cell r="H16139" t="str">
            <v>NotSelf</v>
          </cell>
        </row>
        <row r="16140">
          <cell r="H16140" t="str">
            <v>NotSelf</v>
          </cell>
        </row>
        <row r="16141">
          <cell r="H16141" t="str">
            <v>NotSelf</v>
          </cell>
        </row>
        <row r="16142">
          <cell r="H16142" t="str">
            <v>NotSelf</v>
          </cell>
        </row>
        <row r="16143">
          <cell r="H16143" t="str">
            <v>NotSelf</v>
          </cell>
        </row>
        <row r="16144">
          <cell r="H16144" t="str">
            <v>NotSelf</v>
          </cell>
        </row>
        <row r="16145">
          <cell r="H16145" t="str">
            <v>NotSelf</v>
          </cell>
        </row>
        <row r="16146">
          <cell r="H16146" t="str">
            <v>NotSelf</v>
          </cell>
        </row>
        <row r="16147">
          <cell r="H16147" t="str">
            <v>NotSelf</v>
          </cell>
        </row>
        <row r="16148">
          <cell r="H16148" t="str">
            <v>NotSelf</v>
          </cell>
        </row>
        <row r="16149">
          <cell r="H16149" t="str">
            <v>NotSelf</v>
          </cell>
        </row>
        <row r="16150">
          <cell r="H16150" t="str">
            <v>NotSelf</v>
          </cell>
        </row>
        <row r="16151">
          <cell r="H16151" t="str">
            <v>NotSelf</v>
          </cell>
        </row>
        <row r="16152">
          <cell r="H16152" t="str">
            <v>NotSelf</v>
          </cell>
        </row>
        <row r="16153">
          <cell r="H16153" t="str">
            <v>NotSelf</v>
          </cell>
        </row>
        <row r="16154">
          <cell r="H16154" t="str">
            <v>NotSelf</v>
          </cell>
        </row>
        <row r="16155">
          <cell r="H16155" t="str">
            <v>NotSelf</v>
          </cell>
        </row>
        <row r="16156">
          <cell r="H16156" t="str">
            <v>NotSelf</v>
          </cell>
        </row>
        <row r="16157">
          <cell r="H16157" t="str">
            <v>NotSelf</v>
          </cell>
        </row>
        <row r="16158">
          <cell r="H16158" t="str">
            <v>NotSelf</v>
          </cell>
        </row>
        <row r="16159">
          <cell r="H16159" t="str">
            <v>NotSelf</v>
          </cell>
        </row>
        <row r="16160">
          <cell r="H16160" t="str">
            <v>NotSelf</v>
          </cell>
        </row>
        <row r="16161">
          <cell r="H16161" t="str">
            <v>NotSelf</v>
          </cell>
        </row>
        <row r="16162">
          <cell r="H16162" t="str">
            <v>NotSelf</v>
          </cell>
        </row>
        <row r="16163">
          <cell r="H16163" t="str">
            <v>NotSelf</v>
          </cell>
        </row>
        <row r="16164">
          <cell r="H16164" t="str">
            <v>NotSelf</v>
          </cell>
        </row>
        <row r="16165">
          <cell r="H16165" t="str">
            <v>NotSelf</v>
          </cell>
        </row>
        <row r="16166">
          <cell r="H16166" t="str">
            <v>NotSelf</v>
          </cell>
        </row>
        <row r="16167">
          <cell r="H16167" t="str">
            <v>NotSelf</v>
          </cell>
        </row>
        <row r="16168">
          <cell r="H16168" t="str">
            <v>NotSelf</v>
          </cell>
        </row>
        <row r="16169">
          <cell r="H16169" t="str">
            <v>NotSelf</v>
          </cell>
        </row>
        <row r="16170">
          <cell r="H16170" t="str">
            <v>NotSelf</v>
          </cell>
        </row>
        <row r="16171">
          <cell r="H16171" t="str">
            <v>NotSelf</v>
          </cell>
        </row>
        <row r="16172">
          <cell r="H16172" t="str">
            <v>NotSelf</v>
          </cell>
        </row>
        <row r="16173">
          <cell r="H16173" t="str">
            <v>NotSelf</v>
          </cell>
        </row>
        <row r="16174">
          <cell r="H16174" t="str">
            <v>NotSelf</v>
          </cell>
        </row>
        <row r="16175">
          <cell r="H16175" t="str">
            <v>NotSelf</v>
          </cell>
        </row>
        <row r="16176">
          <cell r="H16176" t="str">
            <v>NotSelf</v>
          </cell>
        </row>
        <row r="16177">
          <cell r="H16177" t="str">
            <v>NotSelf</v>
          </cell>
        </row>
        <row r="16178">
          <cell r="H16178" t="str">
            <v>NotSelf</v>
          </cell>
        </row>
        <row r="16179">
          <cell r="H16179" t="str">
            <v>NotSelf</v>
          </cell>
        </row>
        <row r="16180">
          <cell r="H16180" t="str">
            <v>NotSelf</v>
          </cell>
        </row>
        <row r="16181">
          <cell r="H16181" t="str">
            <v>NotSelf</v>
          </cell>
        </row>
        <row r="16182">
          <cell r="H16182" t="str">
            <v>NotSelf</v>
          </cell>
        </row>
        <row r="16183">
          <cell r="H16183" t="str">
            <v>NotSelf</v>
          </cell>
        </row>
        <row r="16184">
          <cell r="H16184" t="str">
            <v>NotSelf</v>
          </cell>
        </row>
        <row r="16185">
          <cell r="H16185" t="str">
            <v>NotSelf</v>
          </cell>
        </row>
        <row r="16186">
          <cell r="H16186" t="str">
            <v>NotSelf</v>
          </cell>
        </row>
        <row r="16187">
          <cell r="H16187" t="str">
            <v>NotSelf</v>
          </cell>
        </row>
        <row r="16188">
          <cell r="H16188" t="str">
            <v>NotSelf</v>
          </cell>
        </row>
        <row r="16189">
          <cell r="H16189" t="str">
            <v>NotSelf</v>
          </cell>
        </row>
        <row r="16190">
          <cell r="H16190" t="str">
            <v>NotSelf</v>
          </cell>
        </row>
        <row r="16191">
          <cell r="H16191" t="str">
            <v>NotSelf</v>
          </cell>
        </row>
        <row r="16192">
          <cell r="H16192" t="str">
            <v>NotSelf</v>
          </cell>
        </row>
        <row r="16193">
          <cell r="H16193" t="str">
            <v>NotSelf</v>
          </cell>
        </row>
        <row r="16194">
          <cell r="H16194" t="str">
            <v>NotSelf</v>
          </cell>
        </row>
        <row r="16195">
          <cell r="H16195" t="str">
            <v>NotSelf</v>
          </cell>
        </row>
        <row r="16196">
          <cell r="H16196" t="str">
            <v>NotSelf</v>
          </cell>
        </row>
        <row r="16197">
          <cell r="H16197" t="str">
            <v>NotSelf</v>
          </cell>
        </row>
        <row r="16198">
          <cell r="H16198" t="str">
            <v>NotSelf</v>
          </cell>
        </row>
        <row r="16199">
          <cell r="H16199" t="str">
            <v>NotSelf</v>
          </cell>
        </row>
        <row r="16200">
          <cell r="H16200" t="str">
            <v>NotSelf</v>
          </cell>
        </row>
        <row r="16201">
          <cell r="H16201" t="str">
            <v>NotSelf</v>
          </cell>
        </row>
        <row r="16202">
          <cell r="H16202" t="str">
            <v>NotSelf</v>
          </cell>
        </row>
        <row r="16203">
          <cell r="H16203" t="str">
            <v>NotSelf</v>
          </cell>
        </row>
        <row r="16204">
          <cell r="H16204" t="str">
            <v>NotSelf</v>
          </cell>
        </row>
        <row r="16205">
          <cell r="H16205" t="str">
            <v>NotSelf</v>
          </cell>
        </row>
        <row r="16206">
          <cell r="H16206" t="str">
            <v>NotSelf</v>
          </cell>
        </row>
        <row r="16207">
          <cell r="H16207" t="str">
            <v>NotSelf</v>
          </cell>
        </row>
        <row r="16208">
          <cell r="H16208" t="str">
            <v>NotSelf</v>
          </cell>
        </row>
        <row r="16209">
          <cell r="H16209" t="str">
            <v>NotSelf</v>
          </cell>
        </row>
        <row r="16210">
          <cell r="H16210" t="str">
            <v>NotSelf</v>
          </cell>
        </row>
        <row r="16211">
          <cell r="H16211" t="str">
            <v>NotSelf</v>
          </cell>
        </row>
        <row r="16212">
          <cell r="H16212" t="str">
            <v>NotSelf</v>
          </cell>
        </row>
        <row r="16213">
          <cell r="H16213" t="str">
            <v>NotSelf</v>
          </cell>
        </row>
        <row r="16214">
          <cell r="H16214" t="str">
            <v>NotSelf</v>
          </cell>
        </row>
        <row r="16215">
          <cell r="H16215" t="str">
            <v>NotSelf</v>
          </cell>
        </row>
        <row r="16216">
          <cell r="H16216" t="str">
            <v>NotSelf</v>
          </cell>
        </row>
        <row r="16217">
          <cell r="H16217" t="str">
            <v>NotSelf</v>
          </cell>
        </row>
        <row r="16218">
          <cell r="H16218" t="str">
            <v>NotSelf</v>
          </cell>
        </row>
        <row r="16219">
          <cell r="H16219" t="str">
            <v>NotSelf</v>
          </cell>
        </row>
        <row r="16220">
          <cell r="H16220" t="str">
            <v>NotSelf</v>
          </cell>
        </row>
        <row r="16221">
          <cell r="H16221" t="str">
            <v>NotSelf</v>
          </cell>
        </row>
        <row r="16222">
          <cell r="H16222" t="str">
            <v>NotSelf</v>
          </cell>
        </row>
        <row r="16223">
          <cell r="H16223" t="str">
            <v>NotSelf</v>
          </cell>
        </row>
        <row r="16224">
          <cell r="H16224" t="str">
            <v>NotSelf</v>
          </cell>
        </row>
        <row r="16225">
          <cell r="H16225" t="str">
            <v>NotSelf</v>
          </cell>
        </row>
        <row r="16226">
          <cell r="H16226" t="str">
            <v>NotSelf</v>
          </cell>
        </row>
        <row r="16227">
          <cell r="H16227" t="str">
            <v>NotSelf</v>
          </cell>
        </row>
        <row r="16228">
          <cell r="H16228" t="str">
            <v>NotSelf</v>
          </cell>
        </row>
        <row r="16229">
          <cell r="H16229" t="str">
            <v>NotSelf</v>
          </cell>
        </row>
        <row r="16230">
          <cell r="H16230" t="str">
            <v>NotSelf</v>
          </cell>
        </row>
        <row r="16231">
          <cell r="H16231" t="str">
            <v>NotSelf</v>
          </cell>
        </row>
        <row r="16232">
          <cell r="H16232" t="str">
            <v>NotSelf</v>
          </cell>
        </row>
        <row r="16233">
          <cell r="H16233" t="str">
            <v>NotSelf</v>
          </cell>
        </row>
        <row r="16234">
          <cell r="H16234" t="str">
            <v>NotSelf</v>
          </cell>
        </row>
        <row r="16235">
          <cell r="H16235" t="str">
            <v>NotSelf</v>
          </cell>
        </row>
        <row r="16236">
          <cell r="H16236" t="str">
            <v>NotSelf</v>
          </cell>
        </row>
        <row r="16237">
          <cell r="H16237" t="str">
            <v>NotSelf</v>
          </cell>
        </row>
        <row r="16238">
          <cell r="H16238" t="str">
            <v>NotSelf</v>
          </cell>
        </row>
        <row r="16239">
          <cell r="H16239" t="str">
            <v>NotSelf</v>
          </cell>
        </row>
        <row r="16240">
          <cell r="H16240" t="str">
            <v>NotSelf</v>
          </cell>
        </row>
        <row r="16241">
          <cell r="H16241" t="str">
            <v>NotSelf</v>
          </cell>
        </row>
        <row r="16242">
          <cell r="H16242" t="str">
            <v>NotSelf</v>
          </cell>
        </row>
        <row r="16243">
          <cell r="H16243" t="str">
            <v>NotSelf</v>
          </cell>
        </row>
        <row r="16244">
          <cell r="H16244" t="str">
            <v>NotSelf</v>
          </cell>
        </row>
        <row r="16245">
          <cell r="H16245" t="str">
            <v>NotSelf</v>
          </cell>
        </row>
        <row r="16246">
          <cell r="H16246" t="str">
            <v>NotSelf</v>
          </cell>
        </row>
        <row r="16247">
          <cell r="H16247" t="str">
            <v>NotSelf</v>
          </cell>
        </row>
        <row r="16248">
          <cell r="H16248" t="str">
            <v>NotSelf</v>
          </cell>
        </row>
        <row r="16249">
          <cell r="H16249" t="str">
            <v>NotSelf</v>
          </cell>
        </row>
        <row r="16250">
          <cell r="H16250" t="str">
            <v>NotSelf</v>
          </cell>
        </row>
        <row r="16251">
          <cell r="H16251" t="str">
            <v>NotSelf</v>
          </cell>
        </row>
        <row r="16252">
          <cell r="H16252" t="str">
            <v>NotSelf</v>
          </cell>
        </row>
        <row r="16253">
          <cell r="H16253" t="str">
            <v>NotSelf</v>
          </cell>
        </row>
        <row r="16254">
          <cell r="H16254" t="str">
            <v>NotSelf</v>
          </cell>
        </row>
        <row r="16255">
          <cell r="H16255" t="str">
            <v>NotSelf</v>
          </cell>
        </row>
        <row r="16256">
          <cell r="H16256" t="str">
            <v>NotSelf</v>
          </cell>
        </row>
        <row r="16257">
          <cell r="H16257" t="str">
            <v>NotSelf</v>
          </cell>
        </row>
        <row r="16258">
          <cell r="H16258" t="str">
            <v>NotSelf</v>
          </cell>
        </row>
        <row r="16259">
          <cell r="H16259" t="str">
            <v>NotSelf</v>
          </cell>
        </row>
        <row r="16260">
          <cell r="H16260" t="str">
            <v>NotSelf</v>
          </cell>
        </row>
        <row r="16261">
          <cell r="H16261" t="str">
            <v>NotSelf</v>
          </cell>
        </row>
        <row r="16262">
          <cell r="H16262" t="str">
            <v>NotSelf</v>
          </cell>
        </row>
        <row r="16263">
          <cell r="H16263" t="str">
            <v>NotSelf</v>
          </cell>
        </row>
        <row r="16264">
          <cell r="H16264" t="str">
            <v>NotSelf</v>
          </cell>
        </row>
        <row r="16265">
          <cell r="H16265" t="str">
            <v>NotSelf</v>
          </cell>
        </row>
        <row r="16266">
          <cell r="H16266" t="str">
            <v>NotSelf</v>
          </cell>
        </row>
        <row r="16267">
          <cell r="H16267" t="str">
            <v>NotSelf</v>
          </cell>
        </row>
        <row r="16268">
          <cell r="H16268" t="str">
            <v>NotSelf</v>
          </cell>
        </row>
        <row r="16269">
          <cell r="H16269" t="str">
            <v>NotSelf</v>
          </cell>
        </row>
        <row r="16270">
          <cell r="H16270" t="str">
            <v>NotSelf</v>
          </cell>
        </row>
        <row r="16271">
          <cell r="H16271" t="str">
            <v>NotSelf</v>
          </cell>
        </row>
        <row r="16272">
          <cell r="H16272" t="str">
            <v>NotSelf</v>
          </cell>
        </row>
        <row r="16273">
          <cell r="H16273" t="str">
            <v>NotSelf</v>
          </cell>
        </row>
        <row r="16274">
          <cell r="H16274" t="str">
            <v>NotSelf</v>
          </cell>
        </row>
        <row r="16275">
          <cell r="H16275" t="str">
            <v>NotSelf</v>
          </cell>
        </row>
        <row r="16276">
          <cell r="H16276" t="str">
            <v>NotSelf</v>
          </cell>
        </row>
        <row r="16277">
          <cell r="H16277" t="str">
            <v>NotSelf</v>
          </cell>
        </row>
        <row r="16278">
          <cell r="H16278" t="str">
            <v>NotSelf</v>
          </cell>
        </row>
        <row r="16279">
          <cell r="H16279" t="str">
            <v>NotSelf</v>
          </cell>
        </row>
        <row r="16280">
          <cell r="H16280" t="str">
            <v>NotSelf</v>
          </cell>
        </row>
        <row r="16281">
          <cell r="H16281" t="str">
            <v>NotSelf</v>
          </cell>
        </row>
        <row r="16282">
          <cell r="H16282" t="str">
            <v>NotSelf</v>
          </cell>
        </row>
        <row r="16283">
          <cell r="H16283" t="str">
            <v>NotSelf</v>
          </cell>
        </row>
        <row r="16284">
          <cell r="H16284" t="str">
            <v>NotSelf</v>
          </cell>
        </row>
        <row r="16285">
          <cell r="H16285" t="str">
            <v>NotSelf</v>
          </cell>
        </row>
        <row r="16286">
          <cell r="H16286" t="str">
            <v>NotSelf</v>
          </cell>
        </row>
        <row r="16287">
          <cell r="H16287" t="str">
            <v>NotSelf</v>
          </cell>
        </row>
        <row r="16288">
          <cell r="H16288" t="str">
            <v>NotSelf</v>
          </cell>
        </row>
        <row r="16289">
          <cell r="H16289" t="str">
            <v>NotSelf</v>
          </cell>
        </row>
        <row r="16290">
          <cell r="H16290" t="str">
            <v>NotSelf</v>
          </cell>
        </row>
        <row r="16291">
          <cell r="H16291" t="str">
            <v>NotSelf</v>
          </cell>
        </row>
        <row r="16292">
          <cell r="H16292" t="str">
            <v>NotSelf</v>
          </cell>
        </row>
        <row r="16293">
          <cell r="H16293" t="str">
            <v>NotSelf</v>
          </cell>
        </row>
        <row r="16294">
          <cell r="H16294" t="str">
            <v>NotSelf</v>
          </cell>
        </row>
        <row r="16295">
          <cell r="H16295" t="str">
            <v>NotSelf</v>
          </cell>
        </row>
        <row r="16296">
          <cell r="H16296" t="str">
            <v>NotSelf</v>
          </cell>
        </row>
        <row r="16297">
          <cell r="H16297" t="str">
            <v>NotSelf</v>
          </cell>
        </row>
        <row r="16298">
          <cell r="H16298" t="str">
            <v>NotSelf</v>
          </cell>
        </row>
        <row r="16299">
          <cell r="H16299" t="str">
            <v>NotSelf</v>
          </cell>
        </row>
        <row r="16300">
          <cell r="H16300" t="str">
            <v>NotSelf</v>
          </cell>
        </row>
        <row r="16301">
          <cell r="H16301" t="str">
            <v>NotSelf</v>
          </cell>
        </row>
        <row r="16302">
          <cell r="H16302" t="str">
            <v>NotSelf</v>
          </cell>
        </row>
        <row r="16303">
          <cell r="H16303" t="str">
            <v>NotSelf</v>
          </cell>
        </row>
        <row r="16304">
          <cell r="H16304" t="str">
            <v>NotSelf</v>
          </cell>
        </row>
        <row r="16305">
          <cell r="H16305" t="str">
            <v>NotSelf</v>
          </cell>
        </row>
        <row r="16306">
          <cell r="H16306" t="str">
            <v>NotSelf</v>
          </cell>
        </row>
        <row r="16307">
          <cell r="H16307" t="str">
            <v>NotSelf</v>
          </cell>
        </row>
        <row r="16308">
          <cell r="H16308" t="str">
            <v>NotSelf</v>
          </cell>
        </row>
        <row r="16309">
          <cell r="H16309" t="str">
            <v>NotSelf</v>
          </cell>
        </row>
        <row r="16310">
          <cell r="H16310" t="str">
            <v>NotSelf</v>
          </cell>
        </row>
        <row r="16311">
          <cell r="H16311" t="str">
            <v>NotSelf</v>
          </cell>
        </row>
        <row r="16312">
          <cell r="H16312" t="str">
            <v>NotSelf</v>
          </cell>
        </row>
        <row r="16313">
          <cell r="H16313" t="str">
            <v>NotSelf</v>
          </cell>
        </row>
        <row r="16314">
          <cell r="H16314" t="str">
            <v>NotSelf</v>
          </cell>
        </row>
        <row r="16315">
          <cell r="H16315" t="str">
            <v>NotSelf</v>
          </cell>
        </row>
        <row r="16316">
          <cell r="H16316" t="str">
            <v>NotSelf</v>
          </cell>
        </row>
        <row r="16317">
          <cell r="H16317" t="str">
            <v>NotSelf</v>
          </cell>
        </row>
        <row r="16318">
          <cell r="H16318" t="str">
            <v>NotSelf</v>
          </cell>
        </row>
        <row r="16319">
          <cell r="H16319" t="str">
            <v>NotSelf</v>
          </cell>
        </row>
        <row r="16320">
          <cell r="H16320" t="str">
            <v>NotSelf</v>
          </cell>
        </row>
        <row r="16321">
          <cell r="H16321" t="str">
            <v>NotSelf</v>
          </cell>
        </row>
        <row r="16322">
          <cell r="H16322" t="str">
            <v>NotSelf</v>
          </cell>
        </row>
        <row r="16323">
          <cell r="H16323" t="str">
            <v>NotSelf</v>
          </cell>
        </row>
        <row r="16324">
          <cell r="H16324" t="str">
            <v>NotSelf</v>
          </cell>
        </row>
        <row r="16325">
          <cell r="H16325" t="str">
            <v>NotSelf</v>
          </cell>
        </row>
        <row r="16326">
          <cell r="H16326" t="str">
            <v>NotSelf</v>
          </cell>
        </row>
        <row r="16327">
          <cell r="H16327" t="str">
            <v>NotSelf</v>
          </cell>
        </row>
        <row r="16328">
          <cell r="H16328" t="str">
            <v>NotSelf</v>
          </cell>
        </row>
        <row r="16329">
          <cell r="H16329" t="str">
            <v>NotSelf</v>
          </cell>
        </row>
        <row r="16330">
          <cell r="H16330" t="str">
            <v>NotSelf</v>
          </cell>
        </row>
        <row r="16331">
          <cell r="H16331" t="str">
            <v>NotSelf</v>
          </cell>
        </row>
        <row r="16332">
          <cell r="H16332" t="str">
            <v>NotSelf</v>
          </cell>
        </row>
        <row r="16333">
          <cell r="H16333" t="str">
            <v>NotSelf</v>
          </cell>
        </row>
        <row r="16334">
          <cell r="H16334" t="str">
            <v>NotSelf</v>
          </cell>
        </row>
        <row r="16335">
          <cell r="H16335" t="str">
            <v>NotSelf</v>
          </cell>
        </row>
        <row r="16336">
          <cell r="H16336" t="str">
            <v>NotSelf</v>
          </cell>
        </row>
        <row r="16337">
          <cell r="H16337" t="str">
            <v>NotSelf</v>
          </cell>
        </row>
        <row r="16338">
          <cell r="H16338" t="str">
            <v>NotSelf</v>
          </cell>
        </row>
        <row r="16339">
          <cell r="H16339" t="str">
            <v>NotSelf</v>
          </cell>
        </row>
        <row r="16340">
          <cell r="H16340" t="str">
            <v>NotSelf</v>
          </cell>
        </row>
        <row r="16341">
          <cell r="H16341" t="str">
            <v>NotSelf</v>
          </cell>
        </row>
        <row r="16342">
          <cell r="H16342" t="str">
            <v>NotSelf</v>
          </cell>
        </row>
        <row r="16343">
          <cell r="H16343" t="str">
            <v>NotSelf</v>
          </cell>
        </row>
        <row r="16344">
          <cell r="H16344" t="str">
            <v>NotSelf</v>
          </cell>
        </row>
        <row r="16345">
          <cell r="H16345" t="str">
            <v>NotSelf</v>
          </cell>
        </row>
        <row r="16346">
          <cell r="H16346" t="str">
            <v>NotSelf</v>
          </cell>
        </row>
        <row r="16347">
          <cell r="H16347" t="str">
            <v>NotSelf</v>
          </cell>
        </row>
        <row r="16348">
          <cell r="H16348" t="str">
            <v>NotSelf</v>
          </cell>
        </row>
        <row r="16349">
          <cell r="H16349" t="str">
            <v>NotSelf</v>
          </cell>
        </row>
        <row r="16350">
          <cell r="H16350" t="str">
            <v>NotSelf</v>
          </cell>
        </row>
        <row r="16351">
          <cell r="H16351" t="str">
            <v>NotSelf</v>
          </cell>
        </row>
        <row r="16352">
          <cell r="H16352" t="str">
            <v>NotSelf</v>
          </cell>
        </row>
        <row r="16353">
          <cell r="H16353" t="str">
            <v>NotSelf</v>
          </cell>
        </row>
        <row r="16354">
          <cell r="H16354" t="str">
            <v>NotSelf</v>
          </cell>
        </row>
        <row r="16355">
          <cell r="H16355" t="str">
            <v>NotSelf</v>
          </cell>
        </row>
        <row r="16356">
          <cell r="H16356" t="str">
            <v>NotSelf</v>
          </cell>
        </row>
        <row r="16357">
          <cell r="H16357" t="str">
            <v>NotSelf</v>
          </cell>
        </row>
        <row r="16358">
          <cell r="H16358" t="str">
            <v>NotSelf</v>
          </cell>
        </row>
        <row r="16359">
          <cell r="H16359" t="str">
            <v>NotSelf</v>
          </cell>
        </row>
        <row r="16360">
          <cell r="H16360" t="str">
            <v>NotSelf</v>
          </cell>
        </row>
        <row r="16361">
          <cell r="H16361" t="str">
            <v>NotSelf</v>
          </cell>
        </row>
        <row r="16362">
          <cell r="H16362" t="str">
            <v>NotSelf</v>
          </cell>
        </row>
        <row r="16363">
          <cell r="H16363" t="str">
            <v>NotSelf</v>
          </cell>
        </row>
        <row r="16364">
          <cell r="H16364" t="str">
            <v>NotSelf</v>
          </cell>
        </row>
        <row r="16365">
          <cell r="H16365" t="str">
            <v>NotSelf</v>
          </cell>
        </row>
        <row r="16366">
          <cell r="H16366" t="str">
            <v>NotSelf</v>
          </cell>
        </row>
        <row r="16367">
          <cell r="H16367" t="str">
            <v>NotSelf</v>
          </cell>
        </row>
        <row r="16368">
          <cell r="H16368" t="str">
            <v>NotSelf</v>
          </cell>
        </row>
        <row r="16369">
          <cell r="H16369" t="str">
            <v>NotSelf</v>
          </cell>
        </row>
        <row r="16370">
          <cell r="H16370" t="str">
            <v>NotSelf</v>
          </cell>
        </row>
        <row r="16371">
          <cell r="H16371" t="str">
            <v>NotSelf</v>
          </cell>
        </row>
        <row r="16372">
          <cell r="H16372" t="str">
            <v>NotSelf</v>
          </cell>
        </row>
        <row r="16373">
          <cell r="H16373" t="str">
            <v>NotSelf</v>
          </cell>
        </row>
        <row r="16374">
          <cell r="H16374" t="str">
            <v>NotSelf</v>
          </cell>
        </row>
        <row r="16375">
          <cell r="H16375" t="str">
            <v>NotSelf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rating Income Sum Index C"/>
      <sheetName val="Operating Income Summary C-1"/>
      <sheetName val="Adj Operating Income Sum C-2"/>
      <sheetName val="Oper Rev&amp;Exp by Accts C2.1p1-2"/>
      <sheetName val="Total Co Accts Activ C2.2p1-10"/>
    </sheetNames>
    <sheetDataSet>
      <sheetData sheetId="0" refreshError="1"/>
      <sheetData sheetId="1">
        <row r="4">
          <cell r="A4" t="str">
            <v>FOR THE TWELVE MONTHS ENDED JUNE 30, 2009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DATA_IN"/>
      <sheetName val="CU_IN"/>
      <sheetName val="DETAIL"/>
      <sheetName val="RED-FLAG"/>
      <sheetName val="CHK_DETAIL"/>
      <sheetName val="R_S_VAR"/>
      <sheetName val="EXPLAIN"/>
      <sheetName val="SUMMARY"/>
      <sheetName val="YTD_GRAPH"/>
      <sheetName val="PRE_KEY"/>
      <sheetName val="DISPLAY"/>
      <sheetName val="OLD_DSP_MTH"/>
      <sheetName val="OLD_DSP_YTD"/>
      <sheetName val="MTHYTD"/>
      <sheetName val="SET_DATES"/>
      <sheetName val="J"/>
      <sheetName val="L"/>
      <sheetName val="M"/>
      <sheetName val="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valuation="1" transitionEntry="1" codeName="Sheet1"/>
  <dimension ref="A1:AG323"/>
  <sheetViews>
    <sheetView workbookViewId="0"/>
  </sheetViews>
  <sheetFormatPr defaultColWidth="10" defaultRowHeight="12.75" x14ac:dyDescent="0.35"/>
  <cols>
    <col min="1" max="1" width="21.19921875" style="1" customWidth="1"/>
    <col min="2" max="2" width="65.19921875" style="1" bestFit="1" customWidth="1"/>
    <col min="3" max="3" width="14.59765625" style="1" customWidth="1"/>
    <col min="4" max="4" width="24.19921875" style="5" customWidth="1"/>
    <col min="5" max="5" width="21" style="1" bestFit="1" customWidth="1"/>
    <col min="6" max="6" width="18.19921875" style="1" customWidth="1"/>
    <col min="7" max="7" width="15.69921875" style="1" customWidth="1"/>
    <col min="8" max="8" width="14.19921875" style="1" customWidth="1"/>
    <col min="9" max="10" width="10.19921875" style="1" bestFit="1" customWidth="1"/>
    <col min="11" max="11" width="23" style="1" bestFit="1" customWidth="1"/>
    <col min="12" max="12" width="20.69921875" style="1" bestFit="1" customWidth="1"/>
    <col min="13" max="13" width="20.19921875" style="1" customWidth="1"/>
    <col min="14" max="14" width="18.69921875" style="1" bestFit="1" customWidth="1"/>
    <col min="15" max="15" width="24.59765625" style="1" bestFit="1" customWidth="1"/>
    <col min="16" max="16" width="21.19921875" style="1" customWidth="1"/>
    <col min="17" max="17" width="19.19921875" style="1" bestFit="1" customWidth="1"/>
    <col min="18" max="19" width="20.59765625" style="1" bestFit="1" customWidth="1"/>
    <col min="20" max="20" width="3.69921875" style="1" customWidth="1"/>
    <col min="21" max="21" width="19.59765625" style="1" bestFit="1" customWidth="1"/>
    <col min="22" max="22" width="17.19921875" style="1" bestFit="1" customWidth="1"/>
    <col min="23" max="23" width="18.59765625" style="1" bestFit="1" customWidth="1"/>
    <col min="24" max="24" width="18.69921875" style="1" bestFit="1" customWidth="1"/>
    <col min="25" max="25" width="14.19921875" style="1" bestFit="1" customWidth="1"/>
    <col min="26" max="27" width="16.19921875" style="1" bestFit="1" customWidth="1"/>
    <col min="28" max="28" width="10.19921875" style="1" customWidth="1"/>
    <col min="29" max="30" width="10.19921875" style="1" bestFit="1" customWidth="1"/>
    <col min="31" max="31" width="13" style="1" customWidth="1"/>
    <col min="32" max="32" width="9.69921875" style="1" bestFit="1" customWidth="1"/>
    <col min="33" max="33" width="10" style="1"/>
    <col min="34" max="34" width="10.19921875" style="1" bestFit="1" customWidth="1"/>
    <col min="35" max="16384" width="10" style="1"/>
  </cols>
  <sheetData>
    <row r="1" spans="1:20" ht="13.15" x14ac:dyDescent="0.4">
      <c r="A1" s="8" t="s">
        <v>32</v>
      </c>
      <c r="B1" s="273" t="s">
        <v>346</v>
      </c>
    </row>
    <row r="3" spans="1:20" ht="13.15" x14ac:dyDescent="0.4">
      <c r="A3" s="8" t="s">
        <v>45</v>
      </c>
      <c r="B3" s="8" t="s">
        <v>286</v>
      </c>
    </row>
    <row r="4" spans="1:20" ht="13.15" x14ac:dyDescent="0.4">
      <c r="A4" s="8"/>
      <c r="B4" s="8"/>
    </row>
    <row r="5" spans="1:20" ht="13.15" x14ac:dyDescent="0.4">
      <c r="A5" s="8" t="s">
        <v>86</v>
      </c>
      <c r="C5" s="274">
        <v>6.9856999999999996</v>
      </c>
      <c r="D5" s="269"/>
      <c r="G5" s="81"/>
      <c r="S5" s="78"/>
    </row>
    <row r="6" spans="1:20" ht="13.15" x14ac:dyDescent="0.4">
      <c r="A6" s="8" t="s">
        <v>117</v>
      </c>
      <c r="C6" s="274">
        <f>6.7859-0.0154</f>
        <v>6.7705000000000002</v>
      </c>
      <c r="E6" s="81"/>
      <c r="S6" s="79"/>
      <c r="T6" s="7"/>
    </row>
    <row r="7" spans="1:20" ht="13.15" x14ac:dyDescent="0.4">
      <c r="A7" s="8" t="s">
        <v>118</v>
      </c>
      <c r="C7" s="274">
        <f>3.1699-0.0154</f>
        <v>3.1545000000000001</v>
      </c>
      <c r="E7" s="81"/>
      <c r="G7" s="5"/>
      <c r="T7" s="7"/>
    </row>
    <row r="8" spans="1:20" ht="13.15" x14ac:dyDescent="0.4">
      <c r="A8" s="8" t="s">
        <v>119</v>
      </c>
      <c r="C8" s="274">
        <v>3.6160000000000001</v>
      </c>
      <c r="G8" s="5"/>
      <c r="T8" s="7"/>
    </row>
    <row r="9" spans="1:20" ht="13.15" x14ac:dyDescent="0.4">
      <c r="A9" s="8" t="s">
        <v>120</v>
      </c>
      <c r="C9" s="8" t="s">
        <v>338</v>
      </c>
      <c r="T9" s="7"/>
    </row>
    <row r="11" spans="1:20" ht="13.15" x14ac:dyDescent="0.4">
      <c r="A11" s="8" t="s">
        <v>92</v>
      </c>
      <c r="S11" s="10"/>
    </row>
    <row r="12" spans="1:20" ht="13.15" x14ac:dyDescent="0.4">
      <c r="C12" s="270" t="s">
        <v>101</v>
      </c>
      <c r="D12" s="270"/>
      <c r="E12" s="270"/>
      <c r="F12" s="270"/>
      <c r="G12" s="270"/>
      <c r="H12" s="270"/>
      <c r="I12" s="270"/>
      <c r="J12" s="270"/>
      <c r="M12" s="270"/>
      <c r="N12" s="270"/>
      <c r="O12" s="270"/>
      <c r="P12" s="270"/>
      <c r="Q12" s="8"/>
      <c r="R12" s="8"/>
    </row>
    <row r="13" spans="1:20" ht="13.15" x14ac:dyDescent="0.4">
      <c r="A13" s="2" t="s">
        <v>93</v>
      </c>
      <c r="B13" s="2" t="s">
        <v>94</v>
      </c>
      <c r="C13" s="2" t="s">
        <v>95</v>
      </c>
      <c r="D13" s="271" t="s">
        <v>96</v>
      </c>
      <c r="E13" s="2" t="s">
        <v>97</v>
      </c>
      <c r="F13" s="2" t="s">
        <v>98</v>
      </c>
      <c r="G13" s="2" t="s">
        <v>99</v>
      </c>
      <c r="H13" s="2" t="s">
        <v>100</v>
      </c>
      <c r="I13" s="2"/>
      <c r="J13" s="2"/>
      <c r="K13" s="272" t="s">
        <v>313</v>
      </c>
      <c r="L13" s="272" t="s">
        <v>312</v>
      </c>
      <c r="M13" s="2" t="s">
        <v>320</v>
      </c>
      <c r="N13" s="2" t="s">
        <v>310</v>
      </c>
      <c r="O13" s="2" t="s">
        <v>321</v>
      </c>
      <c r="P13" s="2" t="s">
        <v>339</v>
      </c>
    </row>
    <row r="14" spans="1:20" x14ac:dyDescent="0.35">
      <c r="A14" s="1" t="s">
        <v>52</v>
      </c>
      <c r="B14" s="1" t="s">
        <v>53</v>
      </c>
      <c r="C14" s="5">
        <v>6.0957999999999997</v>
      </c>
      <c r="E14" s="5"/>
      <c r="F14" s="5"/>
      <c r="G14" s="5"/>
      <c r="H14" s="6">
        <v>21.25</v>
      </c>
      <c r="I14" s="6"/>
      <c r="J14" s="192"/>
      <c r="K14" s="192">
        <v>0.56000000000000005</v>
      </c>
      <c r="L14" s="192">
        <v>0.88739999999999997</v>
      </c>
      <c r="M14" s="6">
        <f>0.21-0.14</f>
        <v>6.9999999999999979E-2</v>
      </c>
      <c r="N14" s="192">
        <v>0.3</v>
      </c>
      <c r="O14" s="192">
        <v>1.2500000000000001E-2</v>
      </c>
      <c r="P14" s="192">
        <v>1.54E-2</v>
      </c>
    </row>
    <row r="15" spans="1:20" x14ac:dyDescent="0.35">
      <c r="A15" s="1" t="s">
        <v>54</v>
      </c>
      <c r="B15" s="1" t="s">
        <v>55</v>
      </c>
      <c r="C15" s="5">
        <v>3.8963000000000001</v>
      </c>
      <c r="E15" s="5"/>
      <c r="F15" s="5"/>
      <c r="G15" s="5"/>
      <c r="H15" s="6">
        <v>86.14</v>
      </c>
      <c r="I15" s="6"/>
      <c r="J15" s="6"/>
      <c r="K15" s="6"/>
      <c r="L15" s="6"/>
      <c r="M15" s="6"/>
      <c r="N15" s="6"/>
      <c r="O15" s="6"/>
      <c r="P15" s="6"/>
    </row>
    <row r="16" spans="1:20" x14ac:dyDescent="0.35">
      <c r="A16" s="1" t="s">
        <v>56</v>
      </c>
      <c r="B16" s="1" t="s">
        <v>57</v>
      </c>
      <c r="C16" s="5">
        <v>5.3837999999999999</v>
      </c>
      <c r="E16" s="5"/>
      <c r="F16" s="5"/>
      <c r="G16" s="5"/>
      <c r="H16" s="6">
        <v>23.42</v>
      </c>
      <c r="I16" s="6"/>
      <c r="J16" s="6"/>
      <c r="K16" s="6"/>
      <c r="L16" s="6"/>
      <c r="M16" s="6"/>
      <c r="N16" s="6"/>
      <c r="O16" s="6"/>
      <c r="P16" s="6"/>
    </row>
    <row r="17" spans="1:16" x14ac:dyDescent="0.35">
      <c r="A17" s="1" t="s">
        <v>58</v>
      </c>
      <c r="B17" s="1" t="s">
        <v>59</v>
      </c>
      <c r="C17" s="5">
        <v>0.4</v>
      </c>
      <c r="E17" s="5"/>
      <c r="F17" s="5"/>
      <c r="G17" s="5"/>
      <c r="H17" s="6">
        <v>0</v>
      </c>
      <c r="I17" s="6"/>
      <c r="J17" s="6"/>
      <c r="K17" s="6"/>
      <c r="L17" s="6"/>
      <c r="M17" s="192"/>
      <c r="N17" s="6"/>
      <c r="O17" s="192">
        <f>$O$14</f>
        <v>1.2500000000000001E-2</v>
      </c>
      <c r="P17" s="192"/>
    </row>
    <row r="18" spans="1:16" x14ac:dyDescent="0.35">
      <c r="A18" s="1" t="s">
        <v>58</v>
      </c>
      <c r="B18" s="1" t="s">
        <v>60</v>
      </c>
      <c r="C18" s="5">
        <v>0.4</v>
      </c>
      <c r="E18" s="5"/>
      <c r="F18" s="5"/>
      <c r="G18" s="5"/>
      <c r="H18" s="6">
        <v>0</v>
      </c>
      <c r="I18" s="6"/>
      <c r="J18" s="6"/>
      <c r="K18" s="6"/>
      <c r="L18" s="6"/>
      <c r="M18" s="192"/>
      <c r="N18" s="6"/>
      <c r="O18" s="192">
        <f>$O$14</f>
        <v>1.2500000000000001E-2</v>
      </c>
      <c r="P18" s="192"/>
    </row>
    <row r="19" spans="1:16" x14ac:dyDescent="0.35">
      <c r="A19" s="1" t="s">
        <v>61</v>
      </c>
      <c r="B19" s="1" t="s">
        <v>59</v>
      </c>
      <c r="C19" s="5">
        <v>0</v>
      </c>
      <c r="E19" s="5"/>
      <c r="F19" s="5"/>
      <c r="G19" s="5"/>
      <c r="H19" s="6">
        <v>0</v>
      </c>
      <c r="I19" s="6"/>
      <c r="J19" s="6"/>
      <c r="K19" s="6"/>
      <c r="L19" s="6"/>
      <c r="M19" s="192"/>
      <c r="N19" s="6"/>
      <c r="O19" s="192">
        <f>$O$14</f>
        <v>1.2500000000000001E-2</v>
      </c>
      <c r="P19" s="192"/>
    </row>
    <row r="20" spans="1:16" x14ac:dyDescent="0.35">
      <c r="A20" s="1" t="s">
        <v>62</v>
      </c>
      <c r="B20" s="1" t="s">
        <v>59</v>
      </c>
      <c r="C20" s="5">
        <v>0.6</v>
      </c>
      <c r="E20" s="5"/>
      <c r="F20" s="5"/>
      <c r="G20" s="5"/>
      <c r="H20" s="6">
        <v>0</v>
      </c>
      <c r="I20" s="6"/>
      <c r="J20" s="6"/>
      <c r="K20" s="6"/>
      <c r="L20" s="6"/>
      <c r="M20" s="192"/>
      <c r="N20" s="6"/>
      <c r="O20" s="192">
        <f>$O$14</f>
        <v>1.2500000000000001E-2</v>
      </c>
      <c r="P20" s="192"/>
    </row>
    <row r="21" spans="1:16" x14ac:dyDescent="0.35">
      <c r="A21" s="1" t="s">
        <v>63</v>
      </c>
      <c r="B21" s="1" t="s">
        <v>64</v>
      </c>
      <c r="C21" s="5">
        <v>0.35</v>
      </c>
      <c r="E21" s="5"/>
      <c r="F21" s="5"/>
      <c r="G21" s="5"/>
      <c r="H21" s="6">
        <v>0</v>
      </c>
      <c r="I21" s="6"/>
      <c r="J21" s="6"/>
      <c r="K21" s="6"/>
      <c r="L21" s="6"/>
      <c r="M21" s="6"/>
      <c r="N21" s="6"/>
      <c r="O21" s="6"/>
      <c r="P21" s="6"/>
    </row>
    <row r="22" spans="1:16" x14ac:dyDescent="0.35">
      <c r="A22" s="1" t="s">
        <v>63</v>
      </c>
      <c r="B22" s="1" t="s">
        <v>55</v>
      </c>
      <c r="C22" s="5">
        <v>0.35</v>
      </c>
      <c r="E22" s="5"/>
      <c r="F22" s="5"/>
      <c r="G22" s="5"/>
      <c r="H22" s="6">
        <v>0</v>
      </c>
      <c r="I22" s="6"/>
      <c r="J22" s="6"/>
      <c r="K22" s="6"/>
      <c r="L22" s="6"/>
      <c r="M22" s="6"/>
      <c r="N22" s="6"/>
      <c r="O22" s="6"/>
      <c r="P22" s="6"/>
    </row>
    <row r="23" spans="1:16" x14ac:dyDescent="0.35">
      <c r="A23" s="1" t="s">
        <v>65</v>
      </c>
      <c r="B23" s="1" t="s">
        <v>57</v>
      </c>
      <c r="C23" s="5">
        <v>0</v>
      </c>
      <c r="D23" s="5">
        <v>0.35</v>
      </c>
      <c r="E23" s="5"/>
      <c r="F23" s="5"/>
      <c r="G23" s="5"/>
      <c r="H23" s="6">
        <v>1.2</v>
      </c>
      <c r="I23" s="6"/>
      <c r="J23" s="6"/>
      <c r="K23" s="6"/>
      <c r="L23" s="6"/>
      <c r="M23" s="6"/>
      <c r="N23" s="6"/>
      <c r="O23" s="6"/>
      <c r="P23" s="6"/>
    </row>
    <row r="24" spans="1:16" x14ac:dyDescent="0.35">
      <c r="A24" s="1" t="s">
        <v>66</v>
      </c>
      <c r="B24" s="1" t="s">
        <v>57</v>
      </c>
      <c r="C24" s="5">
        <v>0.4</v>
      </c>
      <c r="E24" s="5"/>
      <c r="F24" s="5"/>
      <c r="G24" s="5"/>
      <c r="H24" s="6">
        <v>0</v>
      </c>
      <c r="I24" s="6"/>
      <c r="J24" s="6"/>
      <c r="K24" s="6"/>
      <c r="L24" s="6"/>
      <c r="M24" s="6"/>
      <c r="N24" s="6"/>
      <c r="O24" s="6"/>
      <c r="P24" s="6"/>
    </row>
    <row r="25" spans="1:16" x14ac:dyDescent="0.35">
      <c r="A25" s="1" t="s">
        <v>51</v>
      </c>
      <c r="B25" s="1" t="s">
        <v>67</v>
      </c>
      <c r="C25" s="5">
        <v>3.1581000000000001</v>
      </c>
      <c r="D25" s="5">
        <v>2.4376000000000002</v>
      </c>
      <c r="E25" s="5">
        <v>2.3170999999999999</v>
      </c>
      <c r="F25" s="5">
        <v>2.1078000000000001</v>
      </c>
      <c r="G25" s="5"/>
      <c r="H25" s="6">
        <v>110</v>
      </c>
      <c r="I25" s="6"/>
      <c r="J25" s="192"/>
      <c r="K25" s="192">
        <v>0.33750000000000002</v>
      </c>
      <c r="L25" s="192">
        <v>0.44829999999999998</v>
      </c>
      <c r="M25" s="192"/>
      <c r="O25" s="192">
        <f>$O$14</f>
        <v>1.2500000000000001E-2</v>
      </c>
      <c r="P25" s="192">
        <f>$P$14</f>
        <v>1.54E-2</v>
      </c>
    </row>
    <row r="26" spans="1:16" x14ac:dyDescent="0.35">
      <c r="A26" s="1" t="s">
        <v>51</v>
      </c>
      <c r="B26" s="1" t="s">
        <v>68</v>
      </c>
      <c r="C26" s="5">
        <f>C25</f>
        <v>3.1581000000000001</v>
      </c>
      <c r="D26" s="5">
        <f>D25</f>
        <v>2.4376000000000002</v>
      </c>
      <c r="E26" s="5">
        <f>E25</f>
        <v>2.3170999999999999</v>
      </c>
      <c r="F26" s="5">
        <f>F25</f>
        <v>2.1078000000000001</v>
      </c>
      <c r="G26" s="5"/>
      <c r="H26" s="6">
        <f>H25</f>
        <v>110</v>
      </c>
      <c r="I26" s="6"/>
      <c r="J26" s="192"/>
      <c r="K26" s="192">
        <f>K25</f>
        <v>0.33750000000000002</v>
      </c>
      <c r="L26" s="192">
        <f>L25</f>
        <v>0.44829999999999998</v>
      </c>
      <c r="M26" s="192"/>
      <c r="O26" s="192">
        <f>$O$14</f>
        <v>1.2500000000000001E-2</v>
      </c>
      <c r="P26" s="192">
        <f>$P$14</f>
        <v>1.54E-2</v>
      </c>
    </row>
    <row r="27" spans="1:16" x14ac:dyDescent="0.35">
      <c r="A27" s="1" t="s">
        <v>213</v>
      </c>
      <c r="B27" s="1" t="s">
        <v>214</v>
      </c>
      <c r="C27" s="5">
        <v>0</v>
      </c>
      <c r="E27" s="5"/>
      <c r="F27" s="5"/>
      <c r="G27" s="5"/>
      <c r="H27" s="6">
        <v>0</v>
      </c>
      <c r="I27" s="6"/>
      <c r="J27" s="6"/>
      <c r="K27" s="6"/>
      <c r="L27" s="6"/>
      <c r="M27" s="192"/>
      <c r="O27" s="192"/>
      <c r="P27" s="192"/>
    </row>
    <row r="28" spans="1:16" x14ac:dyDescent="0.35">
      <c r="A28" s="1" t="s">
        <v>213</v>
      </c>
      <c r="B28" s="1" t="s">
        <v>215</v>
      </c>
      <c r="C28" s="5">
        <v>0</v>
      </c>
      <c r="E28" s="5"/>
      <c r="F28" s="5"/>
      <c r="G28" s="5"/>
      <c r="H28" s="6">
        <v>0</v>
      </c>
      <c r="I28" s="6"/>
      <c r="J28" s="6"/>
      <c r="K28" s="6"/>
      <c r="L28" s="6"/>
      <c r="M28" s="192"/>
      <c r="O28" s="192"/>
      <c r="P28" s="192"/>
    </row>
    <row r="29" spans="1:16" x14ac:dyDescent="0.35">
      <c r="A29" s="1" t="s">
        <v>216</v>
      </c>
      <c r="B29" s="1" t="s">
        <v>217</v>
      </c>
      <c r="C29" s="5">
        <v>0</v>
      </c>
      <c r="E29" s="5"/>
      <c r="F29" s="5"/>
      <c r="G29" s="5"/>
      <c r="H29" s="6">
        <v>0</v>
      </c>
      <c r="I29" s="6"/>
      <c r="J29" s="6"/>
      <c r="K29" s="6"/>
      <c r="L29" s="6"/>
      <c r="M29" s="192"/>
      <c r="O29" s="192"/>
      <c r="P29" s="192"/>
    </row>
    <row r="30" spans="1:16" x14ac:dyDescent="0.35">
      <c r="A30" s="1" t="s">
        <v>216</v>
      </c>
      <c r="B30" s="1" t="s">
        <v>218</v>
      </c>
      <c r="C30" s="5">
        <v>0</v>
      </c>
      <c r="E30" s="5"/>
      <c r="F30" s="5"/>
      <c r="G30" s="5"/>
      <c r="H30" s="6">
        <v>0</v>
      </c>
      <c r="I30" s="6"/>
      <c r="J30" s="6"/>
      <c r="K30" s="6"/>
      <c r="L30" s="6"/>
      <c r="M30" s="192"/>
      <c r="O30" s="192"/>
      <c r="P30" s="192"/>
    </row>
    <row r="31" spans="1:16" x14ac:dyDescent="0.35">
      <c r="A31" s="1" t="s">
        <v>203</v>
      </c>
      <c r="B31" s="1" t="s">
        <v>212</v>
      </c>
      <c r="C31" s="5">
        <v>0.75090000000000001</v>
      </c>
      <c r="D31" s="5">
        <v>0.46350000000000002</v>
      </c>
      <c r="E31" s="5">
        <v>0.24229999999999999</v>
      </c>
      <c r="F31" s="5"/>
      <c r="G31" s="5"/>
      <c r="H31" s="6">
        <v>5000</v>
      </c>
      <c r="I31" s="6"/>
      <c r="J31" s="192"/>
      <c r="K31" s="192">
        <v>6.2E-2</v>
      </c>
      <c r="L31" s="192">
        <v>9.7199999999999995E-2</v>
      </c>
      <c r="M31" s="192"/>
      <c r="O31" s="192">
        <f>$O$14</f>
        <v>1.2500000000000001E-2</v>
      </c>
      <c r="P31" s="192">
        <f>$P$14</f>
        <v>1.54E-2</v>
      </c>
    </row>
    <row r="32" spans="1:16" x14ac:dyDescent="0.35">
      <c r="A32" s="1" t="s">
        <v>69</v>
      </c>
      <c r="B32" s="1" t="s">
        <v>70</v>
      </c>
      <c r="C32" s="5">
        <v>0.91979999999999995</v>
      </c>
      <c r="E32" s="5"/>
      <c r="F32" s="5"/>
      <c r="G32" s="5"/>
      <c r="H32" s="6">
        <v>1135</v>
      </c>
      <c r="I32" s="6"/>
      <c r="J32" s="192"/>
      <c r="K32" s="192">
        <v>0.2122</v>
      </c>
      <c r="L32" s="192">
        <v>0.70689999999999997</v>
      </c>
      <c r="M32" s="6"/>
      <c r="N32" s="6"/>
      <c r="O32" s="192">
        <f>$O$14</f>
        <v>1.2500000000000001E-2</v>
      </c>
      <c r="P32" s="192">
        <f>$P$14</f>
        <v>1.54E-2</v>
      </c>
    </row>
    <row r="33" spans="1:16" x14ac:dyDescent="0.35">
      <c r="E33" s="5"/>
      <c r="F33" s="5"/>
      <c r="G33" s="5"/>
      <c r="K33" s="6"/>
      <c r="L33" s="6"/>
      <c r="M33" s="6"/>
    </row>
    <row r="34" spans="1:16" ht="13.15" x14ac:dyDescent="0.4">
      <c r="B34" s="4" t="s">
        <v>72</v>
      </c>
      <c r="K34" s="6"/>
      <c r="L34" s="6"/>
      <c r="M34" s="6"/>
    </row>
    <row r="35" spans="1:16" x14ac:dyDescent="0.35">
      <c r="K35" s="6"/>
      <c r="L35" s="6"/>
      <c r="M35" s="6"/>
    </row>
    <row r="36" spans="1:16" x14ac:dyDescent="0.35">
      <c r="A36" s="1" t="s">
        <v>73</v>
      </c>
      <c r="B36" s="1" t="s">
        <v>88</v>
      </c>
      <c r="C36" s="192">
        <f>C14</f>
        <v>6.0957999999999997</v>
      </c>
      <c r="H36" s="6">
        <f>H14</f>
        <v>21.25</v>
      </c>
      <c r="J36" s="192"/>
      <c r="K36" s="192">
        <f>K14</f>
        <v>0.56000000000000005</v>
      </c>
      <c r="L36" s="192">
        <f>L14</f>
        <v>0.88739999999999997</v>
      </c>
      <c r="M36" s="6">
        <f>$M$14</f>
        <v>6.9999999999999979E-2</v>
      </c>
      <c r="N36" s="192">
        <f>$N$14</f>
        <v>0.3</v>
      </c>
      <c r="O36" s="192">
        <f>$O$14</f>
        <v>1.2500000000000001E-2</v>
      </c>
      <c r="P36" s="192"/>
    </row>
    <row r="37" spans="1:16" x14ac:dyDescent="0.35">
      <c r="A37" s="1" t="s">
        <v>74</v>
      </c>
      <c r="B37" s="1" t="s">
        <v>89</v>
      </c>
      <c r="C37" s="192">
        <f t="shared" ref="C37:F38" si="0">C25</f>
        <v>3.1581000000000001</v>
      </c>
      <c r="D37" s="192">
        <f t="shared" si="0"/>
        <v>2.4376000000000002</v>
      </c>
      <c r="E37" s="192">
        <f t="shared" si="0"/>
        <v>2.3170999999999999</v>
      </c>
      <c r="F37" s="192">
        <f t="shared" si="0"/>
        <v>2.1078000000000001</v>
      </c>
      <c r="G37" s="192"/>
      <c r="H37" s="6">
        <f>H25</f>
        <v>110</v>
      </c>
      <c r="I37" s="6"/>
      <c r="J37" s="192"/>
      <c r="K37" s="192">
        <f>K25</f>
        <v>0.33750000000000002</v>
      </c>
      <c r="L37" s="192">
        <f>L25</f>
        <v>0.44829999999999998</v>
      </c>
      <c r="M37" s="6"/>
      <c r="O37" s="192">
        <f t="shared" ref="O37:O44" si="1">$O$14</f>
        <v>1.2500000000000001E-2</v>
      </c>
      <c r="P37" s="192"/>
    </row>
    <row r="38" spans="1:16" ht="13.5" customHeight="1" x14ac:dyDescent="0.35">
      <c r="A38" s="1" t="s">
        <v>74</v>
      </c>
      <c r="B38" s="1" t="s">
        <v>90</v>
      </c>
      <c r="C38" s="192">
        <f t="shared" si="0"/>
        <v>3.1581000000000001</v>
      </c>
      <c r="D38" s="192">
        <f t="shared" si="0"/>
        <v>2.4376000000000002</v>
      </c>
      <c r="E38" s="192">
        <f t="shared" si="0"/>
        <v>2.3170999999999999</v>
      </c>
      <c r="F38" s="192">
        <f t="shared" si="0"/>
        <v>2.1078000000000001</v>
      </c>
      <c r="G38" s="192"/>
      <c r="H38" s="6">
        <f>H26</f>
        <v>110</v>
      </c>
      <c r="I38" s="6"/>
      <c r="J38" s="192"/>
      <c r="K38" s="192">
        <f>K26</f>
        <v>0.33750000000000002</v>
      </c>
      <c r="L38" s="192">
        <f>L26</f>
        <v>0.44829999999999998</v>
      </c>
      <c r="M38" s="192"/>
      <c r="O38" s="192">
        <f t="shared" si="1"/>
        <v>1.2500000000000001E-2</v>
      </c>
      <c r="P38" s="192"/>
    </row>
    <row r="39" spans="1:16" x14ac:dyDescent="0.35">
      <c r="A39" s="1" t="s">
        <v>105</v>
      </c>
      <c r="B39" s="1" t="s">
        <v>106</v>
      </c>
      <c r="C39" s="192">
        <f>C31</f>
        <v>0.75090000000000001</v>
      </c>
      <c r="D39" s="192">
        <f>D31</f>
        <v>0.46350000000000002</v>
      </c>
      <c r="E39" s="192">
        <f>E31</f>
        <v>0.24229999999999999</v>
      </c>
      <c r="H39" s="6">
        <f>H31</f>
        <v>5000</v>
      </c>
      <c r="I39" s="6"/>
      <c r="J39" s="192"/>
      <c r="K39" s="192">
        <f>K31</f>
        <v>6.2E-2</v>
      </c>
      <c r="L39" s="192">
        <f>L31</f>
        <v>9.7199999999999995E-2</v>
      </c>
      <c r="M39" s="192"/>
      <c r="N39" s="6"/>
      <c r="O39" s="192">
        <f t="shared" si="1"/>
        <v>1.2500000000000001E-2</v>
      </c>
      <c r="P39" s="192"/>
    </row>
    <row r="40" spans="1:16" x14ac:dyDescent="0.35">
      <c r="A40" s="1" t="s">
        <v>105</v>
      </c>
      <c r="B40" s="1" t="s">
        <v>107</v>
      </c>
      <c r="C40" s="192">
        <f>C39</f>
        <v>0.75090000000000001</v>
      </c>
      <c r="D40" s="192">
        <f>D39</f>
        <v>0.46350000000000002</v>
      </c>
      <c r="E40" s="192">
        <f>E39</f>
        <v>0.24229999999999999</v>
      </c>
      <c r="H40" s="6">
        <f>H39</f>
        <v>5000</v>
      </c>
      <c r="I40" s="6"/>
      <c r="J40" s="192"/>
      <c r="K40" s="192">
        <f>K31</f>
        <v>6.2E-2</v>
      </c>
      <c r="L40" s="192">
        <f>L31</f>
        <v>9.7199999999999995E-2</v>
      </c>
      <c r="M40" s="192"/>
      <c r="N40" s="6"/>
      <c r="O40" s="192">
        <f t="shared" si="1"/>
        <v>1.2500000000000001E-2</v>
      </c>
      <c r="P40" s="192"/>
    </row>
    <row r="41" spans="1:16" x14ac:dyDescent="0.35">
      <c r="A41" s="1" t="s">
        <v>108</v>
      </c>
      <c r="B41" s="1" t="s">
        <v>109</v>
      </c>
      <c r="C41" s="192">
        <f>C26</f>
        <v>3.1581000000000001</v>
      </c>
      <c r="D41" s="192">
        <f>D26</f>
        <v>2.4376000000000002</v>
      </c>
      <c r="E41" s="192">
        <f>E26</f>
        <v>2.3170999999999999</v>
      </c>
      <c r="F41" s="192">
        <f>F26</f>
        <v>2.1078000000000001</v>
      </c>
      <c r="H41" s="6">
        <f>H25</f>
        <v>110</v>
      </c>
      <c r="I41" s="6"/>
      <c r="J41" s="192"/>
      <c r="K41" s="192">
        <f>K25</f>
        <v>0.33750000000000002</v>
      </c>
      <c r="L41" s="192">
        <f>L25</f>
        <v>0.44829999999999998</v>
      </c>
      <c r="M41" s="192"/>
      <c r="N41" s="6"/>
      <c r="O41" s="192">
        <f t="shared" si="1"/>
        <v>1.2500000000000001E-2</v>
      </c>
      <c r="P41" s="192"/>
    </row>
    <row r="42" spans="1:16" x14ac:dyDescent="0.35">
      <c r="A42" s="1" t="s">
        <v>108</v>
      </c>
      <c r="B42" s="1" t="s">
        <v>110</v>
      </c>
      <c r="C42" s="192">
        <f>C41</f>
        <v>3.1581000000000001</v>
      </c>
      <c r="D42" s="192">
        <f>D41</f>
        <v>2.4376000000000002</v>
      </c>
      <c r="E42" s="192">
        <f>E41</f>
        <v>2.3170999999999999</v>
      </c>
      <c r="F42" s="192">
        <f>F41</f>
        <v>2.1078000000000001</v>
      </c>
      <c r="G42" s="192"/>
      <c r="H42" s="6">
        <f>H26</f>
        <v>110</v>
      </c>
      <c r="I42" s="6"/>
      <c r="J42" s="192"/>
      <c r="K42" s="192">
        <f>K26</f>
        <v>0.33750000000000002</v>
      </c>
      <c r="L42" s="192">
        <f>L26</f>
        <v>0.44829999999999998</v>
      </c>
      <c r="M42" s="192"/>
      <c r="N42" s="6"/>
      <c r="O42" s="192">
        <f t="shared" si="1"/>
        <v>1.2500000000000001E-2</v>
      </c>
      <c r="P42" s="192"/>
    </row>
    <row r="43" spans="1:16" x14ac:dyDescent="0.35">
      <c r="A43" s="1" t="s">
        <v>50</v>
      </c>
      <c r="B43" s="1" t="s">
        <v>345</v>
      </c>
      <c r="C43" s="192">
        <v>8.9099999999999999E-2</v>
      </c>
      <c r="H43" s="6">
        <v>300</v>
      </c>
      <c r="I43" s="6"/>
      <c r="J43" s="6"/>
      <c r="K43" s="6"/>
      <c r="L43" s="6"/>
      <c r="M43" s="192"/>
      <c r="N43" s="6"/>
      <c r="O43" s="192">
        <f t="shared" si="1"/>
        <v>1.2500000000000001E-2</v>
      </c>
      <c r="P43" s="192"/>
    </row>
    <row r="44" spans="1:16" x14ac:dyDescent="0.35">
      <c r="A44" s="1" t="s">
        <v>341</v>
      </c>
      <c r="B44" s="1" t="s">
        <v>342</v>
      </c>
      <c r="C44" s="192">
        <f>C43</f>
        <v>8.9099999999999999E-2</v>
      </c>
      <c r="H44" s="6">
        <v>600</v>
      </c>
      <c r="I44" s="6"/>
      <c r="J44" s="6"/>
      <c r="K44" s="6"/>
      <c r="L44" s="6"/>
      <c r="M44" s="192"/>
      <c r="N44" s="6"/>
      <c r="O44" s="192">
        <f t="shared" si="1"/>
        <v>1.2500000000000001E-2</v>
      </c>
      <c r="P44" s="192"/>
    </row>
    <row r="45" spans="1:16" x14ac:dyDescent="0.35">
      <c r="A45" s="1" t="s">
        <v>322</v>
      </c>
      <c r="B45" s="1" t="s">
        <v>343</v>
      </c>
      <c r="C45" s="192">
        <f>C43</f>
        <v>8.9099999999999999E-2</v>
      </c>
      <c r="H45" s="6">
        <v>600</v>
      </c>
      <c r="I45" s="6"/>
      <c r="J45" s="6"/>
      <c r="K45" s="6"/>
      <c r="L45" s="6"/>
      <c r="M45" s="192"/>
      <c r="N45" s="6"/>
      <c r="O45" s="192">
        <f>O43</f>
        <v>1.2500000000000001E-2</v>
      </c>
      <c r="P45" s="192"/>
    </row>
    <row r="46" spans="1:16" x14ac:dyDescent="0.35">
      <c r="A46" s="1" t="s">
        <v>75</v>
      </c>
      <c r="B46" s="1" t="s">
        <v>91</v>
      </c>
      <c r="C46" s="192">
        <f>C43</f>
        <v>8.9099999999999999E-2</v>
      </c>
      <c r="H46" s="6">
        <f>H45</f>
        <v>600</v>
      </c>
      <c r="I46" s="6"/>
      <c r="J46" s="6"/>
      <c r="K46" s="6"/>
      <c r="L46" s="6"/>
      <c r="M46" s="6"/>
      <c r="N46" s="6"/>
      <c r="O46" s="6"/>
      <c r="P46" s="6"/>
    </row>
    <row r="47" spans="1:16" x14ac:dyDescent="0.35">
      <c r="A47" s="1" t="s">
        <v>102</v>
      </c>
      <c r="B47" s="1" t="s">
        <v>103</v>
      </c>
      <c r="C47" s="192">
        <f>C39</f>
        <v>0.75090000000000001</v>
      </c>
      <c r="D47" s="192">
        <f>D39</f>
        <v>0.46350000000000002</v>
      </c>
      <c r="E47" s="192">
        <f>E39</f>
        <v>0.24229999999999999</v>
      </c>
      <c r="H47" s="6">
        <f>H39</f>
        <v>5000</v>
      </c>
      <c r="I47" s="6"/>
      <c r="J47" s="192"/>
      <c r="K47" s="192">
        <f>K31</f>
        <v>6.2E-2</v>
      </c>
      <c r="L47" s="192">
        <f>L31</f>
        <v>9.7199999999999995E-2</v>
      </c>
      <c r="M47" s="192"/>
      <c r="N47" s="6"/>
      <c r="O47" s="192">
        <f>$O$14</f>
        <v>1.2500000000000001E-2</v>
      </c>
      <c r="P47" s="192"/>
    </row>
    <row r="48" spans="1:16" ht="13.15" thickBot="1" x14ac:dyDescent="0.4">
      <c r="A48" s="275"/>
      <c r="B48" s="275"/>
      <c r="C48" s="275"/>
      <c r="D48" s="120"/>
      <c r="E48" s="275"/>
      <c r="F48" s="275"/>
      <c r="G48" s="275"/>
      <c r="H48" s="275"/>
      <c r="I48" s="275"/>
      <c r="J48" s="275"/>
      <c r="K48" s="276"/>
      <c r="L48" s="276"/>
      <c r="M48" s="275"/>
      <c r="N48" s="275"/>
      <c r="O48" s="275"/>
      <c r="P48" s="275"/>
    </row>
    <row r="49" spans="1:26" ht="13.15" thickBot="1" x14ac:dyDescent="0.4">
      <c r="K49" s="6"/>
    </row>
    <row r="50" spans="1:26" ht="13.15" x14ac:dyDescent="0.4">
      <c r="A50" s="279" t="s">
        <v>257</v>
      </c>
      <c r="B50" s="279"/>
      <c r="C50" s="279"/>
      <c r="D50" s="279"/>
      <c r="E50" s="279"/>
      <c r="F50" s="279"/>
      <c r="G50" s="279"/>
      <c r="H50" s="279"/>
      <c r="I50" s="279"/>
      <c r="J50" s="279"/>
      <c r="K50" s="279"/>
      <c r="L50" s="279"/>
      <c r="M50" s="279"/>
      <c r="N50" s="279"/>
      <c r="O50" s="280"/>
    </row>
    <row r="51" spans="1:26" ht="13.15" x14ac:dyDescent="0.4">
      <c r="A51" s="116"/>
      <c r="B51" s="78"/>
      <c r="C51" s="78" t="s">
        <v>308</v>
      </c>
      <c r="D51" s="78" t="s">
        <v>309</v>
      </c>
      <c r="E51" s="78" t="s">
        <v>303</v>
      </c>
      <c r="F51" s="78" t="s">
        <v>304</v>
      </c>
      <c r="G51" s="78" t="s">
        <v>305</v>
      </c>
      <c r="H51" s="78" t="s">
        <v>306</v>
      </c>
      <c r="I51" s="78" t="s">
        <v>307</v>
      </c>
      <c r="J51" s="78" t="s">
        <v>292</v>
      </c>
      <c r="K51" s="78" t="s">
        <v>293</v>
      </c>
      <c r="L51" s="78" t="s">
        <v>294</v>
      </c>
      <c r="M51" s="78" t="s">
        <v>295</v>
      </c>
      <c r="N51" s="78" t="s">
        <v>296</v>
      </c>
      <c r="O51" s="117" t="s">
        <v>297</v>
      </c>
    </row>
    <row r="52" spans="1:26" x14ac:dyDescent="0.35">
      <c r="A52" s="116"/>
      <c r="D52" s="1"/>
      <c r="O52" s="184"/>
    </row>
    <row r="53" spans="1:26" x14ac:dyDescent="0.35">
      <c r="A53" s="116"/>
      <c r="D53" s="1"/>
      <c r="O53" s="184"/>
    </row>
    <row r="54" spans="1:26" x14ac:dyDescent="0.35">
      <c r="A54" s="118" t="s">
        <v>56</v>
      </c>
      <c r="B54" s="5"/>
      <c r="C54" s="5">
        <v>5.3837999999999999</v>
      </c>
      <c r="D54" s="5">
        <v>5.3837999999999999</v>
      </c>
      <c r="E54" s="5">
        <f>$C$54</f>
        <v>5.3837999999999999</v>
      </c>
      <c r="F54" s="5">
        <f>$C$54</f>
        <v>5.3837999999999999</v>
      </c>
      <c r="G54" s="5">
        <f>$C$54</f>
        <v>5.3837999999999999</v>
      </c>
      <c r="H54" s="5">
        <f>$C$54</f>
        <v>5.3837999999999999</v>
      </c>
      <c r="I54" s="5">
        <f>$C$54</f>
        <v>5.3837999999999999</v>
      </c>
      <c r="J54" s="5">
        <f t="shared" ref="J54:O54" si="2">$C$16</f>
        <v>5.3837999999999999</v>
      </c>
      <c r="K54" s="5">
        <f t="shared" si="2"/>
        <v>5.3837999999999999</v>
      </c>
      <c r="L54" s="5">
        <f t="shared" si="2"/>
        <v>5.3837999999999999</v>
      </c>
      <c r="M54" s="5">
        <f t="shared" si="2"/>
        <v>5.3837999999999999</v>
      </c>
      <c r="N54" s="5">
        <f t="shared" si="2"/>
        <v>5.3837999999999999</v>
      </c>
      <c r="O54" s="185">
        <f t="shared" si="2"/>
        <v>5.3837999999999999</v>
      </c>
    </row>
    <row r="55" spans="1:26" x14ac:dyDescent="0.35">
      <c r="A55" s="118" t="s">
        <v>258</v>
      </c>
      <c r="B55" s="5"/>
      <c r="C55" s="5">
        <v>3.8963000000000001</v>
      </c>
      <c r="D55" s="5">
        <v>3.8963000000000001</v>
      </c>
      <c r="E55" s="5">
        <f>$C$55</f>
        <v>3.8963000000000001</v>
      </c>
      <c r="F55" s="5">
        <v>3.8963000000000001</v>
      </c>
      <c r="G55" s="5">
        <f>$E$55</f>
        <v>3.8963000000000001</v>
      </c>
      <c r="H55" s="5">
        <f>$E$55</f>
        <v>3.8963000000000001</v>
      </c>
      <c r="I55" s="5">
        <f>$E$55</f>
        <v>3.8963000000000001</v>
      </c>
      <c r="J55" s="5">
        <f t="shared" ref="J55:O55" si="3">$C$15</f>
        <v>3.8963000000000001</v>
      </c>
      <c r="K55" s="5">
        <f t="shared" si="3"/>
        <v>3.8963000000000001</v>
      </c>
      <c r="L55" s="5">
        <f t="shared" si="3"/>
        <v>3.8963000000000001</v>
      </c>
      <c r="M55" s="5">
        <f t="shared" si="3"/>
        <v>3.8963000000000001</v>
      </c>
      <c r="N55" s="5">
        <f t="shared" si="3"/>
        <v>3.8963000000000001</v>
      </c>
      <c r="O55" s="185">
        <f t="shared" si="3"/>
        <v>3.8963000000000001</v>
      </c>
    </row>
    <row r="56" spans="1:26" ht="13.15" thickBot="1" x14ac:dyDescent="0.4">
      <c r="A56" s="119" t="s">
        <v>259</v>
      </c>
      <c r="B56" s="120"/>
      <c r="C56" s="120">
        <v>3.8963000000000001</v>
      </c>
      <c r="D56" s="120">
        <v>3.8963000000000001</v>
      </c>
      <c r="E56" s="120">
        <f>$C$56</f>
        <v>3.8963000000000001</v>
      </c>
      <c r="F56" s="120">
        <v>3.8963000000000001</v>
      </c>
      <c r="G56" s="120">
        <f>$E$56</f>
        <v>3.8963000000000001</v>
      </c>
      <c r="H56" s="120">
        <f>$E$56</f>
        <v>3.8963000000000001</v>
      </c>
      <c r="I56" s="120">
        <f>$E$56</f>
        <v>3.8963000000000001</v>
      </c>
      <c r="J56" s="120">
        <f t="shared" ref="J56:O56" si="4">J55</f>
        <v>3.8963000000000001</v>
      </c>
      <c r="K56" s="120">
        <f t="shared" si="4"/>
        <v>3.8963000000000001</v>
      </c>
      <c r="L56" s="120">
        <f t="shared" si="4"/>
        <v>3.8963000000000001</v>
      </c>
      <c r="M56" s="120">
        <f t="shared" si="4"/>
        <v>3.8963000000000001</v>
      </c>
      <c r="N56" s="120">
        <f t="shared" si="4"/>
        <v>3.8963000000000001</v>
      </c>
      <c r="O56" s="186">
        <f t="shared" si="4"/>
        <v>3.8963000000000001</v>
      </c>
    </row>
    <row r="59" spans="1:26" x14ac:dyDescent="0.35">
      <c r="C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</row>
    <row r="60" spans="1:26" x14ac:dyDescent="0.35">
      <c r="K60" s="6"/>
      <c r="L60" s="6"/>
    </row>
    <row r="61" spans="1:26" x14ac:dyDescent="0.35">
      <c r="K61" s="6"/>
      <c r="L61" s="6"/>
    </row>
    <row r="62" spans="1:26" x14ac:dyDescent="0.35">
      <c r="K62" s="6"/>
      <c r="L62" s="6"/>
      <c r="Y62" s="7"/>
      <c r="Z62" s="7"/>
    </row>
    <row r="63" spans="1:26" x14ac:dyDescent="0.35">
      <c r="K63" s="6"/>
      <c r="L63" s="6"/>
      <c r="X63" s="7"/>
      <c r="Y63" s="7"/>
      <c r="Z63" s="7"/>
    </row>
    <row r="64" spans="1:26" x14ac:dyDescent="0.35">
      <c r="K64" s="6"/>
      <c r="L64" s="6"/>
      <c r="X64" s="7"/>
      <c r="Y64" s="7"/>
      <c r="Z64" s="7"/>
    </row>
    <row r="65" spans="11:28" x14ac:dyDescent="0.35">
      <c r="K65" s="6"/>
      <c r="L65" s="6"/>
      <c r="X65" s="7"/>
      <c r="Y65" s="7"/>
      <c r="Z65" s="7"/>
    </row>
    <row r="66" spans="11:28" x14ac:dyDescent="0.35">
      <c r="K66" s="6"/>
      <c r="L66" s="6"/>
      <c r="X66" s="7"/>
      <c r="Y66" s="7"/>
      <c r="Z66" s="7"/>
    </row>
    <row r="67" spans="11:28" x14ac:dyDescent="0.35">
      <c r="K67" s="6"/>
      <c r="L67" s="6"/>
      <c r="X67" s="7"/>
      <c r="Y67" s="7"/>
      <c r="Z67" s="7"/>
    </row>
    <row r="68" spans="11:28" x14ac:dyDescent="0.35">
      <c r="K68" s="6"/>
      <c r="L68" s="6"/>
      <c r="X68" s="7"/>
      <c r="Y68" s="7"/>
      <c r="Z68" s="7"/>
    </row>
    <row r="69" spans="11:28" x14ac:dyDescent="0.35">
      <c r="K69" s="6"/>
      <c r="L69" s="6"/>
      <c r="Y69" s="7"/>
      <c r="Z69" s="7"/>
      <c r="AA69" s="7"/>
    </row>
    <row r="70" spans="11:28" x14ac:dyDescent="0.35">
      <c r="K70" s="6"/>
      <c r="L70" s="6"/>
      <c r="Y70" s="7"/>
      <c r="Z70" s="7"/>
      <c r="AA70" s="7"/>
    </row>
    <row r="71" spans="11:28" x14ac:dyDescent="0.35">
      <c r="K71" s="6"/>
      <c r="L71" s="6"/>
      <c r="Y71" s="7"/>
      <c r="Z71" s="7"/>
      <c r="AA71" s="7"/>
    </row>
    <row r="72" spans="11:28" x14ac:dyDescent="0.35">
      <c r="K72" s="6"/>
      <c r="L72" s="6"/>
    </row>
    <row r="73" spans="11:28" x14ac:dyDescent="0.35">
      <c r="K73" s="6"/>
      <c r="L73" s="6"/>
      <c r="Y73" s="7"/>
      <c r="Z73" s="7"/>
      <c r="AA73" s="7"/>
    </row>
    <row r="74" spans="11:28" x14ac:dyDescent="0.35">
      <c r="K74" s="6"/>
      <c r="L74" s="6"/>
      <c r="Y74" s="7"/>
      <c r="Z74" s="7"/>
      <c r="AA74" s="7"/>
    </row>
    <row r="75" spans="11:28" x14ac:dyDescent="0.35">
      <c r="K75" s="6"/>
      <c r="L75" s="6"/>
      <c r="Y75" s="7"/>
      <c r="Z75" s="7"/>
      <c r="AA75" s="7"/>
    </row>
    <row r="76" spans="11:28" x14ac:dyDescent="0.35">
      <c r="K76" s="6"/>
      <c r="L76" s="6"/>
      <c r="Y76" s="7"/>
      <c r="Z76" s="7"/>
      <c r="AA76" s="7"/>
    </row>
    <row r="77" spans="11:28" x14ac:dyDescent="0.35">
      <c r="K77" s="6"/>
      <c r="L77" s="6"/>
      <c r="Y77" s="7"/>
      <c r="Z77" s="7"/>
      <c r="AA77" s="7"/>
    </row>
    <row r="78" spans="11:28" x14ac:dyDescent="0.35">
      <c r="K78" s="6"/>
      <c r="L78" s="6"/>
    </row>
    <row r="79" spans="11:28" x14ac:dyDescent="0.35">
      <c r="K79" s="6"/>
      <c r="L79" s="6"/>
      <c r="Y79" s="7"/>
      <c r="Z79" s="7"/>
      <c r="AB79" s="7">
        <f>SUM(AB74:AB77)</f>
        <v>0</v>
      </c>
    </row>
    <row r="80" spans="11:28" x14ac:dyDescent="0.35">
      <c r="K80" s="6"/>
      <c r="L80" s="6"/>
    </row>
    <row r="81" spans="11:27" x14ac:dyDescent="0.35">
      <c r="K81" s="6"/>
      <c r="L81" s="6"/>
    </row>
    <row r="82" spans="11:27" x14ac:dyDescent="0.35">
      <c r="K82" s="6"/>
      <c r="L82" s="6"/>
      <c r="Y82" s="7"/>
      <c r="Z82" s="7"/>
      <c r="AA82" s="7"/>
    </row>
    <row r="83" spans="11:27" x14ac:dyDescent="0.35">
      <c r="K83" s="6"/>
      <c r="L83" s="6"/>
      <c r="Y83" s="7"/>
      <c r="Z83" s="7"/>
      <c r="AA83" s="7"/>
    </row>
    <row r="84" spans="11:27" x14ac:dyDescent="0.35">
      <c r="K84" s="6"/>
      <c r="L84" s="6"/>
      <c r="Y84" s="7"/>
      <c r="Z84" s="7"/>
      <c r="AA84" s="7"/>
    </row>
    <row r="85" spans="11:27" x14ac:dyDescent="0.35">
      <c r="K85" s="6"/>
      <c r="L85" s="6"/>
      <c r="Y85" s="7"/>
      <c r="Z85" s="7"/>
      <c r="AA85" s="7"/>
    </row>
    <row r="86" spans="11:27" x14ac:dyDescent="0.35">
      <c r="K86" s="6"/>
      <c r="L86" s="6"/>
      <c r="Y86" s="7"/>
      <c r="Z86" s="7"/>
      <c r="AA86" s="7"/>
    </row>
    <row r="87" spans="11:27" x14ac:dyDescent="0.35">
      <c r="K87" s="6"/>
      <c r="L87" s="6"/>
      <c r="Y87" s="7"/>
      <c r="Z87" s="7"/>
      <c r="AA87" s="7"/>
    </row>
    <row r="88" spans="11:27" x14ac:dyDescent="0.35">
      <c r="K88" s="6"/>
      <c r="L88" s="6"/>
      <c r="Z88" s="7"/>
      <c r="AA88" s="7"/>
    </row>
    <row r="89" spans="11:27" x14ac:dyDescent="0.35">
      <c r="K89" s="6"/>
      <c r="L89" s="6"/>
      <c r="Z89" s="7"/>
      <c r="AA89" s="7"/>
    </row>
    <row r="90" spans="11:27" x14ac:dyDescent="0.35">
      <c r="K90" s="6"/>
      <c r="L90" s="6"/>
      <c r="Z90" s="7"/>
      <c r="AA90" s="7"/>
    </row>
    <row r="91" spans="11:27" x14ac:dyDescent="0.35">
      <c r="K91" s="6"/>
      <c r="L91" s="6"/>
      <c r="Z91" s="7"/>
      <c r="AA91" s="7"/>
    </row>
    <row r="92" spans="11:27" x14ac:dyDescent="0.35">
      <c r="K92" s="6"/>
      <c r="L92" s="6"/>
      <c r="Z92" s="7"/>
      <c r="AA92" s="7"/>
    </row>
    <row r="93" spans="11:27" x14ac:dyDescent="0.35">
      <c r="K93" s="6"/>
      <c r="L93" s="6"/>
    </row>
    <row r="94" spans="11:27" x14ac:dyDescent="0.35">
      <c r="K94" s="6"/>
      <c r="L94" s="6"/>
    </row>
    <row r="95" spans="11:27" x14ac:dyDescent="0.35">
      <c r="K95" s="6"/>
      <c r="L95" s="6"/>
    </row>
    <row r="96" spans="11:27" x14ac:dyDescent="0.35">
      <c r="K96" s="6"/>
      <c r="L96" s="6"/>
      <c r="Y96" s="7"/>
      <c r="Z96" s="7"/>
      <c r="AA96" s="7"/>
    </row>
    <row r="97" spans="11:27" x14ac:dyDescent="0.35">
      <c r="K97" s="6"/>
      <c r="L97" s="6"/>
      <c r="Y97" s="7"/>
      <c r="Z97" s="7"/>
      <c r="AA97" s="7"/>
    </row>
    <row r="98" spans="11:27" x14ac:dyDescent="0.35">
      <c r="K98" s="6"/>
      <c r="L98" s="6"/>
      <c r="Y98" s="7"/>
      <c r="Z98" s="7"/>
      <c r="AA98" s="7"/>
    </row>
    <row r="99" spans="11:27" x14ac:dyDescent="0.35">
      <c r="K99" s="6"/>
      <c r="L99" s="6"/>
      <c r="Y99" s="7"/>
      <c r="Z99" s="7"/>
      <c r="AA99" s="7"/>
    </row>
    <row r="100" spans="11:27" x14ac:dyDescent="0.35">
      <c r="K100" s="6"/>
      <c r="L100" s="6"/>
      <c r="Y100" s="7"/>
      <c r="Z100" s="7"/>
      <c r="AA100" s="7"/>
    </row>
    <row r="101" spans="11:27" x14ac:dyDescent="0.35">
      <c r="Y101" s="7"/>
      <c r="Z101" s="7"/>
      <c r="AA101" s="7"/>
    </row>
    <row r="102" spans="11:27" x14ac:dyDescent="0.35">
      <c r="Y102" s="7"/>
      <c r="Z102" s="7"/>
      <c r="AA102" s="7"/>
    </row>
    <row r="103" spans="11:27" x14ac:dyDescent="0.35">
      <c r="Y103" s="7"/>
      <c r="Z103" s="7"/>
      <c r="AA103" s="7"/>
    </row>
    <row r="104" spans="11:27" x14ac:dyDescent="0.35">
      <c r="Y104" s="7"/>
      <c r="Z104" s="7"/>
      <c r="AA104" s="7"/>
    </row>
    <row r="105" spans="11:27" x14ac:dyDescent="0.35">
      <c r="Y105" s="7"/>
      <c r="Z105" s="7"/>
      <c r="AA105" s="7"/>
    </row>
    <row r="106" spans="11:27" x14ac:dyDescent="0.35">
      <c r="Y106" s="7"/>
      <c r="Z106" s="7"/>
      <c r="AA106" s="7"/>
    </row>
    <row r="108" spans="11:27" x14ac:dyDescent="0.35">
      <c r="Y108" s="7"/>
    </row>
    <row r="110" spans="11:27" x14ac:dyDescent="0.35">
      <c r="Y110" s="7"/>
      <c r="Z110" s="7"/>
      <c r="AA110" s="7"/>
    </row>
    <row r="111" spans="11:27" x14ac:dyDescent="0.35">
      <c r="Y111" s="7"/>
      <c r="Z111" s="7"/>
      <c r="AA111" s="7"/>
    </row>
    <row r="112" spans="11:27" x14ac:dyDescent="0.35">
      <c r="Y112" s="7"/>
      <c r="Z112" s="7"/>
      <c r="AA112" s="7"/>
    </row>
    <row r="113" spans="25:28" ht="5.2" customHeight="1" x14ac:dyDescent="0.35">
      <c r="Y113" s="7"/>
      <c r="Z113" s="7"/>
      <c r="AA113" s="7"/>
    </row>
    <row r="114" spans="25:28" x14ac:dyDescent="0.35">
      <c r="Z114" s="7"/>
      <c r="AA114" s="7"/>
    </row>
    <row r="115" spans="25:28" ht="5.2" customHeight="1" x14ac:dyDescent="0.35">
      <c r="Z115" s="7"/>
      <c r="AA115" s="7"/>
    </row>
    <row r="116" spans="25:28" x14ac:dyDescent="0.35">
      <c r="Z116" s="7"/>
      <c r="AB116" s="7"/>
    </row>
    <row r="117" spans="25:28" ht="5.2" customHeight="1" x14ac:dyDescent="0.35">
      <c r="Z117" s="7"/>
      <c r="AA117" s="7"/>
    </row>
    <row r="118" spans="25:28" x14ac:dyDescent="0.35">
      <c r="Z118" s="7"/>
      <c r="AB118" s="7"/>
    </row>
    <row r="119" spans="25:28" ht="5.2" customHeight="1" x14ac:dyDescent="0.35">
      <c r="Z119" s="7"/>
      <c r="AA119" s="7"/>
    </row>
    <row r="120" spans="25:28" x14ac:dyDescent="0.35">
      <c r="Z120" s="7"/>
      <c r="AA120" s="7"/>
    </row>
    <row r="121" spans="25:28" x14ac:dyDescent="0.35">
      <c r="Y121" s="7"/>
      <c r="Z121" s="7"/>
      <c r="AA121" s="7"/>
    </row>
    <row r="122" spans="25:28" ht="1.05" customHeight="1" x14ac:dyDescent="0.35">
      <c r="Y122" s="7"/>
      <c r="Z122" s="7"/>
      <c r="AA122" s="7"/>
    </row>
    <row r="123" spans="25:28" x14ac:dyDescent="0.35">
      <c r="Y123" s="7"/>
      <c r="Z123" s="7"/>
      <c r="AA123" s="7"/>
    </row>
    <row r="124" spans="25:28" x14ac:dyDescent="0.35">
      <c r="Y124" s="7"/>
      <c r="Z124" s="7"/>
    </row>
    <row r="125" spans="25:28" x14ac:dyDescent="0.35">
      <c r="Y125" s="7"/>
      <c r="Z125" s="7"/>
    </row>
    <row r="126" spans="25:28" x14ac:dyDescent="0.35">
      <c r="Y126" s="7"/>
      <c r="Z126" s="7"/>
    </row>
    <row r="127" spans="25:28" x14ac:dyDescent="0.35">
      <c r="Y127" s="7"/>
      <c r="Z127" s="7"/>
    </row>
    <row r="128" spans="25:28" x14ac:dyDescent="0.35">
      <c r="Y128" s="7"/>
      <c r="Z128" s="7"/>
    </row>
    <row r="129" spans="25:26" x14ac:dyDescent="0.35">
      <c r="Y129" s="7"/>
      <c r="Z129" s="7"/>
    </row>
    <row r="130" spans="25:26" x14ac:dyDescent="0.35">
      <c r="Z130" s="7"/>
    </row>
    <row r="131" spans="25:26" x14ac:dyDescent="0.35">
      <c r="Z131" s="7"/>
    </row>
    <row r="132" spans="25:26" x14ac:dyDescent="0.35">
      <c r="Z132" s="7"/>
    </row>
    <row r="133" spans="25:26" x14ac:dyDescent="0.35">
      <c r="Z133" s="7"/>
    </row>
    <row r="134" spans="25:26" x14ac:dyDescent="0.35">
      <c r="Z134" s="7"/>
    </row>
    <row r="135" spans="25:26" ht="5.2" customHeight="1" x14ac:dyDescent="0.35">
      <c r="Y135" s="7"/>
      <c r="Z135" s="7"/>
    </row>
    <row r="136" spans="25:26" ht="1.05" customHeight="1" x14ac:dyDescent="0.35">
      <c r="Y136" s="7"/>
      <c r="Z136" s="7"/>
    </row>
    <row r="137" spans="25:26" x14ac:dyDescent="0.35">
      <c r="Y137" s="7"/>
      <c r="Z137" s="7"/>
    </row>
    <row r="138" spans="25:26" x14ac:dyDescent="0.35">
      <c r="Y138" s="7"/>
      <c r="Z138" s="7"/>
    </row>
    <row r="139" spans="25:26" x14ac:dyDescent="0.35">
      <c r="Y139" s="7"/>
      <c r="Z139" s="7"/>
    </row>
    <row r="140" spans="25:26" x14ac:dyDescent="0.35">
      <c r="Y140" s="7"/>
      <c r="Z140" s="7"/>
    </row>
    <row r="141" spans="25:26" x14ac:dyDescent="0.35">
      <c r="Y141" s="7"/>
      <c r="Z141" s="7"/>
    </row>
    <row r="142" spans="25:26" x14ac:dyDescent="0.35">
      <c r="Y142" s="7"/>
      <c r="Z142" s="7"/>
    </row>
    <row r="143" spans="25:26" x14ac:dyDescent="0.35">
      <c r="Y143" s="7"/>
      <c r="Z143" s="7"/>
    </row>
    <row r="144" spans="25:26" x14ac:dyDescent="0.35">
      <c r="Y144" s="7"/>
      <c r="Z144" s="7"/>
    </row>
    <row r="145" spans="25:26" x14ac:dyDescent="0.35">
      <c r="Y145" s="7"/>
      <c r="Z145" s="7"/>
    </row>
    <row r="146" spans="25:26" x14ac:dyDescent="0.35">
      <c r="Y146" s="7"/>
      <c r="Z146" s="7"/>
    </row>
    <row r="147" spans="25:26" x14ac:dyDescent="0.35">
      <c r="Y147" s="7"/>
      <c r="Z147" s="7"/>
    </row>
    <row r="148" spans="25:26" x14ac:dyDescent="0.35">
      <c r="Y148" s="7"/>
      <c r="Z148" s="7"/>
    </row>
    <row r="149" spans="25:26" x14ac:dyDescent="0.35">
      <c r="Y149" s="7"/>
      <c r="Z149" s="7"/>
    </row>
    <row r="150" spans="25:26" x14ac:dyDescent="0.35">
      <c r="Y150" s="7"/>
      <c r="Z150" s="7"/>
    </row>
    <row r="151" spans="25:26" x14ac:dyDescent="0.35">
      <c r="Y151" s="7"/>
      <c r="Z151" s="7"/>
    </row>
    <row r="152" spans="25:26" x14ac:dyDescent="0.35">
      <c r="Y152" s="7"/>
      <c r="Z152" s="7"/>
    </row>
    <row r="153" spans="25:26" x14ac:dyDescent="0.35">
      <c r="Y153" s="7"/>
      <c r="Z153" s="7"/>
    </row>
    <row r="154" spans="25:26" x14ac:dyDescent="0.35">
      <c r="Y154" s="7"/>
      <c r="Z154" s="7"/>
    </row>
    <row r="155" spans="25:26" x14ac:dyDescent="0.35">
      <c r="Y155" s="7"/>
      <c r="Z155" s="7"/>
    </row>
    <row r="156" spans="25:26" x14ac:dyDescent="0.35">
      <c r="Y156" s="7"/>
      <c r="Z156" s="7"/>
    </row>
    <row r="157" spans="25:26" x14ac:dyDescent="0.35">
      <c r="Y157" s="7"/>
      <c r="Z157" s="7"/>
    </row>
    <row r="158" spans="25:26" x14ac:dyDescent="0.35">
      <c r="Y158" s="7"/>
      <c r="Z158" s="7"/>
    </row>
    <row r="159" spans="25:26" x14ac:dyDescent="0.35">
      <c r="Y159" s="7"/>
      <c r="Z159" s="7"/>
    </row>
    <row r="160" spans="25:26" x14ac:dyDescent="0.35">
      <c r="Y160" s="7"/>
      <c r="Z160" s="7"/>
    </row>
    <row r="161" spans="25:28" x14ac:dyDescent="0.35">
      <c r="Y161" s="7"/>
      <c r="Z161" s="7"/>
    </row>
    <row r="162" spans="25:28" x14ac:dyDescent="0.35">
      <c r="Y162" s="7"/>
      <c r="Z162" s="7"/>
    </row>
    <row r="163" spans="25:28" x14ac:dyDescent="0.35">
      <c r="Y163" s="7"/>
      <c r="Z163" s="7"/>
    </row>
    <row r="165" spans="25:28" x14ac:dyDescent="0.35">
      <c r="Y165" s="7"/>
    </row>
    <row r="167" spans="25:28" x14ac:dyDescent="0.35">
      <c r="Y167" s="7"/>
    </row>
    <row r="169" spans="25:28" x14ac:dyDescent="0.35">
      <c r="Z169" s="7"/>
      <c r="AB169" s="7"/>
    </row>
    <row r="171" spans="25:28" x14ac:dyDescent="0.35">
      <c r="Y171" s="7"/>
    </row>
    <row r="185" spans="28:31" x14ac:dyDescent="0.35">
      <c r="AB185" s="7"/>
      <c r="AC185" s="7"/>
      <c r="AD185" s="7"/>
    </row>
    <row r="186" spans="28:31" x14ac:dyDescent="0.35">
      <c r="AC186" s="7"/>
      <c r="AD186" s="7"/>
      <c r="AE186" s="7"/>
    </row>
    <row r="187" spans="28:31" x14ac:dyDescent="0.35">
      <c r="AC187" s="7"/>
      <c r="AD187" s="7"/>
      <c r="AE187" s="7"/>
    </row>
    <row r="188" spans="28:31" x14ac:dyDescent="0.35">
      <c r="AC188" s="7"/>
      <c r="AD188" s="7"/>
      <c r="AE188" s="7"/>
    </row>
    <row r="189" spans="28:31" x14ac:dyDescent="0.35">
      <c r="AC189" s="7"/>
      <c r="AD189" s="7"/>
      <c r="AE189" s="7"/>
    </row>
    <row r="190" spans="28:31" x14ac:dyDescent="0.35">
      <c r="AC190" s="7"/>
      <c r="AD190" s="7"/>
      <c r="AE190" s="7"/>
    </row>
    <row r="191" spans="28:31" x14ac:dyDescent="0.35">
      <c r="AD191" s="7"/>
      <c r="AE191" s="7"/>
    </row>
    <row r="192" spans="28:31" x14ac:dyDescent="0.35">
      <c r="AD192" s="7"/>
      <c r="AE192" s="7"/>
    </row>
    <row r="193" spans="29:31" x14ac:dyDescent="0.35">
      <c r="AD193" s="7"/>
      <c r="AE193" s="7"/>
    </row>
    <row r="194" spans="29:31" x14ac:dyDescent="0.35">
      <c r="AD194" s="7"/>
      <c r="AE194" s="7"/>
    </row>
    <row r="195" spans="29:31" x14ac:dyDescent="0.35">
      <c r="AD195" s="7"/>
      <c r="AE195" s="7"/>
    </row>
    <row r="196" spans="29:31" x14ac:dyDescent="0.35">
      <c r="AC196" s="7"/>
      <c r="AD196" s="7"/>
      <c r="AE196" s="7"/>
    </row>
    <row r="197" spans="29:31" x14ac:dyDescent="0.35">
      <c r="AC197" s="7"/>
      <c r="AD197" s="7"/>
      <c r="AE197" s="7"/>
    </row>
    <row r="198" spans="29:31" x14ac:dyDescent="0.35">
      <c r="AC198" s="7"/>
      <c r="AD198" s="7"/>
      <c r="AE198" s="7"/>
    </row>
    <row r="199" spans="29:31" x14ac:dyDescent="0.35">
      <c r="AC199" s="7"/>
      <c r="AD199" s="7"/>
      <c r="AE199" s="7"/>
    </row>
    <row r="200" spans="29:31" x14ac:dyDescent="0.35">
      <c r="AC200" s="7"/>
      <c r="AD200" s="7"/>
      <c r="AE200" s="7"/>
    </row>
    <row r="201" spans="29:31" x14ac:dyDescent="0.35">
      <c r="AC201" s="7"/>
      <c r="AD201" s="7"/>
      <c r="AE201" s="7"/>
    </row>
    <row r="202" spans="29:31" x14ac:dyDescent="0.35">
      <c r="AC202" s="7"/>
      <c r="AD202" s="7"/>
      <c r="AE202" s="7"/>
    </row>
    <row r="203" spans="29:31" x14ac:dyDescent="0.35">
      <c r="AC203" s="7"/>
      <c r="AD203" s="7"/>
      <c r="AE203" s="7"/>
    </row>
    <row r="204" spans="29:31" x14ac:dyDescent="0.35">
      <c r="AC204" s="7"/>
      <c r="AD204" s="7"/>
      <c r="AE204" s="7"/>
    </row>
    <row r="205" spans="29:31" x14ac:dyDescent="0.35">
      <c r="AC205" s="7"/>
      <c r="AD205" s="7"/>
      <c r="AE205" s="7"/>
    </row>
    <row r="206" spans="29:31" x14ac:dyDescent="0.35">
      <c r="AC206" s="7"/>
      <c r="AD206" s="7"/>
      <c r="AE206" s="7"/>
    </row>
    <row r="207" spans="29:31" x14ac:dyDescent="0.35">
      <c r="AC207" s="7"/>
      <c r="AD207" s="7"/>
      <c r="AE207" s="7"/>
    </row>
    <row r="208" spans="29:31" x14ac:dyDescent="0.35">
      <c r="AC208" s="7"/>
      <c r="AD208" s="7"/>
      <c r="AE208" s="7"/>
    </row>
    <row r="209" spans="29:31" x14ac:dyDescent="0.35">
      <c r="AC209" s="7"/>
      <c r="AD209" s="7"/>
      <c r="AE209" s="7"/>
    </row>
    <row r="210" spans="29:31" x14ac:dyDescent="0.35">
      <c r="AC210" s="7"/>
      <c r="AD210" s="7"/>
      <c r="AE210" s="7"/>
    </row>
    <row r="211" spans="29:31" x14ac:dyDescent="0.35">
      <c r="AC211" s="7"/>
      <c r="AD211" s="7"/>
      <c r="AE211" s="7"/>
    </row>
    <row r="212" spans="29:31" x14ac:dyDescent="0.35">
      <c r="AC212" s="7"/>
      <c r="AD212" s="7"/>
      <c r="AE212" s="7"/>
    </row>
    <row r="213" spans="29:31" x14ac:dyDescent="0.35">
      <c r="AC213" s="7"/>
      <c r="AD213" s="7"/>
      <c r="AE213" s="7"/>
    </row>
    <row r="214" spans="29:31" x14ac:dyDescent="0.35">
      <c r="AC214" s="7"/>
      <c r="AD214" s="7"/>
      <c r="AE214" s="7"/>
    </row>
    <row r="215" spans="29:31" x14ac:dyDescent="0.35">
      <c r="AC215" s="7"/>
      <c r="AD215" s="7"/>
      <c r="AE215" s="7"/>
    </row>
    <row r="216" spans="29:31" x14ac:dyDescent="0.35">
      <c r="AC216" s="7"/>
      <c r="AD216" s="7"/>
      <c r="AE216" s="7"/>
    </row>
    <row r="217" spans="29:31" x14ac:dyDescent="0.35">
      <c r="AC217" s="7"/>
      <c r="AD217" s="7"/>
      <c r="AE217" s="7"/>
    </row>
    <row r="218" spans="29:31" x14ac:dyDescent="0.35">
      <c r="AC218" s="7"/>
      <c r="AD218" s="7"/>
      <c r="AE218" s="7"/>
    </row>
    <row r="219" spans="29:31" x14ac:dyDescent="0.35">
      <c r="AC219" s="7"/>
      <c r="AD219" s="7"/>
      <c r="AE219" s="7"/>
    </row>
    <row r="220" spans="29:31" x14ac:dyDescent="0.35">
      <c r="AC220" s="7"/>
      <c r="AD220" s="7"/>
      <c r="AE220" s="7"/>
    </row>
    <row r="221" spans="29:31" x14ac:dyDescent="0.35">
      <c r="AC221" s="7"/>
      <c r="AD221" s="7"/>
      <c r="AE221" s="7"/>
    </row>
    <row r="222" spans="29:31" x14ac:dyDescent="0.35">
      <c r="AC222" s="7"/>
      <c r="AD222" s="7"/>
      <c r="AE222" s="7"/>
    </row>
    <row r="223" spans="29:31" x14ac:dyDescent="0.35">
      <c r="AC223" s="7"/>
      <c r="AD223" s="7"/>
      <c r="AE223" s="7"/>
    </row>
    <row r="224" spans="29:31" x14ac:dyDescent="0.35">
      <c r="AC224" s="7"/>
      <c r="AD224" s="7"/>
      <c r="AE224" s="7"/>
    </row>
    <row r="225" spans="7:32" x14ac:dyDescent="0.35">
      <c r="AC225" s="7"/>
      <c r="AD225" s="7"/>
      <c r="AE225" s="7"/>
    </row>
    <row r="226" spans="7:32" x14ac:dyDescent="0.35">
      <c r="AC226" s="7"/>
      <c r="AD226" s="7"/>
      <c r="AE226" s="7"/>
    </row>
    <row r="227" spans="7:32" x14ac:dyDescent="0.35">
      <c r="AD227" s="7"/>
      <c r="AE227" s="7"/>
      <c r="AF227" s="7"/>
    </row>
    <row r="228" spans="7:32" x14ac:dyDescent="0.35">
      <c r="AD228" s="7"/>
      <c r="AE228" s="7"/>
      <c r="AF228" s="7"/>
    </row>
    <row r="229" spans="7:32" x14ac:dyDescent="0.35">
      <c r="AD229" s="7"/>
      <c r="AE229" s="7"/>
      <c r="AF229" s="7"/>
    </row>
    <row r="230" spans="7:32" x14ac:dyDescent="0.35">
      <c r="AD230" s="7"/>
      <c r="AE230" s="7"/>
      <c r="AF230" s="7"/>
    </row>
    <row r="231" spans="7:32" x14ac:dyDescent="0.35"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U231" s="7"/>
      <c r="W231" s="7"/>
      <c r="X231" s="7"/>
      <c r="Y231" s="7"/>
      <c r="Z231" s="7"/>
      <c r="AA231" s="7"/>
      <c r="AC231" s="7"/>
      <c r="AD231" s="7"/>
      <c r="AE231" s="7"/>
      <c r="AF231" s="7"/>
    </row>
    <row r="232" spans="7:32" x14ac:dyDescent="0.35"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U232" s="7"/>
      <c r="W232" s="7"/>
      <c r="X232" s="7"/>
      <c r="Y232" s="7"/>
      <c r="Z232" s="7"/>
      <c r="AA232" s="7"/>
      <c r="AC232" s="7"/>
      <c r="AD232" s="7"/>
      <c r="AE232" s="7"/>
      <c r="AF232" s="7"/>
    </row>
    <row r="233" spans="7:32" x14ac:dyDescent="0.35"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U233" s="7"/>
      <c r="W233" s="7"/>
      <c r="X233" s="7"/>
      <c r="Y233" s="7"/>
      <c r="Z233" s="7"/>
      <c r="AA233" s="7"/>
      <c r="AC233" s="7"/>
      <c r="AD233" s="7"/>
      <c r="AE233" s="7"/>
      <c r="AF233" s="7"/>
    </row>
    <row r="234" spans="7:32" x14ac:dyDescent="0.35"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U234" s="7"/>
      <c r="W234" s="7"/>
      <c r="X234" s="7"/>
      <c r="Y234" s="7"/>
      <c r="Z234" s="7"/>
      <c r="AA234" s="7"/>
      <c r="AC234" s="7"/>
      <c r="AD234" s="7"/>
      <c r="AE234" s="7"/>
      <c r="AF234" s="7"/>
    </row>
    <row r="235" spans="7:32" x14ac:dyDescent="0.35"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U235" s="7"/>
      <c r="W235" s="7"/>
      <c r="X235" s="7"/>
      <c r="Y235" s="7"/>
      <c r="Z235" s="7"/>
      <c r="AA235" s="7"/>
      <c r="AC235" s="7"/>
      <c r="AD235" s="7"/>
      <c r="AE235" s="7"/>
      <c r="AF235" s="7"/>
    </row>
    <row r="236" spans="7:32" x14ac:dyDescent="0.35"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U236" s="7"/>
      <c r="W236" s="7"/>
      <c r="X236" s="7"/>
      <c r="Y236" s="7"/>
      <c r="Z236" s="7"/>
      <c r="AA236" s="7"/>
      <c r="AC236" s="7"/>
      <c r="AD236" s="7"/>
      <c r="AE236" s="7"/>
      <c r="AF236" s="7"/>
    </row>
    <row r="237" spans="7:32" x14ac:dyDescent="0.35"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U237" s="7"/>
      <c r="W237" s="7"/>
      <c r="X237" s="7"/>
      <c r="Y237" s="7"/>
      <c r="Z237" s="7"/>
      <c r="AA237" s="7"/>
      <c r="AC237" s="7"/>
      <c r="AD237" s="7"/>
      <c r="AE237" s="7"/>
      <c r="AF237" s="7"/>
    </row>
    <row r="238" spans="7:32" x14ac:dyDescent="0.35"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U238" s="7"/>
      <c r="W238" s="7"/>
      <c r="X238" s="7"/>
      <c r="Y238" s="7"/>
      <c r="Z238" s="7"/>
      <c r="AA238" s="7"/>
      <c r="AC238" s="7"/>
      <c r="AD238" s="7"/>
      <c r="AE238" s="7"/>
      <c r="AF238" s="7"/>
    </row>
    <row r="239" spans="7:32" x14ac:dyDescent="0.35"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U239" s="7"/>
      <c r="W239" s="7"/>
      <c r="X239" s="7"/>
      <c r="Y239" s="7"/>
      <c r="Z239" s="7"/>
      <c r="AA239" s="7"/>
      <c r="AC239" s="7"/>
      <c r="AD239" s="7"/>
      <c r="AE239" s="7"/>
      <c r="AF239" s="7"/>
    </row>
    <row r="240" spans="7:32" x14ac:dyDescent="0.35"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U240" s="7"/>
      <c r="W240" s="7"/>
      <c r="X240" s="7"/>
      <c r="Y240" s="7"/>
      <c r="Z240" s="7"/>
      <c r="AA240" s="7"/>
      <c r="AC240" s="7"/>
      <c r="AD240" s="7"/>
      <c r="AE240" s="7"/>
      <c r="AF240" s="7"/>
    </row>
    <row r="241" spans="7:32" x14ac:dyDescent="0.35"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U241" s="7"/>
      <c r="W241" s="7"/>
      <c r="X241" s="7"/>
      <c r="Y241" s="7"/>
      <c r="Z241" s="7"/>
      <c r="AA241" s="7"/>
      <c r="AC241" s="7"/>
      <c r="AD241" s="7"/>
      <c r="AE241" s="7"/>
      <c r="AF241" s="7"/>
    </row>
    <row r="242" spans="7:32" x14ac:dyDescent="0.35"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U242" s="7"/>
      <c r="W242" s="7"/>
      <c r="X242" s="7"/>
      <c r="Y242" s="7"/>
      <c r="Z242" s="7"/>
      <c r="AA242" s="7"/>
      <c r="AC242" s="7"/>
      <c r="AD242" s="7"/>
      <c r="AE242" s="7"/>
      <c r="AF242" s="7"/>
    </row>
    <row r="243" spans="7:32" x14ac:dyDescent="0.35"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U243" s="7"/>
      <c r="W243" s="7"/>
      <c r="X243" s="7"/>
      <c r="Y243" s="7"/>
      <c r="Z243" s="7"/>
      <c r="AA243" s="7"/>
      <c r="AC243" s="7"/>
      <c r="AD243" s="7"/>
      <c r="AE243" s="7"/>
      <c r="AF243" s="7"/>
    </row>
    <row r="244" spans="7:32" x14ac:dyDescent="0.35"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U244" s="7"/>
      <c r="W244" s="7"/>
      <c r="X244" s="7"/>
      <c r="Y244" s="7"/>
      <c r="Z244" s="7"/>
      <c r="AA244" s="7"/>
      <c r="AC244" s="7"/>
      <c r="AD244" s="7"/>
      <c r="AE244" s="7"/>
      <c r="AF244" s="7"/>
    </row>
    <row r="245" spans="7:32" x14ac:dyDescent="0.35"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U245" s="7"/>
      <c r="W245" s="7"/>
      <c r="X245" s="7"/>
      <c r="Y245" s="7"/>
      <c r="Z245" s="7"/>
      <c r="AA245" s="7"/>
      <c r="AC245" s="7"/>
      <c r="AD245" s="7"/>
      <c r="AE245" s="7"/>
      <c r="AF245" s="7"/>
    </row>
    <row r="246" spans="7:32" x14ac:dyDescent="0.35"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U246" s="7"/>
      <c r="W246" s="7"/>
      <c r="X246" s="7"/>
      <c r="Y246" s="7"/>
      <c r="Z246" s="7"/>
      <c r="AA246" s="7"/>
      <c r="AC246" s="7"/>
      <c r="AD246" s="7"/>
      <c r="AE246" s="7"/>
      <c r="AF246" s="7"/>
    </row>
    <row r="247" spans="7:32" x14ac:dyDescent="0.35"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U247" s="7"/>
      <c r="W247" s="7"/>
      <c r="X247" s="7"/>
      <c r="Y247" s="7"/>
      <c r="Z247" s="7"/>
      <c r="AA247" s="7"/>
      <c r="AC247" s="7"/>
      <c r="AD247" s="7"/>
      <c r="AE247" s="7"/>
      <c r="AF247" s="7"/>
    </row>
    <row r="248" spans="7:32" x14ac:dyDescent="0.35"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U248" s="7"/>
      <c r="W248" s="7"/>
      <c r="X248" s="7"/>
      <c r="Y248" s="7"/>
      <c r="Z248" s="7"/>
      <c r="AA248" s="7"/>
      <c r="AC248" s="7"/>
      <c r="AD248" s="7"/>
      <c r="AE248" s="7"/>
      <c r="AF248" s="7"/>
    </row>
    <row r="249" spans="7:32" x14ac:dyDescent="0.35"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U249" s="7"/>
      <c r="W249" s="7"/>
      <c r="X249" s="7"/>
      <c r="Y249" s="7"/>
      <c r="Z249" s="7"/>
      <c r="AA249" s="7"/>
      <c r="AC249" s="7"/>
      <c r="AD249" s="7"/>
      <c r="AE249" s="7"/>
      <c r="AF249" s="7"/>
    </row>
    <row r="250" spans="7:32" x14ac:dyDescent="0.35"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U250" s="7"/>
      <c r="W250" s="7"/>
      <c r="X250" s="7"/>
      <c r="Y250" s="7"/>
      <c r="Z250" s="7"/>
      <c r="AA250" s="7"/>
      <c r="AC250" s="7"/>
      <c r="AD250" s="7"/>
      <c r="AE250" s="7"/>
      <c r="AF250" s="7"/>
    </row>
    <row r="251" spans="7:32" x14ac:dyDescent="0.35"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U251" s="7"/>
      <c r="W251" s="7"/>
      <c r="X251" s="7"/>
      <c r="Y251" s="7"/>
      <c r="Z251" s="7"/>
      <c r="AA251" s="7"/>
      <c r="AC251" s="7"/>
      <c r="AD251" s="7"/>
      <c r="AE251" s="7"/>
      <c r="AF251" s="7"/>
    </row>
    <row r="252" spans="7:32" x14ac:dyDescent="0.35"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U252" s="7"/>
      <c r="W252" s="7"/>
      <c r="X252" s="7"/>
      <c r="Y252" s="7"/>
      <c r="Z252" s="7"/>
      <c r="AA252" s="7"/>
      <c r="AC252" s="7"/>
      <c r="AD252" s="7"/>
      <c r="AE252" s="7"/>
      <c r="AF252" s="7"/>
    </row>
    <row r="253" spans="7:32" x14ac:dyDescent="0.35"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U253" s="7"/>
      <c r="W253" s="7"/>
      <c r="X253" s="7"/>
      <c r="Y253" s="7"/>
      <c r="Z253" s="7"/>
      <c r="AA253" s="7"/>
      <c r="AC253" s="7"/>
      <c r="AD253" s="7"/>
      <c r="AE253" s="7"/>
      <c r="AF253" s="7"/>
    </row>
    <row r="254" spans="7:32" x14ac:dyDescent="0.35"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U254" s="7"/>
      <c r="W254" s="7"/>
      <c r="X254" s="7"/>
      <c r="Y254" s="7"/>
      <c r="Z254" s="7"/>
      <c r="AA254" s="7"/>
      <c r="AC254" s="7"/>
      <c r="AD254" s="7"/>
      <c r="AE254" s="7"/>
      <c r="AF254" s="7"/>
    </row>
    <row r="255" spans="7:32" x14ac:dyDescent="0.35"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U255" s="7"/>
      <c r="W255" s="7"/>
      <c r="X255" s="7"/>
      <c r="Y255" s="7"/>
      <c r="Z255" s="7"/>
      <c r="AA255" s="7"/>
      <c r="AC255" s="7"/>
      <c r="AD255" s="7"/>
      <c r="AE255" s="7"/>
      <c r="AF255" s="7"/>
    </row>
    <row r="256" spans="7:32" x14ac:dyDescent="0.35"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U256" s="7"/>
      <c r="W256" s="7"/>
      <c r="X256" s="7"/>
      <c r="Y256" s="7"/>
      <c r="Z256" s="7"/>
      <c r="AA256" s="7"/>
      <c r="AC256" s="7"/>
      <c r="AD256" s="7"/>
      <c r="AE256" s="7"/>
      <c r="AF256" s="7"/>
    </row>
    <row r="257" spans="7:32" x14ac:dyDescent="0.35"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U257" s="7"/>
      <c r="W257" s="7"/>
      <c r="X257" s="7"/>
      <c r="Y257" s="7"/>
      <c r="Z257" s="7"/>
      <c r="AA257" s="7"/>
      <c r="AC257" s="7"/>
      <c r="AD257" s="7"/>
      <c r="AE257" s="7"/>
      <c r="AF257" s="7"/>
    </row>
    <row r="258" spans="7:32" x14ac:dyDescent="0.35"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U258" s="7"/>
      <c r="W258" s="7"/>
      <c r="X258" s="7"/>
      <c r="Y258" s="7"/>
      <c r="Z258" s="7"/>
      <c r="AA258" s="7"/>
      <c r="AC258" s="7"/>
      <c r="AD258" s="7"/>
      <c r="AE258" s="7"/>
      <c r="AF258" s="7"/>
    </row>
    <row r="259" spans="7:32" x14ac:dyDescent="0.35"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U259" s="7"/>
      <c r="W259" s="7"/>
      <c r="X259" s="7"/>
      <c r="Y259" s="7"/>
      <c r="Z259" s="7"/>
      <c r="AA259" s="7"/>
      <c r="AC259" s="7"/>
      <c r="AD259" s="7"/>
      <c r="AE259" s="7"/>
      <c r="AF259" s="7"/>
    </row>
    <row r="260" spans="7:32" x14ac:dyDescent="0.35"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U260" s="7"/>
      <c r="W260" s="7"/>
      <c r="X260" s="7"/>
      <c r="Y260" s="7"/>
      <c r="Z260" s="7"/>
      <c r="AA260" s="7"/>
      <c r="AC260" s="7"/>
      <c r="AD260" s="7"/>
      <c r="AE260" s="7"/>
      <c r="AF260" s="7"/>
    </row>
    <row r="261" spans="7:32" x14ac:dyDescent="0.35"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U261" s="7"/>
      <c r="W261" s="7"/>
      <c r="X261" s="7"/>
      <c r="Y261" s="7"/>
      <c r="Z261" s="7"/>
      <c r="AA261" s="7"/>
      <c r="AC261" s="7"/>
      <c r="AD261" s="7"/>
      <c r="AE261" s="7"/>
      <c r="AF261" s="7"/>
    </row>
    <row r="262" spans="7:32" x14ac:dyDescent="0.35"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U262" s="7"/>
      <c r="W262" s="7"/>
      <c r="X262" s="7"/>
      <c r="Y262" s="7"/>
      <c r="Z262" s="7"/>
      <c r="AA262" s="7"/>
      <c r="AC262" s="7"/>
      <c r="AD262" s="7"/>
      <c r="AE262" s="7"/>
      <c r="AF262" s="7"/>
    </row>
    <row r="263" spans="7:32" x14ac:dyDescent="0.35"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U263" s="7"/>
      <c r="W263" s="7"/>
      <c r="X263" s="7"/>
      <c r="Y263" s="7"/>
      <c r="Z263" s="7"/>
      <c r="AA263" s="7"/>
      <c r="AC263" s="7"/>
      <c r="AD263" s="7"/>
      <c r="AE263" s="7"/>
      <c r="AF263" s="7"/>
    </row>
    <row r="264" spans="7:32" x14ac:dyDescent="0.35"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U264" s="7"/>
      <c r="W264" s="7"/>
      <c r="X264" s="7"/>
      <c r="Y264" s="7"/>
      <c r="Z264" s="7"/>
      <c r="AA264" s="7"/>
      <c r="AC264" s="7"/>
      <c r="AD264" s="7"/>
      <c r="AE264" s="7"/>
      <c r="AF264" s="7"/>
    </row>
    <row r="265" spans="7:32" x14ac:dyDescent="0.35"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U265" s="7"/>
      <c r="W265" s="7"/>
      <c r="X265" s="7"/>
      <c r="Y265" s="7"/>
      <c r="Z265" s="7"/>
      <c r="AA265" s="7"/>
      <c r="AC265" s="7"/>
      <c r="AD265" s="7"/>
      <c r="AE265" s="7"/>
      <c r="AF265" s="7"/>
    </row>
    <row r="266" spans="7:32" x14ac:dyDescent="0.35"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U266" s="7"/>
      <c r="W266" s="7"/>
      <c r="X266" s="7"/>
      <c r="Y266" s="7"/>
      <c r="Z266" s="7"/>
      <c r="AA266" s="7"/>
      <c r="AC266" s="7"/>
      <c r="AD266" s="7"/>
      <c r="AE266" s="7"/>
      <c r="AF266" s="7"/>
    </row>
    <row r="267" spans="7:32" x14ac:dyDescent="0.35"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U267" s="7"/>
      <c r="W267" s="7"/>
      <c r="X267" s="7"/>
      <c r="Y267" s="7"/>
      <c r="Z267" s="7"/>
      <c r="AA267" s="7"/>
      <c r="AC267" s="7"/>
      <c r="AD267" s="7"/>
      <c r="AE267" s="7"/>
      <c r="AF267" s="7"/>
    </row>
    <row r="268" spans="7:32" x14ac:dyDescent="0.35"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W268" s="7"/>
      <c r="X268" s="7"/>
      <c r="Y268" s="7"/>
      <c r="Z268" s="7"/>
      <c r="AA268" s="7"/>
      <c r="AC268" s="7"/>
      <c r="AD268" s="7"/>
      <c r="AE268" s="7"/>
      <c r="AF268" s="7"/>
    </row>
    <row r="269" spans="7:32" x14ac:dyDescent="0.35"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W269" s="7"/>
      <c r="X269" s="7"/>
      <c r="Y269" s="7"/>
      <c r="Z269" s="7"/>
      <c r="AA269" s="7"/>
      <c r="AC269" s="7"/>
      <c r="AD269" s="7"/>
      <c r="AE269" s="7"/>
      <c r="AF269" s="7"/>
    </row>
    <row r="270" spans="7:32" x14ac:dyDescent="0.35"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W270" s="7"/>
      <c r="X270" s="7"/>
      <c r="Y270" s="7"/>
      <c r="Z270" s="7"/>
      <c r="AA270" s="7"/>
      <c r="AC270" s="7"/>
      <c r="AD270" s="7"/>
      <c r="AE270" s="7"/>
      <c r="AF270" s="7"/>
    </row>
    <row r="271" spans="7:32" x14ac:dyDescent="0.35"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W271" s="7"/>
      <c r="X271" s="7"/>
      <c r="Y271" s="7"/>
      <c r="Z271" s="7"/>
      <c r="AA271" s="7"/>
      <c r="AC271" s="7"/>
      <c r="AD271" s="7"/>
      <c r="AE271" s="7"/>
      <c r="AF271" s="7"/>
    </row>
    <row r="272" spans="7:32" x14ac:dyDescent="0.35"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W272" s="7"/>
      <c r="X272" s="7"/>
      <c r="Y272" s="7"/>
      <c r="Z272" s="7"/>
      <c r="AA272" s="7"/>
      <c r="AC272" s="7"/>
      <c r="AD272" s="7"/>
      <c r="AE272" s="7"/>
      <c r="AF272" s="7"/>
    </row>
    <row r="273" spans="7:32" x14ac:dyDescent="0.35"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W273" s="7"/>
      <c r="X273" s="7"/>
      <c r="Y273" s="7"/>
      <c r="Z273" s="7"/>
      <c r="AA273" s="7"/>
      <c r="AC273" s="7"/>
      <c r="AD273" s="7"/>
      <c r="AE273" s="7"/>
      <c r="AF273" s="7"/>
    </row>
    <row r="274" spans="7:32" x14ac:dyDescent="0.35"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W274" s="7"/>
      <c r="X274" s="7"/>
      <c r="Y274" s="7"/>
      <c r="Z274" s="7"/>
      <c r="AA274" s="7"/>
      <c r="AC274" s="7"/>
      <c r="AD274" s="7"/>
      <c r="AE274" s="7"/>
      <c r="AF274" s="7"/>
    </row>
    <row r="275" spans="7:32" x14ac:dyDescent="0.35"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W275" s="7"/>
      <c r="X275" s="7"/>
      <c r="Y275" s="7"/>
      <c r="Z275" s="7"/>
      <c r="AA275" s="7"/>
      <c r="AC275" s="7"/>
      <c r="AD275" s="7"/>
      <c r="AE275" s="7"/>
      <c r="AF275" s="7"/>
    </row>
    <row r="276" spans="7:32" x14ac:dyDescent="0.35"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W276" s="7"/>
      <c r="X276" s="7"/>
      <c r="Y276" s="7"/>
      <c r="Z276" s="7"/>
      <c r="AA276" s="7"/>
      <c r="AC276" s="7"/>
      <c r="AD276" s="7"/>
      <c r="AE276" s="7"/>
      <c r="AF276" s="7"/>
    </row>
    <row r="277" spans="7:32" x14ac:dyDescent="0.35"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W277" s="7"/>
      <c r="X277" s="7"/>
      <c r="Y277" s="7"/>
      <c r="Z277" s="7"/>
      <c r="AA277" s="7"/>
      <c r="AC277" s="7"/>
      <c r="AD277" s="7"/>
      <c r="AE277" s="7"/>
      <c r="AF277" s="7"/>
    </row>
    <row r="278" spans="7:32" x14ac:dyDescent="0.35"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W278" s="7"/>
      <c r="X278" s="7"/>
      <c r="Y278" s="7"/>
      <c r="Z278" s="7"/>
      <c r="AA278" s="7"/>
      <c r="AC278" s="7"/>
      <c r="AD278" s="7"/>
      <c r="AE278" s="7"/>
      <c r="AF278" s="7"/>
    </row>
    <row r="279" spans="7:32" x14ac:dyDescent="0.35"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W279" s="7"/>
      <c r="X279" s="7"/>
      <c r="Y279" s="7"/>
      <c r="Z279" s="7"/>
      <c r="AA279" s="7"/>
      <c r="AC279" s="7"/>
      <c r="AD279" s="7"/>
      <c r="AE279" s="7"/>
      <c r="AF279" s="7"/>
    </row>
    <row r="280" spans="7:32" x14ac:dyDescent="0.35"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W280" s="7"/>
      <c r="X280" s="7"/>
      <c r="Y280" s="7"/>
      <c r="Z280" s="7"/>
      <c r="AA280" s="7"/>
      <c r="AC280" s="7"/>
      <c r="AD280" s="7"/>
      <c r="AE280" s="7"/>
      <c r="AF280" s="7"/>
    </row>
    <row r="281" spans="7:32" x14ac:dyDescent="0.35"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W281" s="7"/>
      <c r="X281" s="7"/>
      <c r="Y281" s="7"/>
      <c r="Z281" s="7"/>
      <c r="AA281" s="7"/>
      <c r="AC281" s="7"/>
      <c r="AD281" s="7"/>
      <c r="AE281" s="7"/>
      <c r="AF281" s="7"/>
    </row>
    <row r="282" spans="7:32" x14ac:dyDescent="0.35"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W282" s="7"/>
      <c r="X282" s="7"/>
      <c r="Y282" s="7"/>
      <c r="Z282" s="7"/>
      <c r="AA282" s="7"/>
      <c r="AC282" s="7"/>
      <c r="AD282" s="7"/>
      <c r="AE282" s="7"/>
      <c r="AF282" s="7"/>
    </row>
    <row r="283" spans="7:32" x14ac:dyDescent="0.35"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W283" s="7"/>
      <c r="X283" s="7"/>
      <c r="Y283" s="7"/>
      <c r="Z283" s="7"/>
      <c r="AA283" s="7"/>
      <c r="AC283" s="7"/>
      <c r="AD283" s="7"/>
      <c r="AE283" s="7"/>
      <c r="AF283" s="7"/>
    </row>
    <row r="284" spans="7:32" x14ac:dyDescent="0.35"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W284" s="7"/>
      <c r="X284" s="7"/>
      <c r="Y284" s="7"/>
      <c r="Z284" s="7"/>
      <c r="AA284" s="7"/>
      <c r="AC284" s="7"/>
      <c r="AD284" s="7"/>
      <c r="AE284" s="7"/>
      <c r="AF284" s="7"/>
    </row>
    <row r="285" spans="7:32" x14ac:dyDescent="0.35"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W285" s="7"/>
      <c r="X285" s="7"/>
      <c r="Y285" s="7"/>
      <c r="Z285" s="7"/>
      <c r="AA285" s="7"/>
      <c r="AC285" s="7"/>
      <c r="AD285" s="7"/>
      <c r="AE285" s="7"/>
      <c r="AF285" s="7"/>
    </row>
    <row r="286" spans="7:32" x14ac:dyDescent="0.35"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W286" s="7"/>
      <c r="X286" s="7"/>
      <c r="Y286" s="7"/>
      <c r="Z286" s="7"/>
      <c r="AA286" s="7"/>
      <c r="AC286" s="7"/>
      <c r="AD286" s="7"/>
      <c r="AE286" s="7"/>
      <c r="AF286" s="7"/>
    </row>
    <row r="287" spans="7:32" x14ac:dyDescent="0.35"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W287" s="7"/>
      <c r="X287" s="7"/>
      <c r="Y287" s="7"/>
      <c r="Z287" s="7"/>
      <c r="AA287" s="7"/>
      <c r="AC287" s="7"/>
      <c r="AD287" s="7"/>
      <c r="AE287" s="7"/>
      <c r="AF287" s="7"/>
    </row>
    <row r="288" spans="7:32" x14ac:dyDescent="0.35"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W288" s="7"/>
      <c r="X288" s="7"/>
      <c r="Y288" s="7"/>
      <c r="Z288" s="7"/>
      <c r="AA288" s="7"/>
      <c r="AC288" s="7"/>
      <c r="AD288" s="7"/>
      <c r="AE288" s="7"/>
      <c r="AF288" s="7"/>
    </row>
    <row r="289" spans="7:32" x14ac:dyDescent="0.35"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W289" s="7"/>
      <c r="X289" s="7"/>
      <c r="Y289" s="7"/>
      <c r="Z289" s="7"/>
      <c r="AA289" s="7"/>
      <c r="AC289" s="7"/>
      <c r="AD289" s="7"/>
      <c r="AE289" s="7"/>
      <c r="AF289" s="7"/>
    </row>
    <row r="290" spans="7:32" x14ac:dyDescent="0.35"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W290" s="7"/>
      <c r="X290" s="7"/>
      <c r="Y290" s="7"/>
      <c r="Z290" s="7"/>
      <c r="AA290" s="7"/>
      <c r="AC290" s="7"/>
      <c r="AD290" s="7"/>
      <c r="AE290" s="7"/>
      <c r="AF290" s="7"/>
    </row>
    <row r="291" spans="7:32" x14ac:dyDescent="0.35"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W291" s="7"/>
      <c r="X291" s="7"/>
      <c r="Y291" s="7"/>
      <c r="Z291" s="7"/>
      <c r="AA291" s="7"/>
      <c r="AC291" s="7"/>
      <c r="AD291" s="7"/>
      <c r="AE291" s="7"/>
      <c r="AF291" s="7"/>
    </row>
    <row r="292" spans="7:32" x14ac:dyDescent="0.35"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W292" s="7"/>
      <c r="X292" s="7"/>
      <c r="Y292" s="7"/>
      <c r="Z292" s="7"/>
      <c r="AA292" s="7"/>
      <c r="AC292" s="7"/>
      <c r="AD292" s="7"/>
      <c r="AE292" s="7"/>
      <c r="AF292" s="7"/>
    </row>
    <row r="293" spans="7:32" x14ac:dyDescent="0.35"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W293" s="7"/>
      <c r="X293" s="7"/>
      <c r="Y293" s="7"/>
      <c r="Z293" s="7"/>
      <c r="AA293" s="7"/>
      <c r="AC293" s="7"/>
      <c r="AD293" s="7"/>
      <c r="AE293" s="7"/>
      <c r="AF293" s="7"/>
    </row>
    <row r="294" spans="7:32" x14ac:dyDescent="0.35"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W294" s="7"/>
      <c r="X294" s="7"/>
      <c r="Y294" s="7"/>
      <c r="Z294" s="7"/>
      <c r="AA294" s="7"/>
      <c r="AC294" s="7"/>
      <c r="AD294" s="7"/>
      <c r="AE294" s="7"/>
      <c r="AF294" s="7"/>
    </row>
    <row r="295" spans="7:32" x14ac:dyDescent="0.35"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W295" s="7"/>
      <c r="X295" s="7"/>
      <c r="Y295" s="7"/>
      <c r="Z295" s="7"/>
      <c r="AA295" s="7"/>
      <c r="AC295" s="7"/>
      <c r="AD295" s="7"/>
      <c r="AE295" s="7"/>
      <c r="AF295" s="7"/>
    </row>
    <row r="296" spans="7:32" x14ac:dyDescent="0.35"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W296" s="7"/>
      <c r="X296" s="7"/>
      <c r="Y296" s="7"/>
      <c r="Z296" s="7"/>
      <c r="AA296" s="7"/>
      <c r="AC296" s="7"/>
      <c r="AD296" s="7"/>
      <c r="AE296" s="7"/>
      <c r="AF296" s="7"/>
    </row>
    <row r="297" spans="7:32" x14ac:dyDescent="0.35"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W297" s="7"/>
      <c r="X297" s="7"/>
      <c r="Y297" s="7"/>
      <c r="Z297" s="7"/>
      <c r="AA297" s="7"/>
      <c r="AC297" s="7"/>
      <c r="AD297" s="7"/>
      <c r="AE297" s="7"/>
      <c r="AF297" s="7"/>
    </row>
    <row r="298" spans="7:32" x14ac:dyDescent="0.35"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W298" s="7"/>
      <c r="X298" s="7"/>
      <c r="Y298" s="7"/>
      <c r="Z298" s="7"/>
      <c r="AA298" s="7"/>
      <c r="AC298" s="7"/>
      <c r="AD298" s="7"/>
      <c r="AE298" s="7"/>
      <c r="AF298" s="7"/>
    </row>
    <row r="299" spans="7:32" x14ac:dyDescent="0.35"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W299" s="7"/>
      <c r="X299" s="7"/>
      <c r="Y299" s="7"/>
      <c r="Z299" s="7"/>
      <c r="AA299" s="7"/>
      <c r="AC299" s="7"/>
      <c r="AD299" s="7"/>
      <c r="AE299" s="7"/>
      <c r="AF299" s="7"/>
    </row>
    <row r="300" spans="7:32" x14ac:dyDescent="0.35"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W300" s="7"/>
      <c r="X300" s="7"/>
      <c r="Y300" s="7"/>
      <c r="Z300" s="7"/>
      <c r="AA300" s="7"/>
      <c r="AC300" s="7"/>
      <c r="AD300" s="7"/>
      <c r="AE300" s="7"/>
      <c r="AF300" s="7"/>
    </row>
    <row r="301" spans="7:32" x14ac:dyDescent="0.35"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W301" s="7"/>
      <c r="X301" s="7"/>
      <c r="Y301" s="7"/>
      <c r="Z301" s="7"/>
      <c r="AA301" s="7"/>
      <c r="AC301" s="7"/>
      <c r="AD301" s="7"/>
      <c r="AE301" s="7"/>
      <c r="AF301" s="7"/>
    </row>
    <row r="302" spans="7:32" x14ac:dyDescent="0.35"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W302" s="7"/>
      <c r="X302" s="7"/>
      <c r="Y302" s="7"/>
      <c r="Z302" s="7"/>
      <c r="AA302" s="7"/>
      <c r="AC302" s="7"/>
      <c r="AD302" s="7"/>
      <c r="AE302" s="7"/>
      <c r="AF302" s="7"/>
    </row>
    <row r="303" spans="7:32" x14ac:dyDescent="0.35"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W303" s="7"/>
      <c r="X303" s="7"/>
      <c r="Y303" s="7"/>
      <c r="Z303" s="7"/>
      <c r="AA303" s="7"/>
      <c r="AC303" s="7"/>
      <c r="AD303" s="7"/>
      <c r="AE303" s="7"/>
      <c r="AF303" s="7"/>
    </row>
    <row r="304" spans="7:32" x14ac:dyDescent="0.35"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W304" s="7"/>
      <c r="X304" s="7"/>
      <c r="Y304" s="7"/>
      <c r="Z304" s="7"/>
      <c r="AA304" s="7"/>
      <c r="AC304" s="7"/>
      <c r="AD304" s="7"/>
      <c r="AE304" s="7"/>
      <c r="AF304" s="7"/>
    </row>
    <row r="305" spans="7:33" x14ac:dyDescent="0.35"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W305" s="7"/>
      <c r="X305" s="7"/>
      <c r="Y305" s="7"/>
      <c r="Z305" s="7"/>
      <c r="AA305" s="7"/>
      <c r="AC305" s="7"/>
      <c r="AD305" s="7"/>
      <c r="AE305" s="7"/>
      <c r="AF305" s="7"/>
    </row>
    <row r="306" spans="7:33" x14ac:dyDescent="0.35"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W306" s="7"/>
      <c r="X306" s="7"/>
      <c r="Y306" s="7"/>
      <c r="Z306" s="7"/>
      <c r="AA306" s="7"/>
      <c r="AC306" s="7"/>
      <c r="AD306" s="7"/>
      <c r="AE306" s="7"/>
      <c r="AF306" s="7"/>
    </row>
    <row r="307" spans="7:33" x14ac:dyDescent="0.35"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W307" s="7"/>
      <c r="X307" s="7"/>
      <c r="Y307" s="7"/>
      <c r="Z307" s="7"/>
      <c r="AA307" s="7"/>
      <c r="AC307" s="7"/>
      <c r="AD307" s="7"/>
      <c r="AE307" s="7"/>
      <c r="AF307" s="7"/>
    </row>
    <row r="308" spans="7:33" x14ac:dyDescent="0.35"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W308" s="7"/>
      <c r="X308" s="7"/>
      <c r="Y308" s="7"/>
      <c r="Z308" s="7"/>
      <c r="AA308" s="7"/>
      <c r="AC308" s="7"/>
      <c r="AD308" s="7"/>
      <c r="AE308" s="7"/>
      <c r="AF308" s="7"/>
    </row>
    <row r="309" spans="7:33" x14ac:dyDescent="0.35"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W309" s="7"/>
      <c r="X309" s="7"/>
      <c r="Y309" s="7"/>
      <c r="Z309" s="7"/>
      <c r="AA309" s="7"/>
      <c r="AC309" s="7"/>
      <c r="AD309" s="7"/>
      <c r="AE309" s="7"/>
      <c r="AF309" s="7"/>
    </row>
    <row r="310" spans="7:33" x14ac:dyDescent="0.35"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W310" s="7"/>
      <c r="X310" s="7"/>
      <c r="Y310" s="7"/>
      <c r="Z310" s="7"/>
      <c r="AA310" s="7"/>
      <c r="AC310" s="7"/>
      <c r="AD310" s="7"/>
      <c r="AE310" s="7"/>
      <c r="AF310" s="7"/>
    </row>
    <row r="311" spans="7:33" x14ac:dyDescent="0.35"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W311" s="7"/>
      <c r="X311" s="7"/>
      <c r="Y311" s="7"/>
      <c r="Z311" s="7"/>
      <c r="AA311" s="7"/>
      <c r="AC311" s="7"/>
      <c r="AD311" s="7"/>
      <c r="AE311" s="7"/>
      <c r="AF311" s="7"/>
    </row>
    <row r="312" spans="7:33" x14ac:dyDescent="0.35"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W312" s="7"/>
      <c r="X312" s="7"/>
      <c r="Y312" s="7"/>
      <c r="Z312" s="7"/>
      <c r="AA312" s="7"/>
      <c r="AC312" s="7"/>
      <c r="AD312" s="7"/>
      <c r="AE312" s="7"/>
      <c r="AF312" s="7"/>
    </row>
    <row r="313" spans="7:33" x14ac:dyDescent="0.35"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W313" s="7"/>
      <c r="X313" s="7"/>
      <c r="Y313" s="7"/>
      <c r="Z313" s="7"/>
      <c r="AA313" s="7"/>
      <c r="AC313" s="7"/>
      <c r="AD313" s="7"/>
      <c r="AE313" s="7"/>
      <c r="AF313" s="7"/>
    </row>
    <row r="314" spans="7:33" x14ac:dyDescent="0.35"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W314" s="7"/>
      <c r="X314" s="7"/>
      <c r="Y314" s="7"/>
      <c r="Z314" s="7"/>
      <c r="AA314" s="7"/>
      <c r="AC314" s="7"/>
      <c r="AD314" s="7"/>
      <c r="AE314" s="7"/>
      <c r="AF314" s="7"/>
    </row>
    <row r="315" spans="7:33" x14ac:dyDescent="0.35"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W315" s="7"/>
      <c r="X315" s="7"/>
      <c r="Y315" s="7"/>
      <c r="Z315" s="7"/>
      <c r="AA315" s="7"/>
      <c r="AC315" s="7"/>
      <c r="AD315" s="7"/>
      <c r="AE315" s="7"/>
      <c r="AF315" s="7"/>
    </row>
    <row r="316" spans="7:33" x14ac:dyDescent="0.35"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X316" s="7"/>
      <c r="Y316" s="7"/>
      <c r="Z316" s="7"/>
      <c r="AA316" s="7"/>
      <c r="AB316" s="7"/>
      <c r="AD316" s="7"/>
      <c r="AE316" s="7"/>
      <c r="AF316" s="7"/>
      <c r="AG316" s="7"/>
    </row>
    <row r="317" spans="7:33" x14ac:dyDescent="0.35"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X317" s="7"/>
      <c r="Y317" s="7"/>
      <c r="Z317" s="7"/>
      <c r="AA317" s="7"/>
      <c r="AB317" s="7"/>
      <c r="AD317" s="7"/>
      <c r="AE317" s="7"/>
      <c r="AF317" s="7"/>
      <c r="AG317" s="7"/>
    </row>
    <row r="318" spans="7:33" x14ac:dyDescent="0.35"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X318" s="7"/>
      <c r="Y318" s="7"/>
      <c r="Z318" s="7"/>
      <c r="AA318" s="7"/>
      <c r="AB318" s="7"/>
      <c r="AD318" s="7"/>
      <c r="AE318" s="7"/>
      <c r="AF318" s="7"/>
      <c r="AG318" s="7"/>
    </row>
    <row r="319" spans="7:33" x14ac:dyDescent="0.35"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X319" s="7"/>
      <c r="Y319" s="7"/>
      <c r="Z319" s="7"/>
      <c r="AA319" s="7"/>
      <c r="AB319" s="7"/>
      <c r="AD319" s="7"/>
      <c r="AE319" s="7"/>
      <c r="AF319" s="7"/>
      <c r="AG319" s="7"/>
    </row>
    <row r="320" spans="7:33" x14ac:dyDescent="0.35"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X320" s="7"/>
      <c r="Y320" s="7"/>
      <c r="Z320" s="7"/>
      <c r="AA320" s="7"/>
      <c r="AB320" s="7"/>
      <c r="AD320" s="7"/>
      <c r="AE320" s="7"/>
      <c r="AF320" s="7"/>
      <c r="AG320" s="7"/>
    </row>
    <row r="321" spans="7:33" x14ac:dyDescent="0.35"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X321" s="7"/>
      <c r="Y321" s="7"/>
      <c r="Z321" s="7"/>
      <c r="AA321" s="7"/>
      <c r="AB321" s="7"/>
      <c r="AD321" s="7"/>
      <c r="AE321" s="7"/>
      <c r="AF321" s="7"/>
      <c r="AG321" s="7"/>
    </row>
    <row r="322" spans="7:33" x14ac:dyDescent="0.35"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X322" s="7"/>
      <c r="Y322" s="7"/>
      <c r="Z322" s="7"/>
      <c r="AA322" s="7"/>
      <c r="AB322" s="7"/>
      <c r="AD322" s="7"/>
      <c r="AE322" s="7"/>
      <c r="AF322" s="7"/>
      <c r="AG322" s="7"/>
    </row>
    <row r="323" spans="7:33" x14ac:dyDescent="0.35"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X323" s="7"/>
      <c r="Y323" s="7"/>
      <c r="Z323" s="7"/>
      <c r="AA323" s="7"/>
      <c r="AB323" s="7"/>
      <c r="AD323" s="7"/>
      <c r="AE323" s="7"/>
      <c r="AF323" s="7"/>
      <c r="AG323" s="7"/>
    </row>
  </sheetData>
  <mergeCells count="1">
    <mergeCell ref="A50:O50"/>
  </mergeCells>
  <phoneticPr fontId="0" type="noConversion"/>
  <pageMargins left="0" right="0" top="0.25" bottom="0.25" header="0.5" footer="0.5"/>
  <pageSetup scale="61" orientation="landscape" r:id="rId1"/>
  <headerFooter alignWithMargins="0"/>
  <rowBreaks count="4" manualBreakCount="4">
    <brk id="33" max="13" man="1"/>
    <brk id="165" max="65535" man="1"/>
    <brk id="207" max="65535" man="1"/>
    <brk id="268" max="6553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 transitionEntry="1" codeName="Sheet17"/>
  <dimension ref="A1:V640"/>
  <sheetViews>
    <sheetView zoomScaleNormal="100" workbookViewId="0">
      <selection sqref="A1:J1"/>
    </sheetView>
  </sheetViews>
  <sheetFormatPr defaultColWidth="10" defaultRowHeight="12.75" x14ac:dyDescent="0.35"/>
  <cols>
    <col min="1" max="1" width="7.19921875" style="80" customWidth="1"/>
    <col min="2" max="2" width="46.59765625" style="1" bestFit="1" customWidth="1"/>
    <col min="3" max="3" width="8" style="1" customWidth="1"/>
    <col min="4" max="12" width="19.69921875" style="1" bestFit="1" customWidth="1"/>
    <col min="13" max="13" width="17" style="1" customWidth="1"/>
    <col min="14" max="14" width="19.69921875" style="1" bestFit="1" customWidth="1"/>
    <col min="15" max="15" width="20.19921875" style="1" customWidth="1"/>
    <col min="16" max="16" width="19.69921875" style="1" customWidth="1"/>
    <col min="17" max="17" width="2" style="1" customWidth="1"/>
    <col min="18" max="18" width="15.19921875" style="1" customWidth="1"/>
    <col min="19" max="19" width="15.59765625" style="1" bestFit="1" customWidth="1"/>
    <col min="20" max="23" width="11.19921875" style="1" bestFit="1" customWidth="1"/>
    <col min="24" max="24" width="11.59765625" style="1" bestFit="1" customWidth="1"/>
    <col min="25" max="25" width="10" style="1"/>
    <col min="26" max="26" width="11.19921875" style="1" bestFit="1" customWidth="1"/>
    <col min="27" max="30" width="10" style="1"/>
    <col min="31" max="31" width="11.19921875" style="1" bestFit="1" customWidth="1"/>
    <col min="32" max="16384" width="10" style="1"/>
  </cols>
  <sheetData>
    <row r="1" spans="1:19" ht="13.15" x14ac:dyDescent="0.4">
      <c r="A1" s="277" t="s">
        <v>30</v>
      </c>
      <c r="B1" s="277"/>
      <c r="C1" s="277"/>
      <c r="D1" s="277"/>
      <c r="E1" s="277"/>
      <c r="F1" s="277"/>
      <c r="G1" s="277"/>
      <c r="H1" s="277"/>
      <c r="I1" s="277"/>
      <c r="J1" s="277"/>
      <c r="K1" s="8"/>
      <c r="L1" s="8"/>
      <c r="M1" s="8"/>
      <c r="N1" s="8"/>
      <c r="O1" s="8"/>
      <c r="P1" s="8"/>
    </row>
    <row r="2" spans="1:19" ht="13.15" x14ac:dyDescent="0.4">
      <c r="A2" s="277" t="s">
        <v>241</v>
      </c>
      <c r="B2" s="277"/>
      <c r="C2" s="277"/>
      <c r="D2" s="277"/>
      <c r="E2" s="277"/>
      <c r="F2" s="277"/>
      <c r="G2" s="277"/>
      <c r="H2" s="277"/>
      <c r="I2" s="277"/>
      <c r="J2" s="277"/>
      <c r="K2" s="8"/>
      <c r="L2" s="8"/>
      <c r="M2" s="8"/>
      <c r="N2" s="8"/>
      <c r="O2" s="8"/>
      <c r="P2" s="8"/>
    </row>
    <row r="3" spans="1:19" ht="13.15" x14ac:dyDescent="0.4">
      <c r="A3" s="277" t="s">
        <v>291</v>
      </c>
      <c r="B3" s="277"/>
      <c r="C3" s="277"/>
      <c r="D3" s="277"/>
      <c r="E3" s="277"/>
      <c r="F3" s="277"/>
      <c r="G3" s="277"/>
      <c r="H3" s="277"/>
      <c r="I3" s="277"/>
      <c r="J3" s="277"/>
      <c r="K3" s="9"/>
      <c r="L3" s="9"/>
      <c r="M3" s="9"/>
      <c r="N3" s="9"/>
      <c r="O3" s="9"/>
      <c r="P3" s="9"/>
    </row>
    <row r="4" spans="1:19" ht="13.15" x14ac:dyDescent="0.4">
      <c r="B4" s="10"/>
      <c r="C4" s="10"/>
      <c r="D4" s="10"/>
      <c r="E4" s="10"/>
      <c r="F4" s="10"/>
      <c r="G4" s="10"/>
      <c r="H4" s="10"/>
      <c r="I4" s="10"/>
      <c r="J4" s="10"/>
      <c r="K4" s="84"/>
      <c r="L4" s="84"/>
      <c r="M4" s="84"/>
    </row>
    <row r="5" spans="1:19" ht="13.15" x14ac:dyDescent="0.4">
      <c r="A5" s="85" t="s">
        <v>244</v>
      </c>
      <c r="B5" s="10"/>
      <c r="C5" s="10"/>
      <c r="D5" s="10"/>
      <c r="E5" s="10"/>
    </row>
    <row r="6" spans="1:19" ht="13.15" x14ac:dyDescent="0.4">
      <c r="A6" s="85" t="s">
        <v>239</v>
      </c>
      <c r="B6" s="10"/>
      <c r="C6" s="10"/>
      <c r="D6" s="10"/>
      <c r="E6" s="10"/>
    </row>
    <row r="7" spans="1:19" ht="13.15" x14ac:dyDescent="0.4">
      <c r="A7" s="85" t="s">
        <v>46</v>
      </c>
      <c r="B7" s="10"/>
      <c r="C7" s="10"/>
      <c r="D7" s="10"/>
      <c r="E7" s="10"/>
      <c r="J7" s="86" t="s">
        <v>236</v>
      </c>
    </row>
    <row r="8" spans="1:19" ht="13.15" x14ac:dyDescent="0.4">
      <c r="A8" s="265" t="s">
        <v>266</v>
      </c>
      <c r="B8" s="10"/>
      <c r="C8" s="87"/>
      <c r="D8" s="10"/>
      <c r="E8" s="88"/>
      <c r="F8" s="89"/>
      <c r="G8" s="88"/>
      <c r="H8" s="90"/>
      <c r="I8" s="88"/>
      <c r="J8" s="91" t="s">
        <v>240</v>
      </c>
      <c r="K8" s="88"/>
      <c r="L8" s="88"/>
      <c r="M8" s="88"/>
      <c r="N8" s="88"/>
      <c r="Q8" s="10"/>
    </row>
    <row r="9" spans="1:19" ht="13.15" x14ac:dyDescent="0.4">
      <c r="A9" s="265"/>
      <c r="B9" s="10"/>
      <c r="C9" s="87"/>
      <c r="D9" s="10"/>
      <c r="E9" s="88"/>
      <c r="F9" s="89"/>
      <c r="G9" s="88"/>
      <c r="H9" s="90"/>
      <c r="I9" s="88"/>
      <c r="J9" s="88"/>
      <c r="K9" s="88"/>
      <c r="L9" s="88"/>
      <c r="M9" s="88"/>
      <c r="N9" s="88"/>
      <c r="P9" s="91"/>
      <c r="Q9" s="10"/>
    </row>
    <row r="10" spans="1:19" ht="13.15" x14ac:dyDescent="0.4">
      <c r="A10" s="278" t="s">
        <v>47</v>
      </c>
      <c r="B10" s="278"/>
      <c r="C10" s="278"/>
      <c r="D10" s="278"/>
      <c r="E10" s="278"/>
      <c r="F10" s="278"/>
      <c r="G10" s="278"/>
      <c r="H10" s="278"/>
      <c r="I10" s="278"/>
      <c r="J10" s="278"/>
      <c r="K10" s="122"/>
      <c r="L10" s="122"/>
      <c r="M10" s="122"/>
      <c r="N10" s="122"/>
      <c r="O10" s="122"/>
      <c r="P10" s="122"/>
    </row>
    <row r="11" spans="1:19" ht="13.15" x14ac:dyDescent="0.4">
      <c r="A11" s="10" t="s">
        <v>1</v>
      </c>
      <c r="B11" s="8"/>
      <c r="C11" s="8"/>
      <c r="D11" s="8"/>
      <c r="E11" s="8"/>
      <c r="F11" s="8"/>
      <c r="G11" s="8"/>
      <c r="H11" s="8"/>
      <c r="I11" s="8"/>
      <c r="J11" s="10"/>
      <c r="K11" s="10"/>
      <c r="L11" s="10"/>
      <c r="M11" s="10"/>
      <c r="N11" s="10"/>
      <c r="O11" s="10"/>
      <c r="P11" s="10"/>
    </row>
    <row r="12" spans="1:19" ht="13.15" x14ac:dyDescent="0.4">
      <c r="A12" s="2" t="s">
        <v>3</v>
      </c>
      <c r="B12" s="2" t="s">
        <v>4</v>
      </c>
      <c r="C12" s="2"/>
      <c r="D12" s="78" t="s">
        <v>292</v>
      </c>
      <c r="E12" s="78" t="s">
        <v>293</v>
      </c>
      <c r="F12" s="78" t="s">
        <v>294</v>
      </c>
      <c r="G12" s="78" t="s">
        <v>295</v>
      </c>
      <c r="H12" s="78" t="s">
        <v>296</v>
      </c>
      <c r="I12" s="78" t="s">
        <v>297</v>
      </c>
      <c r="J12" s="2" t="s">
        <v>5</v>
      </c>
    </row>
    <row r="13" spans="1:19" ht="13.15" x14ac:dyDescent="0.4">
      <c r="A13" s="10"/>
      <c r="B13" s="20" t="s">
        <v>36</v>
      </c>
      <c r="C13" s="20"/>
      <c r="D13" s="182" t="s">
        <v>37</v>
      </c>
      <c r="E13" s="182" t="s">
        <v>38</v>
      </c>
      <c r="F13" s="183" t="s">
        <v>287</v>
      </c>
      <c r="G13" s="183" t="s">
        <v>288</v>
      </c>
      <c r="H13" s="183" t="s">
        <v>289</v>
      </c>
      <c r="I13" s="183" t="s">
        <v>290</v>
      </c>
      <c r="J13" s="183" t="s">
        <v>42</v>
      </c>
    </row>
    <row r="14" spans="1:19" ht="13.15" x14ac:dyDescent="0.4">
      <c r="A14" s="10"/>
      <c r="B14" s="8"/>
      <c r="C14" s="8"/>
      <c r="D14" s="10"/>
      <c r="E14" s="10"/>
      <c r="F14" s="10"/>
      <c r="G14" s="10"/>
      <c r="H14" s="10"/>
      <c r="I14" s="10"/>
      <c r="J14" s="10"/>
    </row>
    <row r="15" spans="1:19" ht="13.15" x14ac:dyDescent="0.4">
      <c r="A15" s="80">
        <v>1</v>
      </c>
      <c r="B15" s="8" t="s">
        <v>168</v>
      </c>
      <c r="D15" s="13"/>
      <c r="E15" s="13"/>
    </row>
    <row r="16" spans="1:19" x14ac:dyDescent="0.35">
      <c r="L16" s="11"/>
      <c r="M16" s="11"/>
      <c r="N16" s="11"/>
      <c r="O16" s="11"/>
      <c r="P16" s="11"/>
      <c r="S16" s="11"/>
    </row>
    <row r="17" spans="1:19" x14ac:dyDescent="0.35">
      <c r="A17" s="80">
        <f>A15+1</f>
        <v>2</v>
      </c>
      <c r="B17" s="1" t="s">
        <v>242</v>
      </c>
      <c r="C17" s="81" t="s">
        <v>17</v>
      </c>
      <c r="D17" s="121">
        <f>EGC</f>
        <v>6.7705000000000002</v>
      </c>
      <c r="E17" s="121">
        <f>$D$17</f>
        <v>6.7705000000000002</v>
      </c>
      <c r="F17" s="121">
        <f>$D$17</f>
        <v>6.7705000000000002</v>
      </c>
      <c r="G17" s="121">
        <f>$D$17</f>
        <v>6.7705000000000002</v>
      </c>
      <c r="H17" s="121">
        <f>$D$17</f>
        <v>6.7705000000000002</v>
      </c>
      <c r="I17" s="121">
        <f>$D$17</f>
        <v>6.7705000000000002</v>
      </c>
      <c r="J17" s="92"/>
      <c r="L17" s="12"/>
      <c r="M17" s="12"/>
      <c r="N17" s="13"/>
      <c r="O17" s="14"/>
      <c r="P17" s="7"/>
      <c r="S17" s="14"/>
    </row>
    <row r="18" spans="1:19" ht="15" x14ac:dyDescent="0.65">
      <c r="A18" s="80">
        <f>A17+1</f>
        <v>3</v>
      </c>
      <c r="B18" s="1" t="s">
        <v>21</v>
      </c>
      <c r="C18" s="1" t="s">
        <v>16</v>
      </c>
      <c r="D18" s="126">
        <f>'C'!D19</f>
        <v>1140247.5</v>
      </c>
      <c r="E18" s="126">
        <f>'C'!E19</f>
        <v>686166.7</v>
      </c>
      <c r="F18" s="126">
        <f>'C'!F19</f>
        <v>316582.3</v>
      </c>
      <c r="G18" s="126">
        <f>'C'!G19</f>
        <v>166490.79999999999</v>
      </c>
      <c r="H18" s="126">
        <f>'C'!H19</f>
        <v>96539</v>
      </c>
      <c r="I18" s="126">
        <f>'C'!I19</f>
        <v>98583.3</v>
      </c>
      <c r="J18" s="92">
        <f>SUM(D18:I18)</f>
        <v>2504609.5999999996</v>
      </c>
      <c r="L18" s="12"/>
      <c r="M18" s="12"/>
      <c r="N18" s="13"/>
      <c r="O18" s="14"/>
      <c r="P18" s="7"/>
      <c r="S18" s="14"/>
    </row>
    <row r="19" spans="1:19" x14ac:dyDescent="0.35">
      <c r="A19" s="80">
        <f>A18+1</f>
        <v>4</v>
      </c>
      <c r="B19" s="1" t="s">
        <v>233</v>
      </c>
      <c r="D19" s="111">
        <f t="shared" ref="D19:I19" si="0">ROUND(D17*D18,2)</f>
        <v>7720045.7000000002</v>
      </c>
      <c r="E19" s="111">
        <f t="shared" si="0"/>
        <v>4645691.6399999997</v>
      </c>
      <c r="F19" s="111">
        <f t="shared" si="0"/>
        <v>2143420.46</v>
      </c>
      <c r="G19" s="111">
        <f t="shared" si="0"/>
        <v>1127225.96</v>
      </c>
      <c r="H19" s="111">
        <f t="shared" si="0"/>
        <v>653617.30000000005</v>
      </c>
      <c r="I19" s="111">
        <f t="shared" si="0"/>
        <v>667458.23</v>
      </c>
      <c r="J19" s="112">
        <f>SUM(D19:I19)</f>
        <v>16957459.290000003</v>
      </c>
      <c r="L19" s="12"/>
      <c r="M19" s="12"/>
      <c r="N19" s="13"/>
      <c r="O19" s="14"/>
      <c r="P19" s="7"/>
      <c r="S19" s="14"/>
    </row>
    <row r="20" spans="1:19" x14ac:dyDescent="0.35">
      <c r="D20" s="13"/>
      <c r="E20" s="13"/>
      <c r="F20" s="13"/>
      <c r="G20" s="16"/>
      <c r="H20" s="7"/>
      <c r="I20" s="7"/>
      <c r="J20" s="16"/>
      <c r="L20" s="16"/>
      <c r="M20" s="16"/>
    </row>
    <row r="21" spans="1:19" ht="13.15" x14ac:dyDescent="0.4">
      <c r="A21" s="80">
        <f>A19+1</f>
        <v>5</v>
      </c>
      <c r="B21" s="8" t="s">
        <v>182</v>
      </c>
    </row>
    <row r="22" spans="1:19" x14ac:dyDescent="0.35">
      <c r="L22" s="11"/>
      <c r="M22" s="11"/>
      <c r="O22" s="11"/>
      <c r="P22" s="11"/>
    </row>
    <row r="23" spans="1:19" x14ac:dyDescent="0.35">
      <c r="A23" s="80">
        <f>A21+1</f>
        <v>6</v>
      </c>
      <c r="B23" s="1" t="s">
        <v>242</v>
      </c>
      <c r="C23" s="81" t="s">
        <v>17</v>
      </c>
      <c r="D23" s="13">
        <f t="shared" ref="D23:I23" si="1">D17</f>
        <v>6.7705000000000002</v>
      </c>
      <c r="E23" s="13">
        <f t="shared" si="1"/>
        <v>6.7705000000000002</v>
      </c>
      <c r="F23" s="13">
        <f t="shared" si="1"/>
        <v>6.7705000000000002</v>
      </c>
      <c r="G23" s="13">
        <f t="shared" si="1"/>
        <v>6.7705000000000002</v>
      </c>
      <c r="H23" s="13">
        <f t="shared" si="1"/>
        <v>6.7705000000000002</v>
      </c>
      <c r="I23" s="13">
        <f t="shared" si="1"/>
        <v>6.7705000000000002</v>
      </c>
      <c r="J23" s="92"/>
      <c r="L23" s="12"/>
      <c r="M23" s="12"/>
      <c r="N23" s="13"/>
      <c r="O23" s="14"/>
      <c r="P23" s="7"/>
      <c r="S23" s="14"/>
    </row>
    <row r="24" spans="1:19" ht="15" x14ac:dyDescent="0.65">
      <c r="A24" s="80">
        <f>A23+1</f>
        <v>7</v>
      </c>
      <c r="B24" s="1" t="s">
        <v>21</v>
      </c>
      <c r="C24" s="1" t="s">
        <v>16</v>
      </c>
      <c r="D24" s="126">
        <f>'C'!D115</f>
        <v>595348</v>
      </c>
      <c r="E24" s="126">
        <f>'C'!E115</f>
        <v>384080.6</v>
      </c>
      <c r="F24" s="126">
        <f>'C'!F115</f>
        <v>216937.80000000002</v>
      </c>
      <c r="G24" s="126">
        <f>'C'!G115</f>
        <v>152673.5</v>
      </c>
      <c r="H24" s="126">
        <f>'C'!H115</f>
        <v>123067</v>
      </c>
      <c r="I24" s="126">
        <f>'C'!I115</f>
        <v>130617.4</v>
      </c>
      <c r="J24" s="92">
        <f>SUM(D24:I24)</f>
        <v>1602724.2999999998</v>
      </c>
      <c r="L24" s="12"/>
      <c r="M24" s="12"/>
      <c r="N24" s="13"/>
      <c r="O24" s="14"/>
      <c r="P24" s="7"/>
      <c r="S24" s="14"/>
    </row>
    <row r="25" spans="1:19" x14ac:dyDescent="0.35">
      <c r="A25" s="80">
        <f>A24+1</f>
        <v>8</v>
      </c>
      <c r="B25" s="1" t="s">
        <v>233</v>
      </c>
      <c r="D25" s="111">
        <f t="shared" ref="D25:I25" si="2">ROUND(D23*D24,2)</f>
        <v>4030803.63</v>
      </c>
      <c r="E25" s="111">
        <f t="shared" si="2"/>
        <v>2600417.7000000002</v>
      </c>
      <c r="F25" s="111">
        <f t="shared" si="2"/>
        <v>1468777.37</v>
      </c>
      <c r="G25" s="111">
        <f t="shared" si="2"/>
        <v>1033675.93</v>
      </c>
      <c r="H25" s="111">
        <f t="shared" si="2"/>
        <v>833225.12</v>
      </c>
      <c r="I25" s="111">
        <f t="shared" si="2"/>
        <v>884345.11</v>
      </c>
      <c r="J25" s="112">
        <f>SUM(D25:I25)</f>
        <v>10851244.859999999</v>
      </c>
      <c r="L25" s="12"/>
      <c r="M25" s="12"/>
      <c r="N25" s="13"/>
      <c r="O25" s="14"/>
      <c r="P25" s="7"/>
      <c r="S25" s="14"/>
    </row>
    <row r="26" spans="1:19" x14ac:dyDescent="0.35">
      <c r="D26" s="82"/>
      <c r="E26" s="82"/>
      <c r="F26" s="82"/>
      <c r="G26" s="82"/>
      <c r="H26" s="82"/>
      <c r="I26" s="82"/>
      <c r="J26" s="83"/>
      <c r="L26" s="14"/>
      <c r="M26" s="14"/>
      <c r="O26" s="14"/>
      <c r="P26" s="14"/>
    </row>
    <row r="27" spans="1:19" ht="13.15" x14ac:dyDescent="0.4">
      <c r="A27" s="80">
        <f>A25+1</f>
        <v>9</v>
      </c>
      <c r="B27" s="8" t="s">
        <v>192</v>
      </c>
    </row>
    <row r="28" spans="1:19" x14ac:dyDescent="0.35">
      <c r="L28" s="11"/>
      <c r="M28" s="11"/>
      <c r="N28" s="11"/>
    </row>
    <row r="29" spans="1:19" x14ac:dyDescent="0.35">
      <c r="A29" s="80">
        <f>A27+1</f>
        <v>10</v>
      </c>
      <c r="B29" s="1" t="s">
        <v>242</v>
      </c>
      <c r="C29" s="81" t="s">
        <v>17</v>
      </c>
      <c r="D29" s="13">
        <f t="shared" ref="D29:I29" si="3">D23</f>
        <v>6.7705000000000002</v>
      </c>
      <c r="E29" s="13">
        <f t="shared" si="3"/>
        <v>6.7705000000000002</v>
      </c>
      <c r="F29" s="13">
        <f t="shared" si="3"/>
        <v>6.7705000000000002</v>
      </c>
      <c r="G29" s="13">
        <f t="shared" si="3"/>
        <v>6.7705000000000002</v>
      </c>
      <c r="H29" s="13">
        <f t="shared" si="3"/>
        <v>6.7705000000000002</v>
      </c>
      <c r="I29" s="13">
        <f t="shared" si="3"/>
        <v>6.7705000000000002</v>
      </c>
      <c r="J29" s="92"/>
      <c r="L29" s="12"/>
      <c r="M29" s="12"/>
      <c r="N29" s="13"/>
      <c r="O29" s="14"/>
      <c r="P29" s="7"/>
      <c r="S29" s="14"/>
    </row>
    <row r="30" spans="1:19" ht="15" x14ac:dyDescent="0.65">
      <c r="A30" s="80">
        <f>A29+1</f>
        <v>11</v>
      </c>
      <c r="B30" s="1" t="s">
        <v>21</v>
      </c>
      <c r="C30" s="1" t="s">
        <v>16</v>
      </c>
      <c r="D30" s="126">
        <f>'C'!D135</f>
        <v>27384.3</v>
      </c>
      <c r="E30" s="126">
        <f>'C'!E135</f>
        <v>25335.9</v>
      </c>
      <c r="F30" s="126">
        <f>'C'!F135</f>
        <v>20942</v>
      </c>
      <c r="G30" s="126">
        <f>'C'!G135</f>
        <v>18344.7</v>
      </c>
      <c r="H30" s="126">
        <f>'C'!H135</f>
        <v>12864</v>
      </c>
      <c r="I30" s="126">
        <f>'C'!I135</f>
        <v>14729.3</v>
      </c>
      <c r="J30" s="92">
        <f>SUM(D30:I30)</f>
        <v>119600.2</v>
      </c>
      <c r="L30" s="12"/>
      <c r="M30" s="12"/>
      <c r="N30" s="13"/>
      <c r="O30" s="14"/>
      <c r="P30" s="7"/>
      <c r="S30" s="14"/>
    </row>
    <row r="31" spans="1:19" x14ac:dyDescent="0.35">
      <c r="A31" s="80">
        <f>A30+1</f>
        <v>12</v>
      </c>
      <c r="B31" s="1" t="s">
        <v>233</v>
      </c>
      <c r="D31" s="111">
        <f t="shared" ref="D31:I31" si="4">ROUND(D29*D30,2)</f>
        <v>185405.4</v>
      </c>
      <c r="E31" s="111">
        <f t="shared" si="4"/>
        <v>171536.71</v>
      </c>
      <c r="F31" s="111">
        <f t="shared" si="4"/>
        <v>141787.81</v>
      </c>
      <c r="G31" s="111">
        <f t="shared" si="4"/>
        <v>124202.79</v>
      </c>
      <c r="H31" s="111">
        <f t="shared" si="4"/>
        <v>87095.71</v>
      </c>
      <c r="I31" s="111">
        <f t="shared" si="4"/>
        <v>99724.73</v>
      </c>
      <c r="J31" s="112">
        <f>SUM(D31:I31)</f>
        <v>809753.14999999991</v>
      </c>
      <c r="L31" s="12"/>
      <c r="M31" s="12"/>
      <c r="N31" s="13"/>
      <c r="O31" s="14"/>
      <c r="P31" s="7"/>
      <c r="S31" s="14"/>
    </row>
    <row r="32" spans="1:19" x14ac:dyDescent="0.35">
      <c r="D32" s="93"/>
      <c r="E32" s="93"/>
      <c r="F32" s="13"/>
      <c r="G32" s="16"/>
      <c r="H32" s="7"/>
      <c r="I32" s="7"/>
      <c r="J32" s="92"/>
      <c r="L32" s="14"/>
      <c r="M32" s="14"/>
      <c r="N32" s="14"/>
    </row>
    <row r="33" spans="1:19" ht="13.15" x14ac:dyDescent="0.4">
      <c r="A33" s="80">
        <f>A31+1</f>
        <v>13</v>
      </c>
      <c r="B33" s="8" t="s">
        <v>204</v>
      </c>
    </row>
    <row r="34" spans="1:19" x14ac:dyDescent="0.35">
      <c r="D34" s="93"/>
      <c r="E34" s="93"/>
      <c r="F34" s="13"/>
      <c r="G34" s="16"/>
      <c r="H34" s="7"/>
      <c r="I34" s="7"/>
      <c r="J34" s="92"/>
      <c r="L34" s="14"/>
      <c r="M34" s="14"/>
      <c r="N34" s="14"/>
    </row>
    <row r="35" spans="1:19" x14ac:dyDescent="0.35">
      <c r="A35" s="80">
        <f>A33+1</f>
        <v>14</v>
      </c>
      <c r="B35" s="1" t="s">
        <v>242</v>
      </c>
      <c r="C35" s="81" t="s">
        <v>17</v>
      </c>
      <c r="D35" s="13">
        <f t="shared" ref="D35:I35" si="5">D29</f>
        <v>6.7705000000000002</v>
      </c>
      <c r="E35" s="13">
        <f t="shared" si="5"/>
        <v>6.7705000000000002</v>
      </c>
      <c r="F35" s="13">
        <f t="shared" si="5"/>
        <v>6.7705000000000002</v>
      </c>
      <c r="G35" s="13">
        <f t="shared" si="5"/>
        <v>6.7705000000000002</v>
      </c>
      <c r="H35" s="13">
        <f t="shared" si="5"/>
        <v>6.7705000000000002</v>
      </c>
      <c r="I35" s="13">
        <f t="shared" si="5"/>
        <v>6.7705000000000002</v>
      </c>
      <c r="J35" s="92"/>
      <c r="L35" s="12"/>
      <c r="M35" s="12"/>
      <c r="N35" s="13"/>
      <c r="O35" s="14"/>
      <c r="P35" s="7"/>
      <c r="S35" s="14"/>
    </row>
    <row r="36" spans="1:19" ht="15" x14ac:dyDescent="0.65">
      <c r="A36" s="80">
        <f>A35+1</f>
        <v>15</v>
      </c>
      <c r="B36" s="1" t="s">
        <v>21</v>
      </c>
      <c r="C36" s="1" t="s">
        <v>16</v>
      </c>
      <c r="D36" s="194">
        <f>'C'!D150</f>
        <v>0</v>
      </c>
      <c r="E36" s="194">
        <f>'C'!E150</f>
        <v>0</v>
      </c>
      <c r="F36" s="194">
        <f>'C'!F150</f>
        <v>0</v>
      </c>
      <c r="G36" s="194">
        <f>'C'!G150</f>
        <v>0</v>
      </c>
      <c r="H36" s="194">
        <f>'C'!H150</f>
        <v>0</v>
      </c>
      <c r="I36" s="194">
        <f>'C'!I150</f>
        <v>0</v>
      </c>
      <c r="J36" s="92">
        <f>SUM(D36:I36)</f>
        <v>0</v>
      </c>
      <c r="L36" s="12"/>
      <c r="M36" s="12"/>
      <c r="N36" s="13"/>
      <c r="O36" s="14"/>
      <c r="P36" s="7"/>
      <c r="S36" s="14"/>
    </row>
    <row r="37" spans="1:19" x14ac:dyDescent="0.35">
      <c r="A37" s="80">
        <f>A36+1</f>
        <v>16</v>
      </c>
      <c r="B37" s="1" t="s">
        <v>233</v>
      </c>
      <c r="D37" s="111">
        <f t="shared" ref="D37:I37" si="6">ROUND(D35*D36,2)</f>
        <v>0</v>
      </c>
      <c r="E37" s="111">
        <f t="shared" si="6"/>
        <v>0</v>
      </c>
      <c r="F37" s="111">
        <f t="shared" si="6"/>
        <v>0</v>
      </c>
      <c r="G37" s="111">
        <f t="shared" si="6"/>
        <v>0</v>
      </c>
      <c r="H37" s="111">
        <f t="shared" si="6"/>
        <v>0</v>
      </c>
      <c r="I37" s="111">
        <f t="shared" si="6"/>
        <v>0</v>
      </c>
      <c r="J37" s="112">
        <f>SUM(D37:I37)</f>
        <v>0</v>
      </c>
      <c r="L37" s="12"/>
      <c r="M37" s="12"/>
      <c r="N37" s="13"/>
      <c r="O37" s="14"/>
      <c r="P37" s="7"/>
      <c r="S37" s="14"/>
    </row>
    <row r="38" spans="1:19" x14ac:dyDescent="0.35">
      <c r="D38" s="13"/>
      <c r="E38" s="13"/>
      <c r="F38" s="13"/>
      <c r="G38" s="16"/>
      <c r="H38" s="7"/>
      <c r="I38" s="7"/>
      <c r="J38" s="16"/>
      <c r="L38" s="16"/>
      <c r="M38" s="16"/>
    </row>
    <row r="39" spans="1:19" ht="13.15" x14ac:dyDescent="0.4">
      <c r="A39" s="80">
        <f>A37+1</f>
        <v>17</v>
      </c>
      <c r="B39" s="8" t="s">
        <v>193</v>
      </c>
    </row>
    <row r="40" spans="1:19" x14ac:dyDescent="0.35">
      <c r="L40" s="11"/>
      <c r="M40" s="11"/>
      <c r="N40" s="11"/>
      <c r="O40" s="11"/>
      <c r="P40" s="11"/>
    </row>
    <row r="41" spans="1:19" x14ac:dyDescent="0.35">
      <c r="A41" s="80">
        <f>A39+1</f>
        <v>18</v>
      </c>
      <c r="B41" s="1" t="s">
        <v>242</v>
      </c>
      <c r="C41" s="81" t="s">
        <v>17</v>
      </c>
      <c r="D41" s="13">
        <f t="shared" ref="D41:I41" si="7">D35</f>
        <v>6.7705000000000002</v>
      </c>
      <c r="E41" s="13">
        <f t="shared" si="7"/>
        <v>6.7705000000000002</v>
      </c>
      <c r="F41" s="13">
        <f t="shared" si="7"/>
        <v>6.7705000000000002</v>
      </c>
      <c r="G41" s="13">
        <f t="shared" si="7"/>
        <v>6.7705000000000002</v>
      </c>
      <c r="H41" s="13">
        <f t="shared" si="7"/>
        <v>6.7705000000000002</v>
      </c>
      <c r="I41" s="13">
        <f t="shared" si="7"/>
        <v>6.7705000000000002</v>
      </c>
      <c r="J41" s="92"/>
      <c r="L41" s="12"/>
      <c r="M41" s="12"/>
      <c r="N41" s="13"/>
      <c r="O41" s="14"/>
      <c r="P41" s="7"/>
      <c r="S41" s="14"/>
    </row>
    <row r="42" spans="1:19" ht="15" x14ac:dyDescent="0.65">
      <c r="A42" s="80">
        <f>A41+1</f>
        <v>19</v>
      </c>
      <c r="B42" s="1" t="s">
        <v>21</v>
      </c>
      <c r="C42" s="1" t="s">
        <v>16</v>
      </c>
      <c r="D42" s="126">
        <f>'C'!D155</f>
        <v>1295</v>
      </c>
      <c r="E42" s="126">
        <f>'C'!E155</f>
        <v>576</v>
      </c>
      <c r="F42" s="126">
        <f>'C'!F155</f>
        <v>412</v>
      </c>
      <c r="G42" s="126">
        <f>'C'!G155</f>
        <v>320</v>
      </c>
      <c r="H42" s="126">
        <f>'C'!H155</f>
        <v>248</v>
      </c>
      <c r="I42" s="126">
        <f>'C'!I155</f>
        <v>259</v>
      </c>
      <c r="J42" s="92">
        <f>SUM(D42:I42)</f>
        <v>3110</v>
      </c>
      <c r="L42" s="12"/>
      <c r="M42" s="12"/>
      <c r="N42" s="13"/>
      <c r="O42" s="14"/>
      <c r="P42" s="7"/>
      <c r="S42" s="14"/>
    </row>
    <row r="43" spans="1:19" x14ac:dyDescent="0.35">
      <c r="A43" s="80">
        <f>A42+1</f>
        <v>20</v>
      </c>
      <c r="B43" s="1" t="s">
        <v>233</v>
      </c>
      <c r="D43" s="111">
        <f t="shared" ref="D43:I43" si="8">ROUND(D41*D42,2)</f>
        <v>8767.7999999999993</v>
      </c>
      <c r="E43" s="111">
        <f t="shared" si="8"/>
        <v>3899.81</v>
      </c>
      <c r="F43" s="111">
        <f t="shared" si="8"/>
        <v>2789.45</v>
      </c>
      <c r="G43" s="111">
        <f t="shared" si="8"/>
        <v>2166.56</v>
      </c>
      <c r="H43" s="111">
        <f t="shared" si="8"/>
        <v>1679.08</v>
      </c>
      <c r="I43" s="111">
        <f t="shared" si="8"/>
        <v>1753.56</v>
      </c>
      <c r="J43" s="112">
        <f>SUM(D43:I43)</f>
        <v>21056.26</v>
      </c>
      <c r="L43" s="12"/>
      <c r="M43" s="12"/>
      <c r="N43" s="13"/>
      <c r="O43" s="14"/>
      <c r="P43" s="7"/>
      <c r="S43" s="14"/>
    </row>
    <row r="44" spans="1:19" x14ac:dyDescent="0.35">
      <c r="D44" s="93"/>
      <c r="E44" s="93"/>
      <c r="F44" s="13"/>
      <c r="G44" s="16"/>
      <c r="H44" s="7"/>
      <c r="I44" s="7"/>
      <c r="J44" s="92"/>
      <c r="L44" s="14"/>
      <c r="M44" s="14"/>
      <c r="N44" s="14"/>
      <c r="O44" s="14"/>
      <c r="P44" s="14"/>
    </row>
    <row r="45" spans="1:19" ht="13.15" x14ac:dyDescent="0.4">
      <c r="A45" s="80">
        <f>A43+1</f>
        <v>21</v>
      </c>
      <c r="B45" s="8" t="s">
        <v>170</v>
      </c>
    </row>
    <row r="47" spans="1:19" x14ac:dyDescent="0.35">
      <c r="A47" s="80">
        <f>A45+1</f>
        <v>22</v>
      </c>
      <c r="B47" s="1" t="s">
        <v>242</v>
      </c>
      <c r="C47" s="81" t="s">
        <v>17</v>
      </c>
      <c r="D47" s="13">
        <f t="shared" ref="D47:I47" si="9">D41</f>
        <v>6.7705000000000002</v>
      </c>
      <c r="E47" s="13">
        <f t="shared" si="9"/>
        <v>6.7705000000000002</v>
      </c>
      <c r="F47" s="13">
        <f t="shared" si="9"/>
        <v>6.7705000000000002</v>
      </c>
      <c r="G47" s="13">
        <f t="shared" si="9"/>
        <v>6.7705000000000002</v>
      </c>
      <c r="H47" s="13">
        <f t="shared" si="9"/>
        <v>6.7705000000000002</v>
      </c>
      <c r="I47" s="13">
        <f t="shared" si="9"/>
        <v>6.7705000000000002</v>
      </c>
      <c r="J47" s="92"/>
      <c r="L47" s="12"/>
      <c r="M47" s="12"/>
      <c r="N47" s="13"/>
      <c r="O47" s="14"/>
      <c r="P47" s="7"/>
      <c r="S47" s="14"/>
    </row>
    <row r="48" spans="1:19" ht="15" x14ac:dyDescent="0.65">
      <c r="A48" s="80">
        <f>A47+1</f>
        <v>23</v>
      </c>
      <c r="B48" s="1" t="s">
        <v>21</v>
      </c>
      <c r="C48" s="1" t="s">
        <v>16</v>
      </c>
      <c r="D48" s="126">
        <f>'C'!D29</f>
        <v>71.5</v>
      </c>
      <c r="E48" s="126">
        <f>'C'!E29</f>
        <v>48</v>
      </c>
      <c r="F48" s="126">
        <f>'C'!F29</f>
        <v>17</v>
      </c>
      <c r="G48" s="126">
        <f>'C'!G29</f>
        <v>9.5</v>
      </c>
      <c r="H48" s="126">
        <f>'C'!H29</f>
        <v>4.4000000000000004</v>
      </c>
      <c r="I48" s="126">
        <f>'C'!I29</f>
        <v>4.8</v>
      </c>
      <c r="J48" s="92">
        <f>SUM(D48:I48)</f>
        <v>155.20000000000002</v>
      </c>
      <c r="L48" s="12"/>
      <c r="M48" s="12"/>
      <c r="N48" s="13"/>
      <c r="O48" s="14"/>
      <c r="P48" s="7"/>
      <c r="S48" s="14"/>
    </row>
    <row r="49" spans="1:21" x14ac:dyDescent="0.35">
      <c r="A49" s="80">
        <f>A48+1</f>
        <v>24</v>
      </c>
      <c r="B49" s="1" t="s">
        <v>233</v>
      </c>
      <c r="D49" s="111">
        <f t="shared" ref="D49:I49" si="10">ROUND(D47*D48,2)</f>
        <v>484.09</v>
      </c>
      <c r="E49" s="111">
        <f t="shared" si="10"/>
        <v>324.98</v>
      </c>
      <c r="F49" s="111">
        <f t="shared" si="10"/>
        <v>115.1</v>
      </c>
      <c r="G49" s="111">
        <f t="shared" si="10"/>
        <v>64.319999999999993</v>
      </c>
      <c r="H49" s="111">
        <f t="shared" si="10"/>
        <v>29.79</v>
      </c>
      <c r="I49" s="111">
        <f t="shared" si="10"/>
        <v>32.5</v>
      </c>
      <c r="J49" s="112">
        <f>SUM(D49:I49)</f>
        <v>1050.78</v>
      </c>
      <c r="L49" s="12"/>
      <c r="M49" s="12"/>
      <c r="N49" s="13"/>
      <c r="O49" s="14"/>
      <c r="P49" s="7"/>
      <c r="S49" s="14"/>
    </row>
    <row r="50" spans="1:21" x14ac:dyDescent="0.35">
      <c r="D50" s="93"/>
      <c r="E50" s="93"/>
      <c r="F50" s="13"/>
      <c r="G50" s="16"/>
      <c r="H50" s="7"/>
      <c r="I50" s="7"/>
      <c r="J50" s="92"/>
      <c r="L50" s="14"/>
      <c r="M50" s="14"/>
      <c r="O50" s="14"/>
    </row>
    <row r="51" spans="1:21" ht="13.15" x14ac:dyDescent="0.4">
      <c r="A51" s="80">
        <f>A49+1</f>
        <v>25</v>
      </c>
      <c r="B51" s="8" t="s">
        <v>169</v>
      </c>
    </row>
    <row r="53" spans="1:21" x14ac:dyDescent="0.35">
      <c r="A53" s="80">
        <f>A51+1</f>
        <v>26</v>
      </c>
      <c r="B53" s="1" t="s">
        <v>242</v>
      </c>
      <c r="C53" s="81" t="s">
        <v>17</v>
      </c>
      <c r="D53" s="13">
        <f t="shared" ref="D53:I53" si="11">D47</f>
        <v>6.7705000000000002</v>
      </c>
      <c r="E53" s="13">
        <f t="shared" si="11"/>
        <v>6.7705000000000002</v>
      </c>
      <c r="F53" s="13">
        <f t="shared" si="11"/>
        <v>6.7705000000000002</v>
      </c>
      <c r="G53" s="13">
        <f t="shared" si="11"/>
        <v>6.7705000000000002</v>
      </c>
      <c r="H53" s="13">
        <f t="shared" si="11"/>
        <v>6.7705000000000002</v>
      </c>
      <c r="I53" s="13">
        <f t="shared" si="11"/>
        <v>6.7705000000000002</v>
      </c>
      <c r="J53" s="92"/>
      <c r="L53" s="12"/>
      <c r="M53" s="12"/>
      <c r="N53" s="13"/>
      <c r="O53" s="14"/>
      <c r="P53" s="7"/>
      <c r="S53" s="14"/>
    </row>
    <row r="54" spans="1:21" x14ac:dyDescent="0.35">
      <c r="A54" s="80">
        <f>A53+1</f>
        <v>27</v>
      </c>
      <c r="B54" s="1" t="s">
        <v>21</v>
      </c>
      <c r="C54" s="1" t="s">
        <v>16</v>
      </c>
      <c r="D54" s="193">
        <f>'C'!D24</f>
        <v>0</v>
      </c>
      <c r="E54" s="193">
        <f>'C'!E24</f>
        <v>0</v>
      </c>
      <c r="F54" s="193">
        <f>'C'!F24</f>
        <v>0</v>
      </c>
      <c r="G54" s="193">
        <f>'C'!G24</f>
        <v>0</v>
      </c>
      <c r="H54" s="193">
        <f>'C'!H24</f>
        <v>0</v>
      </c>
      <c r="I54" s="193">
        <f>'C'!I24</f>
        <v>0</v>
      </c>
      <c r="J54" s="16">
        <f>SUM(D54:I54)</f>
        <v>0</v>
      </c>
      <c r="L54" s="12"/>
      <c r="M54" s="12"/>
      <c r="N54" s="13"/>
      <c r="O54" s="14"/>
      <c r="P54" s="7"/>
      <c r="S54" s="14"/>
    </row>
    <row r="55" spans="1:21" x14ac:dyDescent="0.35">
      <c r="A55" s="80">
        <f>A54+1</f>
        <v>28</v>
      </c>
      <c r="B55" s="1" t="s">
        <v>233</v>
      </c>
      <c r="D55" s="111">
        <f t="shared" ref="D55:I55" si="12">ROUND(D53*D54,2)</f>
        <v>0</v>
      </c>
      <c r="E55" s="111">
        <f t="shared" si="12"/>
        <v>0</v>
      </c>
      <c r="F55" s="111">
        <f t="shared" si="12"/>
        <v>0</v>
      </c>
      <c r="G55" s="111">
        <f t="shared" si="12"/>
        <v>0</v>
      </c>
      <c r="H55" s="111">
        <f t="shared" si="12"/>
        <v>0</v>
      </c>
      <c r="I55" s="111">
        <f t="shared" si="12"/>
        <v>0</v>
      </c>
      <c r="J55" s="112">
        <f>SUM(D55:I55)</f>
        <v>0</v>
      </c>
      <c r="L55" s="12"/>
      <c r="M55" s="12"/>
      <c r="N55" s="13"/>
      <c r="O55" s="14"/>
      <c r="P55" s="7"/>
      <c r="S55" s="14"/>
    </row>
    <row r="56" spans="1:21" x14ac:dyDescent="0.35">
      <c r="E56" s="93"/>
      <c r="G56" s="16"/>
      <c r="H56" s="7"/>
      <c r="I56" s="7"/>
      <c r="J56" s="5"/>
      <c r="L56" s="16"/>
      <c r="M56" s="16"/>
      <c r="N56" s="16"/>
      <c r="O56" s="16"/>
    </row>
    <row r="57" spans="1:21" ht="13.15" x14ac:dyDescent="0.4">
      <c r="A57" s="80">
        <f>A55+1</f>
        <v>29</v>
      </c>
      <c r="B57" s="8" t="s">
        <v>243</v>
      </c>
      <c r="D57" s="125">
        <f t="shared" ref="D57:J57" si="13">D19+D25+D31+D37+D43+D49+D55</f>
        <v>11945506.620000001</v>
      </c>
      <c r="E57" s="125">
        <f t="shared" si="13"/>
        <v>7421870.8399999999</v>
      </c>
      <c r="F57" s="125">
        <f t="shared" si="13"/>
        <v>3756890.1900000004</v>
      </c>
      <c r="G57" s="125">
        <f t="shared" si="13"/>
        <v>2287335.56</v>
      </c>
      <c r="H57" s="125">
        <f t="shared" si="13"/>
        <v>1575647</v>
      </c>
      <c r="I57" s="125">
        <f t="shared" si="13"/>
        <v>1653314.13</v>
      </c>
      <c r="J57" s="125">
        <f t="shared" si="13"/>
        <v>28640564.340000004</v>
      </c>
      <c r="L57" s="12"/>
      <c r="M57" s="14"/>
      <c r="N57" s="14"/>
      <c r="O57" s="18"/>
    </row>
    <row r="58" spans="1:21" x14ac:dyDescent="0.35">
      <c r="A58" s="1"/>
      <c r="J58" s="5"/>
      <c r="K58" s="5"/>
      <c r="L58" s="5"/>
      <c r="M58" s="94"/>
      <c r="N58" s="95"/>
      <c r="O58" s="95"/>
      <c r="P58" s="94"/>
      <c r="R58" s="15"/>
      <c r="S58" s="15"/>
      <c r="T58" s="15"/>
      <c r="U58" s="17"/>
    </row>
    <row r="59" spans="1:21" x14ac:dyDescent="0.35">
      <c r="A59" s="114" t="s">
        <v>249</v>
      </c>
      <c r="J59" s="96"/>
      <c r="K59" s="96"/>
      <c r="L59" s="96"/>
      <c r="M59" s="16"/>
      <c r="N59" s="7"/>
      <c r="O59" s="7"/>
      <c r="P59" s="16"/>
      <c r="R59" s="16"/>
      <c r="S59" s="16"/>
      <c r="T59" s="16"/>
      <c r="U59" s="16"/>
    </row>
    <row r="60" spans="1:21" x14ac:dyDescent="0.35">
      <c r="M60" s="16"/>
      <c r="P60" s="16"/>
      <c r="R60" s="16"/>
      <c r="S60" s="16"/>
      <c r="T60" s="16"/>
    </row>
    <row r="61" spans="1:21" x14ac:dyDescent="0.35">
      <c r="M61" s="16"/>
      <c r="P61" s="16"/>
      <c r="R61" s="16"/>
      <c r="S61" s="16"/>
      <c r="T61" s="16"/>
    </row>
    <row r="62" spans="1:21" ht="13.15" x14ac:dyDescent="0.4">
      <c r="B62" s="8"/>
      <c r="M62" s="16"/>
      <c r="P62" s="16"/>
      <c r="R62" s="16"/>
      <c r="S62" s="16"/>
      <c r="T62" s="16"/>
    </row>
    <row r="63" spans="1:21" x14ac:dyDescent="0.35">
      <c r="M63" s="16"/>
      <c r="P63" s="16"/>
      <c r="R63" s="16"/>
      <c r="S63" s="16"/>
      <c r="T63" s="16"/>
    </row>
    <row r="64" spans="1:21" ht="13.15" x14ac:dyDescent="0.4">
      <c r="B64" s="8"/>
      <c r="M64" s="16"/>
      <c r="P64" s="16"/>
      <c r="R64" s="16"/>
      <c r="S64" s="16"/>
      <c r="T64" s="16"/>
    </row>
    <row r="65" spans="1:20" ht="13.15" x14ac:dyDescent="0.4">
      <c r="D65" s="78"/>
      <c r="E65" s="78"/>
      <c r="F65" s="78"/>
      <c r="G65" s="78"/>
      <c r="H65" s="78"/>
      <c r="I65" s="78"/>
      <c r="M65" s="16"/>
      <c r="P65" s="16"/>
      <c r="R65" s="16"/>
      <c r="S65" s="16"/>
      <c r="T65" s="16"/>
    </row>
    <row r="66" spans="1:20" x14ac:dyDescent="0.35">
      <c r="M66" s="16"/>
      <c r="P66" s="16"/>
      <c r="R66" s="16"/>
      <c r="S66" s="16"/>
      <c r="T66" s="16"/>
    </row>
    <row r="67" spans="1:20" x14ac:dyDescent="0.35">
      <c r="M67" s="16"/>
      <c r="P67" s="16"/>
      <c r="R67" s="16"/>
      <c r="S67" s="16"/>
      <c r="T67" s="16"/>
    </row>
    <row r="68" spans="1:20" x14ac:dyDescent="0.35">
      <c r="M68" s="16"/>
      <c r="P68" s="16"/>
      <c r="R68" s="16"/>
      <c r="S68" s="16"/>
      <c r="T68" s="16"/>
    </row>
    <row r="69" spans="1:20" x14ac:dyDescent="0.35">
      <c r="C69" s="81"/>
      <c r="D69" s="123"/>
      <c r="E69" s="123"/>
      <c r="F69" s="123"/>
      <c r="G69" s="123"/>
      <c r="H69" s="123"/>
      <c r="I69" s="123"/>
      <c r="M69" s="16"/>
      <c r="P69" s="16"/>
      <c r="R69" s="16"/>
      <c r="S69" s="16"/>
      <c r="T69" s="16"/>
    </row>
    <row r="70" spans="1:20" ht="13.15" x14ac:dyDescent="0.4">
      <c r="D70" s="266"/>
      <c r="E70" s="266"/>
      <c r="F70" s="266"/>
      <c r="G70" s="266"/>
      <c r="H70" s="266"/>
      <c r="I70" s="266"/>
      <c r="K70" s="8"/>
      <c r="M70" s="16"/>
      <c r="P70" s="16"/>
      <c r="R70" s="16"/>
      <c r="S70" s="16"/>
      <c r="T70" s="16"/>
    </row>
    <row r="71" spans="1:20" ht="13.15" x14ac:dyDescent="0.4">
      <c r="D71" s="111"/>
      <c r="E71" s="111"/>
      <c r="F71" s="111"/>
      <c r="G71" s="111"/>
      <c r="H71" s="111"/>
      <c r="I71" s="111"/>
      <c r="K71" s="8"/>
      <c r="M71" s="16"/>
      <c r="P71" s="16"/>
      <c r="R71" s="16"/>
      <c r="S71" s="16"/>
      <c r="T71" s="16"/>
    </row>
    <row r="72" spans="1:20" ht="13.15" x14ac:dyDescent="0.4">
      <c r="K72" s="8"/>
      <c r="M72" s="16"/>
      <c r="P72" s="92"/>
      <c r="R72" s="16"/>
      <c r="S72" s="16"/>
      <c r="T72" s="16"/>
    </row>
    <row r="73" spans="1:20" x14ac:dyDescent="0.35">
      <c r="M73" s="16"/>
      <c r="P73" s="16"/>
      <c r="R73" s="16"/>
      <c r="S73" s="16"/>
      <c r="T73" s="16"/>
    </row>
    <row r="74" spans="1:20" ht="13.15" x14ac:dyDescent="0.4">
      <c r="J74" s="10"/>
      <c r="K74" s="10"/>
      <c r="L74" s="10"/>
      <c r="M74" s="97"/>
      <c r="N74" s="10"/>
      <c r="O74" s="10"/>
      <c r="P74" s="90"/>
      <c r="R74" s="16"/>
      <c r="S74" s="16"/>
      <c r="T74" s="16"/>
    </row>
    <row r="75" spans="1:20" ht="13.15" x14ac:dyDescent="0.4">
      <c r="A75" s="10"/>
      <c r="C75" s="81"/>
      <c r="D75" s="123"/>
      <c r="E75" s="123"/>
      <c r="F75" s="123"/>
      <c r="G75" s="123"/>
      <c r="H75" s="123"/>
      <c r="I75" s="123"/>
      <c r="J75" s="10"/>
      <c r="K75" s="10"/>
      <c r="L75" s="10"/>
      <c r="M75" s="90"/>
      <c r="N75" s="10"/>
      <c r="O75" s="10"/>
      <c r="P75" s="90"/>
      <c r="R75" s="16"/>
      <c r="S75" s="16"/>
      <c r="T75" s="16"/>
    </row>
    <row r="76" spans="1:20" ht="13.15" x14ac:dyDescent="0.4">
      <c r="A76" s="2"/>
      <c r="D76" s="266"/>
      <c r="E76" s="266"/>
      <c r="F76" s="266"/>
      <c r="G76" s="266"/>
      <c r="H76" s="266"/>
      <c r="I76" s="266"/>
      <c r="J76" s="10"/>
      <c r="K76" s="2"/>
      <c r="L76" s="2"/>
      <c r="M76" s="98"/>
      <c r="N76" s="2"/>
      <c r="O76" s="2"/>
      <c r="P76" s="98"/>
      <c r="R76" s="16"/>
      <c r="S76" s="16"/>
      <c r="T76" s="16"/>
    </row>
    <row r="77" spans="1:20" ht="13.15" x14ac:dyDescent="0.4">
      <c r="A77" s="10"/>
      <c r="D77" s="111"/>
      <c r="E77" s="111"/>
      <c r="F77" s="111"/>
      <c r="G77" s="111"/>
      <c r="H77" s="111"/>
      <c r="I77" s="111"/>
      <c r="J77" s="10"/>
      <c r="K77" s="10"/>
      <c r="L77" s="10"/>
      <c r="M77" s="90"/>
      <c r="N77" s="10"/>
      <c r="O77" s="10"/>
      <c r="P77" s="90"/>
      <c r="R77" s="16"/>
      <c r="S77" s="16"/>
      <c r="T77" s="16"/>
    </row>
    <row r="78" spans="1:20" ht="13.15" x14ac:dyDescent="0.4">
      <c r="A78" s="10"/>
      <c r="D78" s="8"/>
      <c r="E78" s="8"/>
      <c r="F78" s="8"/>
      <c r="G78" s="8"/>
      <c r="H78" s="8"/>
      <c r="I78" s="8"/>
      <c r="J78" s="10"/>
      <c r="K78" s="10"/>
      <c r="L78" s="10"/>
      <c r="M78" s="90"/>
      <c r="N78" s="10"/>
      <c r="O78" s="10"/>
      <c r="P78" s="90"/>
      <c r="R78" s="16"/>
      <c r="S78" s="16"/>
      <c r="T78" s="16"/>
    </row>
    <row r="79" spans="1:20" ht="13.15" x14ac:dyDescent="0.4">
      <c r="D79" s="8"/>
      <c r="E79" s="8"/>
      <c r="F79" s="8"/>
      <c r="G79" s="8"/>
      <c r="H79" s="8"/>
      <c r="I79" s="8"/>
      <c r="M79" s="16"/>
      <c r="P79" s="16"/>
      <c r="R79" s="16"/>
      <c r="S79" s="16"/>
      <c r="T79" s="16"/>
    </row>
    <row r="80" spans="1:20" x14ac:dyDescent="0.35">
      <c r="M80" s="16"/>
      <c r="P80" s="16"/>
      <c r="R80" s="16"/>
      <c r="S80" s="16"/>
      <c r="T80" s="16"/>
    </row>
    <row r="81" spans="3:22" x14ac:dyDescent="0.35">
      <c r="C81" s="81"/>
      <c r="D81" s="123"/>
      <c r="E81" s="123"/>
      <c r="F81" s="123"/>
      <c r="G81" s="123"/>
      <c r="H81" s="123"/>
      <c r="I81" s="123"/>
      <c r="M81" s="16"/>
      <c r="P81" s="16"/>
      <c r="R81" s="16"/>
      <c r="S81" s="16"/>
      <c r="T81" s="16"/>
    </row>
    <row r="82" spans="3:22" x14ac:dyDescent="0.35">
      <c r="D82" s="266"/>
      <c r="E82" s="266"/>
      <c r="F82" s="266"/>
      <c r="G82" s="266"/>
      <c r="H82" s="266"/>
      <c r="I82" s="266"/>
      <c r="M82" s="16"/>
      <c r="P82" s="16"/>
      <c r="R82" s="16"/>
      <c r="S82" s="16"/>
      <c r="T82" s="16"/>
    </row>
    <row r="83" spans="3:22" x14ac:dyDescent="0.35">
      <c r="D83" s="111"/>
      <c r="E83" s="111"/>
      <c r="F83" s="111"/>
      <c r="G83" s="111"/>
      <c r="H83" s="111"/>
      <c r="I83" s="111"/>
      <c r="M83" s="16"/>
      <c r="P83" s="16"/>
      <c r="R83" s="16"/>
      <c r="S83" s="16"/>
      <c r="T83" s="16"/>
    </row>
    <row r="84" spans="3:22" x14ac:dyDescent="0.35">
      <c r="M84" s="16"/>
      <c r="P84" s="16"/>
      <c r="R84" s="16"/>
      <c r="S84" s="16"/>
      <c r="T84" s="16"/>
    </row>
    <row r="85" spans="3:22" x14ac:dyDescent="0.35">
      <c r="M85" s="16"/>
      <c r="P85" s="16"/>
      <c r="R85" s="16"/>
      <c r="S85" s="16"/>
    </row>
    <row r="86" spans="3:22" x14ac:dyDescent="0.35">
      <c r="J86" s="267"/>
      <c r="K86" s="99"/>
      <c r="L86" s="5"/>
      <c r="M86" s="92"/>
      <c r="N86" s="7"/>
      <c r="O86" s="7"/>
      <c r="P86" s="92"/>
      <c r="R86" s="18"/>
      <c r="S86" s="18"/>
      <c r="T86" s="18"/>
      <c r="U86" s="18"/>
      <c r="V86" s="18"/>
    </row>
    <row r="87" spans="3:22" x14ac:dyDescent="0.35">
      <c r="J87" s="267"/>
      <c r="K87" s="99"/>
      <c r="L87" s="5"/>
      <c r="M87" s="92"/>
      <c r="N87" s="7"/>
      <c r="O87" s="7"/>
      <c r="P87" s="92"/>
      <c r="R87" s="18"/>
      <c r="S87" s="18"/>
      <c r="T87" s="18"/>
      <c r="U87" s="18"/>
      <c r="V87" s="18"/>
    </row>
    <row r="88" spans="3:22" x14ac:dyDescent="0.35">
      <c r="J88" s="267"/>
      <c r="K88" s="99"/>
      <c r="L88" s="5"/>
      <c r="M88" s="92"/>
      <c r="N88" s="7"/>
      <c r="O88" s="7"/>
      <c r="P88" s="92"/>
      <c r="R88" s="18"/>
      <c r="S88" s="18"/>
      <c r="T88" s="18"/>
      <c r="U88" s="18"/>
      <c r="V88" s="18"/>
    </row>
    <row r="89" spans="3:22" x14ac:dyDescent="0.35">
      <c r="D89" s="268"/>
      <c r="E89" s="268"/>
      <c r="F89" s="268"/>
      <c r="G89" s="268"/>
      <c r="H89" s="268"/>
      <c r="I89" s="268"/>
      <c r="J89" s="267"/>
      <c r="K89" s="99"/>
      <c r="L89" s="5"/>
      <c r="M89" s="92"/>
      <c r="N89" s="7"/>
      <c r="O89" s="7"/>
      <c r="P89" s="92"/>
      <c r="R89" s="18"/>
      <c r="S89" s="18"/>
      <c r="T89" s="18"/>
      <c r="U89" s="18"/>
      <c r="V89" s="18"/>
    </row>
    <row r="90" spans="3:22" x14ac:dyDescent="0.35">
      <c r="D90" s="124"/>
      <c r="E90" s="124"/>
      <c r="F90" s="124"/>
      <c r="G90" s="124"/>
      <c r="H90" s="124"/>
      <c r="I90" s="124"/>
      <c r="J90" s="267"/>
      <c r="K90" s="99"/>
      <c r="L90" s="5"/>
      <c r="M90" s="92"/>
      <c r="N90" s="7"/>
      <c r="O90" s="7"/>
      <c r="P90" s="92"/>
      <c r="R90" s="18"/>
      <c r="S90" s="18"/>
      <c r="T90" s="18"/>
      <c r="U90" s="18"/>
      <c r="V90" s="18"/>
    </row>
    <row r="91" spans="3:22" x14ac:dyDescent="0.35">
      <c r="J91" s="267"/>
      <c r="K91" s="99"/>
      <c r="L91" s="5"/>
      <c r="M91" s="92"/>
      <c r="N91" s="7"/>
      <c r="O91" s="7"/>
      <c r="P91" s="92"/>
      <c r="R91" s="18"/>
      <c r="S91" s="18"/>
      <c r="T91" s="18"/>
      <c r="U91" s="18"/>
      <c r="V91" s="18"/>
    </row>
    <row r="92" spans="3:22" x14ac:dyDescent="0.35">
      <c r="J92" s="267"/>
      <c r="K92" s="99"/>
      <c r="L92" s="5"/>
      <c r="M92" s="92"/>
      <c r="N92" s="7"/>
      <c r="O92" s="7"/>
      <c r="P92" s="92"/>
      <c r="R92" s="18"/>
      <c r="S92" s="18"/>
      <c r="T92" s="18"/>
      <c r="U92" s="18"/>
      <c r="V92" s="18"/>
    </row>
    <row r="93" spans="3:22" x14ac:dyDescent="0.35">
      <c r="J93" s="267"/>
      <c r="K93" s="99"/>
      <c r="L93" s="5"/>
      <c r="M93" s="92"/>
      <c r="N93" s="7"/>
      <c r="O93" s="7"/>
      <c r="P93" s="92"/>
      <c r="R93" s="18"/>
      <c r="S93" s="18"/>
      <c r="T93" s="18"/>
      <c r="U93" s="18"/>
      <c r="V93" s="18"/>
    </row>
    <row r="94" spans="3:22" x14ac:dyDescent="0.35">
      <c r="J94" s="267"/>
      <c r="K94" s="99"/>
      <c r="L94" s="5"/>
      <c r="M94" s="92"/>
      <c r="N94" s="7"/>
      <c r="O94" s="7"/>
      <c r="P94" s="92"/>
      <c r="R94" s="18"/>
      <c r="S94" s="18"/>
      <c r="T94" s="18"/>
      <c r="U94" s="18"/>
      <c r="V94" s="18"/>
    </row>
    <row r="95" spans="3:22" x14ac:dyDescent="0.35">
      <c r="J95" s="267"/>
      <c r="K95" s="99"/>
      <c r="L95" s="5"/>
      <c r="M95" s="92"/>
      <c r="N95" s="7"/>
      <c r="O95" s="7"/>
      <c r="P95" s="92"/>
      <c r="R95" s="18"/>
      <c r="S95" s="18"/>
      <c r="T95" s="18"/>
      <c r="U95" s="18"/>
      <c r="V95" s="18"/>
    </row>
    <row r="96" spans="3:22" x14ac:dyDescent="0.35">
      <c r="J96" s="267"/>
      <c r="K96" s="99"/>
      <c r="L96" s="5"/>
      <c r="M96" s="92"/>
      <c r="N96" s="7"/>
      <c r="O96" s="7"/>
      <c r="P96" s="92"/>
      <c r="R96" s="18"/>
      <c r="S96" s="18"/>
      <c r="T96" s="18"/>
      <c r="U96" s="18"/>
      <c r="V96" s="18"/>
    </row>
    <row r="97" spans="10:22" x14ac:dyDescent="0.35">
      <c r="J97" s="267"/>
      <c r="K97" s="99"/>
      <c r="L97" s="5"/>
      <c r="M97" s="94"/>
      <c r="N97" s="95"/>
      <c r="O97" s="95"/>
      <c r="P97" s="94"/>
      <c r="R97" s="17"/>
      <c r="S97" s="17"/>
      <c r="T97" s="17"/>
      <c r="U97" s="17"/>
      <c r="V97" s="17"/>
    </row>
    <row r="98" spans="10:22" x14ac:dyDescent="0.35">
      <c r="J98" s="5"/>
      <c r="K98" s="5"/>
      <c r="L98" s="5"/>
      <c r="M98" s="16"/>
      <c r="N98" s="7"/>
      <c r="O98" s="7"/>
      <c r="P98" s="16"/>
      <c r="R98" s="16"/>
      <c r="S98" s="16"/>
      <c r="T98" s="16"/>
      <c r="U98" s="16"/>
      <c r="V98" s="16"/>
    </row>
    <row r="99" spans="10:22" x14ac:dyDescent="0.35">
      <c r="J99" s="5"/>
      <c r="K99" s="5"/>
      <c r="L99" s="5"/>
      <c r="M99" s="16"/>
      <c r="P99" s="16"/>
      <c r="R99" s="16"/>
      <c r="S99" s="16"/>
      <c r="T99" s="16"/>
      <c r="U99" s="16"/>
      <c r="V99" s="16"/>
    </row>
    <row r="100" spans="10:22" x14ac:dyDescent="0.35">
      <c r="J100" s="5"/>
      <c r="K100" s="5"/>
      <c r="L100" s="5"/>
      <c r="M100" s="16"/>
      <c r="P100" s="16"/>
      <c r="R100" s="16"/>
      <c r="S100" s="16"/>
      <c r="T100" s="16"/>
      <c r="U100" s="16"/>
      <c r="V100" s="16"/>
    </row>
    <row r="101" spans="10:22" x14ac:dyDescent="0.35">
      <c r="J101" s="5"/>
      <c r="K101" s="5"/>
      <c r="L101" s="5"/>
      <c r="M101" s="16"/>
      <c r="P101" s="16"/>
      <c r="R101" s="16"/>
      <c r="S101" s="16"/>
      <c r="T101" s="16"/>
      <c r="U101" s="16"/>
      <c r="V101" s="16"/>
    </row>
    <row r="102" spans="10:22" x14ac:dyDescent="0.35">
      <c r="J102" s="5"/>
      <c r="K102" s="5"/>
      <c r="L102" s="5"/>
      <c r="M102" s="92"/>
      <c r="N102" s="7"/>
      <c r="O102" s="7"/>
      <c r="P102" s="92"/>
      <c r="R102" s="18"/>
      <c r="S102" s="18"/>
      <c r="T102" s="18"/>
      <c r="U102" s="18"/>
      <c r="V102" s="18"/>
    </row>
    <row r="103" spans="10:22" x14ac:dyDescent="0.35">
      <c r="J103" s="5"/>
      <c r="K103" s="5"/>
      <c r="L103" s="5"/>
      <c r="M103" s="92"/>
      <c r="N103" s="7"/>
      <c r="O103" s="7"/>
      <c r="P103" s="92"/>
      <c r="R103" s="18"/>
      <c r="S103" s="18"/>
      <c r="T103" s="18"/>
      <c r="U103" s="18"/>
      <c r="V103" s="18"/>
    </row>
    <row r="104" spans="10:22" x14ac:dyDescent="0.35">
      <c r="J104" s="5"/>
      <c r="K104" s="5"/>
      <c r="L104" s="5"/>
      <c r="M104" s="92"/>
      <c r="N104" s="7"/>
      <c r="O104" s="7"/>
      <c r="P104" s="92"/>
      <c r="R104" s="18"/>
      <c r="S104" s="18"/>
      <c r="T104" s="18"/>
      <c r="U104" s="18"/>
      <c r="V104" s="18"/>
    </row>
    <row r="105" spans="10:22" x14ac:dyDescent="0.35">
      <c r="J105" s="5"/>
      <c r="K105" s="5"/>
      <c r="L105" s="5"/>
      <c r="M105" s="92"/>
      <c r="N105" s="7"/>
      <c r="O105" s="7"/>
      <c r="P105" s="92"/>
      <c r="R105" s="18"/>
      <c r="S105" s="18"/>
      <c r="T105" s="18"/>
      <c r="U105" s="18"/>
      <c r="V105" s="18"/>
    </row>
    <row r="106" spans="10:22" x14ac:dyDescent="0.35">
      <c r="J106" s="5"/>
      <c r="K106" s="5"/>
      <c r="L106" s="5"/>
      <c r="M106" s="92"/>
      <c r="N106" s="7"/>
      <c r="O106" s="7"/>
      <c r="P106" s="92"/>
      <c r="R106" s="18"/>
      <c r="S106" s="18"/>
      <c r="T106" s="18"/>
      <c r="U106" s="18"/>
      <c r="V106" s="18"/>
    </row>
    <row r="107" spans="10:22" x14ac:dyDescent="0.35">
      <c r="J107" s="5"/>
      <c r="K107" s="5"/>
      <c r="L107" s="5"/>
      <c r="M107" s="92"/>
      <c r="N107" s="7"/>
      <c r="O107" s="7"/>
      <c r="P107" s="92"/>
      <c r="R107" s="18"/>
      <c r="S107" s="18"/>
      <c r="T107" s="18"/>
      <c r="U107" s="18"/>
      <c r="V107" s="18"/>
    </row>
    <row r="108" spans="10:22" x14ac:dyDescent="0.35">
      <c r="J108" s="5"/>
      <c r="K108" s="5"/>
      <c r="L108" s="5"/>
      <c r="M108" s="92"/>
      <c r="N108" s="7"/>
      <c r="O108" s="7"/>
      <c r="P108" s="92"/>
      <c r="R108" s="18"/>
      <c r="S108" s="18"/>
      <c r="T108" s="18"/>
      <c r="U108" s="18"/>
      <c r="V108" s="18"/>
    </row>
    <row r="109" spans="10:22" x14ac:dyDescent="0.35">
      <c r="J109" s="5"/>
      <c r="K109" s="5"/>
      <c r="L109" s="5"/>
      <c r="M109" s="92"/>
      <c r="N109" s="7"/>
      <c r="O109" s="7"/>
      <c r="P109" s="92"/>
      <c r="R109" s="18"/>
      <c r="S109" s="18"/>
      <c r="T109" s="18"/>
      <c r="U109" s="18"/>
      <c r="V109" s="18"/>
    </row>
    <row r="110" spans="10:22" x14ac:dyDescent="0.35">
      <c r="J110" s="5"/>
      <c r="K110" s="5"/>
      <c r="L110" s="5"/>
      <c r="M110" s="92"/>
      <c r="N110" s="7"/>
      <c r="O110" s="7"/>
      <c r="P110" s="92"/>
      <c r="R110" s="18"/>
      <c r="S110" s="18"/>
      <c r="T110" s="18"/>
      <c r="U110" s="18"/>
      <c r="V110" s="18"/>
    </row>
    <row r="111" spans="10:22" x14ac:dyDescent="0.35">
      <c r="J111" s="5"/>
      <c r="K111" s="5"/>
      <c r="L111" s="5"/>
      <c r="M111" s="92"/>
      <c r="N111" s="7"/>
      <c r="O111" s="7"/>
      <c r="P111" s="92"/>
      <c r="R111" s="18"/>
      <c r="S111" s="18"/>
      <c r="T111" s="18"/>
      <c r="U111" s="18"/>
      <c r="V111" s="18"/>
    </row>
    <row r="112" spans="10:22" x14ac:dyDescent="0.35">
      <c r="J112" s="5"/>
      <c r="K112" s="5"/>
      <c r="L112" s="5"/>
      <c r="M112" s="92"/>
      <c r="N112" s="7"/>
      <c r="O112" s="7"/>
      <c r="P112" s="92"/>
      <c r="R112" s="18"/>
      <c r="S112" s="18"/>
      <c r="T112" s="18"/>
      <c r="U112" s="18"/>
      <c r="V112" s="18"/>
    </row>
    <row r="113" spans="10:22" x14ac:dyDescent="0.35">
      <c r="J113" s="5"/>
      <c r="K113" s="5"/>
      <c r="L113" s="5"/>
      <c r="M113" s="94"/>
      <c r="N113" s="95"/>
      <c r="O113" s="95"/>
      <c r="P113" s="94"/>
      <c r="R113" s="17"/>
      <c r="S113" s="17"/>
      <c r="T113" s="17"/>
      <c r="U113" s="17"/>
      <c r="V113" s="17"/>
    </row>
    <row r="114" spans="10:22" x14ac:dyDescent="0.35">
      <c r="J114" s="96"/>
      <c r="K114" s="96"/>
      <c r="L114" s="96"/>
      <c r="M114" s="16"/>
      <c r="N114" s="7"/>
      <c r="O114" s="7"/>
      <c r="P114" s="16"/>
      <c r="R114" s="16"/>
      <c r="S114" s="16"/>
      <c r="T114" s="16"/>
      <c r="U114" s="16"/>
      <c r="V114" s="16"/>
    </row>
    <row r="115" spans="10:22" x14ac:dyDescent="0.35">
      <c r="M115" s="16"/>
      <c r="P115" s="16"/>
      <c r="R115" s="16"/>
      <c r="S115" s="16"/>
      <c r="T115" s="16"/>
    </row>
    <row r="116" spans="10:22" x14ac:dyDescent="0.35">
      <c r="M116" s="16"/>
      <c r="P116" s="16"/>
      <c r="R116" s="16"/>
      <c r="S116" s="16"/>
      <c r="T116" s="16"/>
    </row>
    <row r="117" spans="10:22" x14ac:dyDescent="0.35">
      <c r="M117" s="16"/>
      <c r="P117" s="16"/>
      <c r="R117" s="16"/>
      <c r="S117" s="16"/>
      <c r="T117" s="16"/>
    </row>
    <row r="118" spans="10:22" x14ac:dyDescent="0.35">
      <c r="M118" s="16"/>
      <c r="P118" s="16"/>
      <c r="R118" s="16"/>
      <c r="S118" s="16"/>
      <c r="T118" s="16"/>
    </row>
    <row r="119" spans="10:22" x14ac:dyDescent="0.35">
      <c r="M119" s="16"/>
      <c r="P119" s="16"/>
      <c r="R119" s="16"/>
      <c r="S119" s="16"/>
      <c r="T119" s="16"/>
    </row>
    <row r="120" spans="10:22" x14ac:dyDescent="0.35">
      <c r="M120" s="16"/>
      <c r="P120" s="16"/>
      <c r="R120" s="16"/>
      <c r="S120" s="16"/>
      <c r="T120" s="16"/>
    </row>
    <row r="121" spans="10:22" x14ac:dyDescent="0.35">
      <c r="M121" s="16"/>
      <c r="P121" s="16"/>
      <c r="R121" s="16"/>
      <c r="S121" s="16"/>
      <c r="T121" s="16"/>
    </row>
    <row r="122" spans="10:22" x14ac:dyDescent="0.35">
      <c r="M122" s="16"/>
      <c r="P122" s="16"/>
      <c r="R122" s="16"/>
      <c r="S122" s="16"/>
      <c r="T122" s="16"/>
    </row>
    <row r="123" spans="10:22" x14ac:dyDescent="0.35">
      <c r="M123" s="16"/>
      <c r="P123" s="16"/>
      <c r="R123" s="16"/>
      <c r="S123" s="16"/>
      <c r="T123" s="16"/>
    </row>
    <row r="124" spans="10:22" x14ac:dyDescent="0.35">
      <c r="M124" s="16"/>
      <c r="P124" s="16"/>
      <c r="R124" s="16"/>
      <c r="S124" s="16"/>
      <c r="T124" s="16"/>
    </row>
    <row r="125" spans="10:22" ht="13.15" x14ac:dyDescent="0.4">
      <c r="K125" s="8"/>
      <c r="M125" s="16"/>
      <c r="P125" s="16"/>
      <c r="R125" s="16"/>
      <c r="S125" s="16"/>
      <c r="T125" s="16"/>
    </row>
    <row r="126" spans="10:22" ht="13.15" x14ac:dyDescent="0.4">
      <c r="K126" s="8"/>
      <c r="M126" s="16"/>
      <c r="P126" s="16"/>
      <c r="R126" s="16"/>
      <c r="S126" s="16"/>
      <c r="T126" s="16"/>
    </row>
    <row r="127" spans="10:22" ht="13.15" x14ac:dyDescent="0.4">
      <c r="K127" s="8"/>
      <c r="M127" s="16"/>
      <c r="P127" s="92"/>
      <c r="R127" s="16"/>
      <c r="S127" s="16"/>
      <c r="T127" s="16"/>
    </row>
    <row r="128" spans="10:22" x14ac:dyDescent="0.35">
      <c r="M128" s="16"/>
      <c r="P128" s="16"/>
      <c r="R128" s="16"/>
      <c r="S128" s="16"/>
      <c r="T128" s="16"/>
    </row>
    <row r="129" spans="1:20" ht="13.15" x14ac:dyDescent="0.4">
      <c r="J129" s="10"/>
      <c r="K129" s="10"/>
      <c r="L129" s="10"/>
      <c r="M129" s="97"/>
      <c r="N129" s="10"/>
      <c r="O129" s="10"/>
      <c r="P129" s="90"/>
      <c r="R129" s="16"/>
      <c r="S129" s="16"/>
      <c r="T129" s="16"/>
    </row>
    <row r="130" spans="1:20" ht="13.15" x14ac:dyDescent="0.4">
      <c r="A130" s="10"/>
      <c r="B130" s="8"/>
      <c r="C130" s="8"/>
      <c r="D130" s="8"/>
      <c r="E130" s="8"/>
      <c r="F130" s="8"/>
      <c r="G130" s="8"/>
      <c r="H130" s="8"/>
      <c r="I130" s="8"/>
      <c r="J130" s="10"/>
      <c r="K130" s="10"/>
      <c r="L130" s="10"/>
      <c r="M130" s="90"/>
      <c r="N130" s="10"/>
      <c r="O130" s="10"/>
      <c r="P130" s="90"/>
      <c r="R130" s="16"/>
      <c r="S130" s="16"/>
      <c r="T130" s="16"/>
    </row>
    <row r="131" spans="1:20" ht="13.15" x14ac:dyDescent="0.4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98"/>
      <c r="N131" s="2"/>
      <c r="O131" s="2"/>
      <c r="P131" s="98"/>
      <c r="R131" s="16"/>
      <c r="S131" s="16"/>
      <c r="T131" s="16"/>
    </row>
    <row r="132" spans="1:20" ht="13.15" x14ac:dyDescent="0.4">
      <c r="A132" s="10"/>
      <c r="B132" s="8"/>
      <c r="C132" s="8"/>
      <c r="D132" s="8"/>
      <c r="E132" s="8"/>
      <c r="F132" s="8"/>
      <c r="G132" s="8"/>
      <c r="H132" s="8"/>
      <c r="I132" s="8"/>
      <c r="J132" s="10"/>
      <c r="K132" s="10"/>
      <c r="L132" s="10"/>
      <c r="M132" s="90"/>
      <c r="N132" s="10"/>
      <c r="O132" s="10"/>
      <c r="P132" s="90"/>
      <c r="R132" s="16"/>
      <c r="S132" s="16"/>
      <c r="T132" s="16"/>
    </row>
    <row r="133" spans="1:20" ht="13.15" x14ac:dyDescent="0.4">
      <c r="A133" s="10"/>
      <c r="B133" s="8"/>
      <c r="C133" s="8"/>
      <c r="D133" s="8"/>
      <c r="E133" s="8"/>
      <c r="F133" s="8"/>
      <c r="G133" s="8"/>
      <c r="H133" s="8"/>
      <c r="I133" s="8"/>
      <c r="J133" s="10"/>
      <c r="K133" s="10"/>
      <c r="L133" s="10"/>
      <c r="M133" s="90"/>
      <c r="N133" s="10"/>
      <c r="O133" s="10"/>
      <c r="P133" s="90"/>
      <c r="R133" s="16"/>
      <c r="S133" s="16"/>
      <c r="T133" s="16"/>
    </row>
    <row r="134" spans="1:20" ht="13.15" x14ac:dyDescent="0.4">
      <c r="B134" s="8"/>
      <c r="C134" s="8"/>
      <c r="D134" s="8"/>
      <c r="E134" s="8"/>
      <c r="F134" s="8"/>
      <c r="G134" s="8"/>
      <c r="H134" s="8"/>
      <c r="I134" s="8"/>
      <c r="M134" s="16"/>
      <c r="P134" s="16"/>
      <c r="R134" s="16"/>
      <c r="S134" s="16"/>
      <c r="T134" s="16"/>
    </row>
    <row r="135" spans="1:20" x14ac:dyDescent="0.35">
      <c r="M135" s="16"/>
      <c r="P135" s="16"/>
      <c r="R135" s="16"/>
      <c r="S135" s="16"/>
      <c r="T135" s="16"/>
    </row>
    <row r="136" spans="1:20" x14ac:dyDescent="0.35">
      <c r="M136" s="16"/>
      <c r="P136" s="16"/>
      <c r="R136" s="16"/>
      <c r="S136" s="16"/>
      <c r="T136" s="16"/>
    </row>
    <row r="137" spans="1:20" x14ac:dyDescent="0.35">
      <c r="M137" s="16"/>
      <c r="P137" s="16"/>
      <c r="R137" s="16"/>
      <c r="S137" s="16"/>
      <c r="T137" s="16"/>
    </row>
    <row r="138" spans="1:20" x14ac:dyDescent="0.35">
      <c r="M138" s="16"/>
      <c r="P138" s="16"/>
      <c r="R138" s="16"/>
      <c r="S138" s="16"/>
      <c r="T138" s="16"/>
    </row>
    <row r="139" spans="1:20" x14ac:dyDescent="0.35">
      <c r="M139" s="16"/>
      <c r="P139" s="16"/>
      <c r="R139" s="16"/>
      <c r="S139" s="16"/>
      <c r="T139" s="16"/>
    </row>
    <row r="140" spans="1:20" x14ac:dyDescent="0.35">
      <c r="M140" s="16"/>
      <c r="P140" s="16"/>
      <c r="R140" s="16"/>
      <c r="S140" s="16"/>
      <c r="T140" s="16"/>
    </row>
    <row r="141" spans="1:20" x14ac:dyDescent="0.35">
      <c r="J141" s="267"/>
      <c r="K141" s="99"/>
      <c r="L141" s="5"/>
      <c r="M141" s="18"/>
      <c r="N141" s="7"/>
      <c r="O141" s="7"/>
      <c r="P141" s="18"/>
      <c r="R141" s="16"/>
      <c r="S141" s="16"/>
      <c r="T141" s="16"/>
    </row>
    <row r="142" spans="1:20" x14ac:dyDescent="0.35">
      <c r="J142" s="267"/>
      <c r="K142" s="99"/>
      <c r="L142" s="5"/>
      <c r="M142" s="18"/>
      <c r="N142" s="7"/>
      <c r="O142" s="7"/>
      <c r="P142" s="18"/>
      <c r="R142" s="16"/>
      <c r="S142" s="16"/>
      <c r="T142" s="16"/>
    </row>
    <row r="143" spans="1:20" x14ac:dyDescent="0.35">
      <c r="J143" s="267"/>
      <c r="K143" s="99"/>
      <c r="L143" s="5"/>
      <c r="M143" s="18"/>
      <c r="N143" s="7"/>
      <c r="O143" s="7"/>
      <c r="P143" s="18"/>
      <c r="R143" s="16"/>
      <c r="S143" s="16"/>
      <c r="T143" s="16"/>
    </row>
    <row r="144" spans="1:20" x14ac:dyDescent="0.35">
      <c r="J144" s="267"/>
      <c r="K144" s="99"/>
      <c r="L144" s="5"/>
      <c r="M144" s="18"/>
      <c r="N144" s="7"/>
      <c r="O144" s="7"/>
      <c r="P144" s="18"/>
      <c r="R144" s="16"/>
      <c r="S144" s="16"/>
      <c r="T144" s="16"/>
    </row>
    <row r="145" spans="10:20" x14ac:dyDescent="0.35">
      <c r="J145" s="267"/>
      <c r="K145" s="99"/>
      <c r="L145" s="5"/>
      <c r="M145" s="18"/>
      <c r="N145" s="7"/>
      <c r="O145" s="7"/>
      <c r="P145" s="18"/>
      <c r="R145" s="16"/>
      <c r="S145" s="16"/>
      <c r="T145" s="16"/>
    </row>
    <row r="146" spans="10:20" x14ac:dyDescent="0.35">
      <c r="J146" s="267"/>
      <c r="K146" s="99"/>
      <c r="L146" s="5"/>
      <c r="M146" s="18"/>
      <c r="N146" s="7"/>
      <c r="O146" s="7"/>
      <c r="P146" s="18"/>
      <c r="R146" s="16"/>
      <c r="S146" s="16"/>
      <c r="T146" s="16"/>
    </row>
    <row r="147" spans="10:20" x14ac:dyDescent="0.35">
      <c r="J147" s="267"/>
      <c r="K147" s="99"/>
      <c r="L147" s="5"/>
      <c r="M147" s="18"/>
      <c r="N147" s="7"/>
      <c r="O147" s="7"/>
      <c r="P147" s="18"/>
      <c r="R147" s="16"/>
      <c r="S147" s="16"/>
      <c r="T147" s="16"/>
    </row>
    <row r="148" spans="10:20" x14ac:dyDescent="0.35">
      <c r="J148" s="267"/>
      <c r="K148" s="99"/>
      <c r="L148" s="5"/>
      <c r="M148" s="18"/>
      <c r="N148" s="7"/>
      <c r="O148" s="7"/>
      <c r="P148" s="18"/>
      <c r="R148" s="16"/>
      <c r="S148" s="16"/>
      <c r="T148" s="16"/>
    </row>
    <row r="149" spans="10:20" x14ac:dyDescent="0.35">
      <c r="J149" s="267"/>
      <c r="K149" s="99"/>
      <c r="L149" s="5"/>
      <c r="M149" s="18"/>
      <c r="N149" s="7"/>
      <c r="O149" s="7"/>
      <c r="P149" s="18"/>
      <c r="R149" s="16"/>
      <c r="S149" s="16"/>
      <c r="T149" s="16"/>
    </row>
    <row r="150" spans="10:20" x14ac:dyDescent="0.35">
      <c r="J150" s="267"/>
      <c r="K150" s="99"/>
      <c r="L150" s="5"/>
      <c r="M150" s="18"/>
      <c r="N150" s="7"/>
      <c r="O150" s="7"/>
      <c r="P150" s="18"/>
      <c r="R150" s="16"/>
      <c r="S150" s="16"/>
      <c r="T150" s="16"/>
    </row>
    <row r="151" spans="10:20" x14ac:dyDescent="0.35">
      <c r="J151" s="267"/>
      <c r="K151" s="99"/>
      <c r="L151" s="5"/>
      <c r="M151" s="18"/>
      <c r="N151" s="7"/>
      <c r="O151" s="7"/>
      <c r="P151" s="18"/>
      <c r="R151" s="16"/>
      <c r="S151" s="16"/>
      <c r="T151" s="16"/>
    </row>
    <row r="152" spans="10:20" x14ac:dyDescent="0.35">
      <c r="J152" s="267"/>
      <c r="K152" s="99"/>
      <c r="L152" s="5"/>
      <c r="M152" s="17"/>
      <c r="N152" s="95"/>
      <c r="O152" s="95"/>
      <c r="P152" s="17"/>
      <c r="R152" s="16"/>
      <c r="S152" s="16"/>
      <c r="T152" s="16"/>
    </row>
    <row r="153" spans="10:20" x14ac:dyDescent="0.35">
      <c r="J153" s="5"/>
      <c r="K153" s="5"/>
      <c r="L153" s="5"/>
      <c r="M153" s="16"/>
      <c r="N153" s="7"/>
      <c r="O153" s="7"/>
      <c r="P153" s="16"/>
      <c r="R153" s="16"/>
      <c r="S153" s="16"/>
      <c r="T153" s="16"/>
    </row>
    <row r="154" spans="10:20" x14ac:dyDescent="0.35">
      <c r="J154" s="5"/>
      <c r="K154" s="5"/>
      <c r="L154" s="5"/>
      <c r="M154" s="16"/>
      <c r="P154" s="16"/>
      <c r="R154" s="16"/>
      <c r="S154" s="16"/>
      <c r="T154" s="16"/>
    </row>
    <row r="155" spans="10:20" x14ac:dyDescent="0.35">
      <c r="J155" s="5"/>
      <c r="K155" s="5"/>
      <c r="L155" s="5"/>
      <c r="M155" s="16"/>
      <c r="P155" s="16"/>
      <c r="R155" s="16"/>
      <c r="S155" s="16"/>
      <c r="T155" s="16"/>
    </row>
    <row r="156" spans="10:20" x14ac:dyDescent="0.35">
      <c r="J156" s="5"/>
      <c r="K156" s="5"/>
      <c r="L156" s="5"/>
      <c r="M156" s="16"/>
      <c r="P156" s="16"/>
      <c r="R156" s="16"/>
      <c r="S156" s="16"/>
      <c r="T156" s="16"/>
    </row>
    <row r="157" spans="10:20" x14ac:dyDescent="0.35">
      <c r="J157" s="5"/>
      <c r="K157" s="5"/>
      <c r="L157" s="5"/>
      <c r="M157" s="18"/>
      <c r="N157" s="7"/>
      <c r="O157" s="7"/>
      <c r="P157" s="18"/>
      <c r="R157" s="16"/>
      <c r="S157" s="16"/>
      <c r="T157" s="16"/>
    </row>
    <row r="158" spans="10:20" x14ac:dyDescent="0.35">
      <c r="J158" s="5"/>
      <c r="K158" s="5"/>
      <c r="L158" s="5"/>
      <c r="M158" s="18"/>
      <c r="N158" s="7"/>
      <c r="O158" s="7"/>
      <c r="P158" s="18"/>
      <c r="R158" s="16"/>
      <c r="S158" s="16"/>
      <c r="T158" s="16"/>
    </row>
    <row r="159" spans="10:20" x14ac:dyDescent="0.35">
      <c r="J159" s="5"/>
      <c r="K159" s="5"/>
      <c r="L159" s="5"/>
      <c r="M159" s="18"/>
      <c r="N159" s="7"/>
      <c r="O159" s="7"/>
      <c r="P159" s="18"/>
      <c r="R159" s="16"/>
      <c r="S159" s="16"/>
      <c r="T159" s="16"/>
    </row>
    <row r="160" spans="10:20" x14ac:dyDescent="0.35">
      <c r="J160" s="5"/>
      <c r="K160" s="5"/>
      <c r="L160" s="5"/>
      <c r="M160" s="18"/>
      <c r="N160" s="7"/>
      <c r="O160" s="7"/>
      <c r="P160" s="18"/>
      <c r="R160" s="16"/>
      <c r="S160" s="16"/>
      <c r="T160" s="16"/>
    </row>
    <row r="161" spans="10:20" x14ac:dyDescent="0.35">
      <c r="J161" s="5"/>
      <c r="K161" s="5"/>
      <c r="L161" s="5"/>
      <c r="M161" s="18"/>
      <c r="N161" s="7"/>
      <c r="O161" s="7"/>
      <c r="P161" s="18"/>
      <c r="R161" s="16"/>
      <c r="S161" s="16"/>
      <c r="T161" s="16"/>
    </row>
    <row r="162" spans="10:20" x14ac:dyDescent="0.35">
      <c r="J162" s="5"/>
      <c r="K162" s="5"/>
      <c r="L162" s="5"/>
      <c r="M162" s="18"/>
      <c r="N162" s="7"/>
      <c r="O162" s="7"/>
      <c r="P162" s="18"/>
      <c r="R162" s="16"/>
      <c r="S162" s="16"/>
      <c r="T162" s="16"/>
    </row>
    <row r="163" spans="10:20" x14ac:dyDescent="0.35">
      <c r="J163" s="5"/>
      <c r="K163" s="5"/>
      <c r="L163" s="5"/>
      <c r="M163" s="18"/>
      <c r="N163" s="7"/>
      <c r="O163" s="7"/>
      <c r="P163" s="18"/>
      <c r="R163" s="16"/>
      <c r="S163" s="16"/>
      <c r="T163" s="16"/>
    </row>
    <row r="164" spans="10:20" x14ac:dyDescent="0.35">
      <c r="J164" s="5"/>
      <c r="K164" s="5"/>
      <c r="L164" s="5"/>
      <c r="M164" s="18"/>
      <c r="N164" s="7"/>
      <c r="O164" s="7"/>
      <c r="P164" s="18"/>
      <c r="R164" s="16"/>
      <c r="S164" s="16"/>
      <c r="T164" s="16"/>
    </row>
    <row r="165" spans="10:20" x14ac:dyDescent="0.35">
      <c r="J165" s="5"/>
      <c r="K165" s="5"/>
      <c r="L165" s="5"/>
      <c r="M165" s="18"/>
      <c r="N165" s="7"/>
      <c r="O165" s="7"/>
      <c r="P165" s="18"/>
      <c r="R165" s="16"/>
      <c r="S165" s="16"/>
      <c r="T165" s="16"/>
    </row>
    <row r="166" spans="10:20" x14ac:dyDescent="0.35">
      <c r="J166" s="5"/>
      <c r="K166" s="5"/>
      <c r="L166" s="5"/>
      <c r="M166" s="18"/>
      <c r="N166" s="7"/>
      <c r="O166" s="7"/>
      <c r="P166" s="18"/>
      <c r="R166" s="16"/>
      <c r="S166" s="16"/>
      <c r="T166" s="16"/>
    </row>
    <row r="167" spans="10:20" x14ac:dyDescent="0.35">
      <c r="J167" s="5"/>
      <c r="K167" s="5"/>
      <c r="L167" s="5"/>
      <c r="M167" s="18"/>
      <c r="N167" s="7"/>
      <c r="O167" s="7"/>
      <c r="P167" s="18"/>
      <c r="R167" s="16"/>
      <c r="S167" s="16"/>
      <c r="T167" s="16"/>
    </row>
    <row r="168" spans="10:20" x14ac:dyDescent="0.35">
      <c r="J168" s="5"/>
      <c r="K168" s="5"/>
      <c r="L168" s="5"/>
      <c r="M168" s="17"/>
      <c r="N168" s="95"/>
      <c r="O168" s="95"/>
      <c r="P168" s="17"/>
      <c r="R168" s="16"/>
      <c r="S168" s="16"/>
      <c r="T168" s="16"/>
    </row>
    <row r="169" spans="10:20" x14ac:dyDescent="0.35">
      <c r="J169" s="96"/>
      <c r="K169" s="96"/>
      <c r="L169" s="96"/>
      <c r="M169" s="16"/>
      <c r="N169" s="7"/>
      <c r="O169" s="7"/>
      <c r="P169" s="16"/>
      <c r="R169" s="16"/>
      <c r="S169" s="16"/>
      <c r="T169" s="16"/>
    </row>
    <row r="170" spans="10:20" x14ac:dyDescent="0.35">
      <c r="M170" s="16"/>
      <c r="P170" s="16"/>
      <c r="R170" s="16"/>
      <c r="S170" s="16"/>
      <c r="T170" s="16"/>
    </row>
    <row r="171" spans="10:20" x14ac:dyDescent="0.35">
      <c r="M171" s="16"/>
      <c r="P171" s="16"/>
      <c r="R171" s="16"/>
      <c r="S171" s="16"/>
      <c r="T171" s="16"/>
    </row>
    <row r="172" spans="10:20" x14ac:dyDescent="0.35">
      <c r="M172" s="16"/>
      <c r="P172" s="16"/>
      <c r="R172" s="16"/>
      <c r="S172" s="16"/>
      <c r="T172" s="16"/>
    </row>
    <row r="173" spans="10:20" x14ac:dyDescent="0.35">
      <c r="M173" s="16"/>
      <c r="P173" s="16"/>
      <c r="R173" s="16"/>
      <c r="S173" s="16"/>
      <c r="T173" s="16"/>
    </row>
    <row r="174" spans="10:20" x14ac:dyDescent="0.35">
      <c r="M174" s="16"/>
      <c r="P174" s="16"/>
      <c r="R174" s="16"/>
      <c r="S174" s="16"/>
      <c r="T174" s="16"/>
    </row>
    <row r="175" spans="10:20" x14ac:dyDescent="0.35">
      <c r="M175" s="16"/>
      <c r="P175" s="16"/>
      <c r="R175" s="16"/>
      <c r="S175" s="16"/>
      <c r="T175" s="16"/>
    </row>
    <row r="176" spans="10:20" x14ac:dyDescent="0.35">
      <c r="M176" s="16"/>
      <c r="P176" s="16"/>
      <c r="R176" s="16"/>
      <c r="S176" s="16"/>
      <c r="T176" s="16"/>
    </row>
    <row r="177" spans="1:20" x14ac:dyDescent="0.35">
      <c r="M177" s="16"/>
      <c r="P177" s="16"/>
      <c r="R177" s="16"/>
      <c r="S177" s="16"/>
      <c r="T177" s="16"/>
    </row>
    <row r="178" spans="1:20" x14ac:dyDescent="0.35">
      <c r="M178" s="16"/>
      <c r="P178" s="16"/>
      <c r="R178" s="16"/>
      <c r="S178" s="16"/>
      <c r="T178" s="16"/>
    </row>
    <row r="179" spans="1:20" x14ac:dyDescent="0.35">
      <c r="M179" s="16"/>
      <c r="P179" s="16"/>
      <c r="R179" s="16"/>
      <c r="S179" s="16"/>
      <c r="T179" s="16"/>
    </row>
    <row r="180" spans="1:20" ht="13.15" x14ac:dyDescent="0.4">
      <c r="K180" s="8"/>
      <c r="M180" s="16"/>
      <c r="P180" s="16"/>
      <c r="R180" s="16"/>
      <c r="S180" s="16"/>
      <c r="T180" s="16"/>
    </row>
    <row r="181" spans="1:20" ht="13.15" x14ac:dyDescent="0.4">
      <c r="K181" s="8"/>
      <c r="M181" s="16"/>
      <c r="P181" s="16"/>
      <c r="R181" s="16"/>
      <c r="S181" s="16"/>
      <c r="T181" s="16"/>
    </row>
    <row r="182" spans="1:20" ht="13.15" x14ac:dyDescent="0.4">
      <c r="K182" s="8"/>
      <c r="M182" s="16"/>
      <c r="P182" s="92"/>
      <c r="R182" s="16"/>
      <c r="S182" s="16"/>
      <c r="T182" s="16"/>
    </row>
    <row r="183" spans="1:20" x14ac:dyDescent="0.35">
      <c r="M183" s="16"/>
      <c r="P183" s="16"/>
      <c r="R183" s="16"/>
      <c r="S183" s="16"/>
      <c r="T183" s="16"/>
    </row>
    <row r="184" spans="1:20" ht="13.15" x14ac:dyDescent="0.4">
      <c r="J184" s="10"/>
      <c r="K184" s="10"/>
      <c r="L184" s="10"/>
      <c r="M184" s="97"/>
      <c r="N184" s="10"/>
      <c r="O184" s="10"/>
      <c r="P184" s="90"/>
      <c r="R184" s="16"/>
      <c r="S184" s="16"/>
      <c r="T184" s="16"/>
    </row>
    <row r="185" spans="1:20" ht="13.15" x14ac:dyDescent="0.4">
      <c r="A185" s="10"/>
      <c r="B185" s="8"/>
      <c r="C185" s="8"/>
      <c r="D185" s="8"/>
      <c r="E185" s="8"/>
      <c r="F185" s="8"/>
      <c r="G185" s="8"/>
      <c r="H185" s="8"/>
      <c r="I185" s="8"/>
      <c r="J185" s="10"/>
      <c r="K185" s="10"/>
      <c r="L185" s="10"/>
      <c r="M185" s="90"/>
      <c r="N185" s="10"/>
      <c r="O185" s="10"/>
      <c r="P185" s="90"/>
      <c r="R185" s="16"/>
      <c r="S185" s="16"/>
      <c r="T185" s="16"/>
    </row>
    <row r="186" spans="1:20" ht="13.15" x14ac:dyDescent="0.4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98"/>
      <c r="N186" s="2"/>
      <c r="O186" s="2"/>
      <c r="P186" s="98"/>
      <c r="R186" s="16"/>
      <c r="S186" s="16"/>
      <c r="T186" s="16"/>
    </row>
    <row r="187" spans="1:20" ht="13.15" x14ac:dyDescent="0.4">
      <c r="A187" s="10"/>
      <c r="B187" s="8"/>
      <c r="C187" s="8"/>
      <c r="D187" s="8"/>
      <c r="E187" s="8"/>
      <c r="F187" s="8"/>
      <c r="G187" s="8"/>
      <c r="H187" s="8"/>
      <c r="I187" s="8"/>
      <c r="J187" s="10"/>
      <c r="K187" s="10"/>
      <c r="L187" s="10"/>
      <c r="M187" s="90"/>
      <c r="N187" s="10"/>
      <c r="O187" s="10"/>
      <c r="P187" s="90"/>
      <c r="R187" s="16"/>
      <c r="S187" s="16"/>
      <c r="T187" s="16"/>
    </row>
    <row r="188" spans="1:20" ht="13.15" x14ac:dyDescent="0.4">
      <c r="A188" s="10"/>
      <c r="B188" s="8"/>
      <c r="C188" s="8"/>
      <c r="D188" s="8"/>
      <c r="E188" s="8"/>
      <c r="F188" s="8"/>
      <c r="G188" s="8"/>
      <c r="H188" s="8"/>
      <c r="I188" s="8"/>
      <c r="J188" s="10"/>
      <c r="K188" s="10"/>
      <c r="L188" s="10"/>
      <c r="M188" s="90"/>
      <c r="N188" s="10"/>
      <c r="O188" s="10"/>
      <c r="P188" s="90"/>
      <c r="R188" s="16"/>
      <c r="S188" s="16"/>
      <c r="T188" s="16"/>
    </row>
    <row r="189" spans="1:20" ht="13.15" x14ac:dyDescent="0.4">
      <c r="B189" s="8"/>
      <c r="C189" s="8"/>
      <c r="D189" s="8"/>
      <c r="E189" s="8"/>
      <c r="F189" s="8"/>
      <c r="G189" s="8"/>
      <c r="H189" s="8"/>
      <c r="I189" s="8"/>
      <c r="M189" s="16"/>
      <c r="P189" s="16"/>
      <c r="R189" s="16"/>
      <c r="S189" s="16"/>
      <c r="T189" s="16"/>
    </row>
    <row r="190" spans="1:20" x14ac:dyDescent="0.35">
      <c r="M190" s="16"/>
      <c r="P190" s="16"/>
      <c r="R190" s="16"/>
      <c r="S190" s="16"/>
      <c r="T190" s="16"/>
    </row>
    <row r="191" spans="1:20" x14ac:dyDescent="0.35">
      <c r="M191" s="16"/>
      <c r="P191" s="16"/>
      <c r="R191" s="16"/>
      <c r="S191" s="16"/>
      <c r="T191" s="16"/>
    </row>
    <row r="192" spans="1:20" x14ac:dyDescent="0.35">
      <c r="M192" s="16"/>
      <c r="P192" s="16"/>
      <c r="R192" s="16"/>
      <c r="S192" s="16"/>
      <c r="T192" s="16"/>
    </row>
    <row r="193" spans="10:20" x14ac:dyDescent="0.35">
      <c r="M193" s="16"/>
      <c r="P193" s="16"/>
      <c r="R193" s="16"/>
      <c r="S193" s="16"/>
      <c r="T193" s="16"/>
    </row>
    <row r="194" spans="10:20" x14ac:dyDescent="0.35">
      <c r="M194" s="16"/>
      <c r="P194" s="16"/>
      <c r="R194" s="16"/>
      <c r="S194" s="16"/>
      <c r="T194" s="16"/>
    </row>
    <row r="195" spans="10:20" x14ac:dyDescent="0.35">
      <c r="M195" s="16"/>
      <c r="P195" s="16"/>
      <c r="R195" s="16"/>
      <c r="S195" s="16"/>
      <c r="T195" s="16"/>
    </row>
    <row r="196" spans="10:20" x14ac:dyDescent="0.35">
      <c r="J196" s="267"/>
      <c r="K196" s="99"/>
      <c r="L196" s="5"/>
      <c r="M196" s="18"/>
      <c r="N196" s="7"/>
      <c r="O196" s="7"/>
      <c r="P196" s="18"/>
      <c r="R196" s="16"/>
      <c r="S196" s="16"/>
      <c r="T196" s="16"/>
    </row>
    <row r="197" spans="10:20" x14ac:dyDescent="0.35">
      <c r="J197" s="267"/>
      <c r="K197" s="99"/>
      <c r="L197" s="5"/>
      <c r="M197" s="18"/>
      <c r="N197" s="7"/>
      <c r="O197" s="7"/>
      <c r="P197" s="18"/>
      <c r="R197" s="16"/>
      <c r="S197" s="16"/>
      <c r="T197" s="16"/>
    </row>
    <row r="198" spans="10:20" x14ac:dyDescent="0.35">
      <c r="J198" s="267"/>
      <c r="K198" s="99"/>
      <c r="L198" s="5"/>
      <c r="M198" s="18"/>
      <c r="N198" s="7"/>
      <c r="O198" s="7"/>
      <c r="P198" s="18"/>
      <c r="R198" s="16"/>
      <c r="S198" s="16"/>
      <c r="T198" s="16"/>
    </row>
    <row r="199" spans="10:20" x14ac:dyDescent="0.35">
      <c r="J199" s="267"/>
      <c r="K199" s="99"/>
      <c r="L199" s="5"/>
      <c r="M199" s="18"/>
      <c r="N199" s="7"/>
      <c r="O199" s="7"/>
      <c r="P199" s="18"/>
      <c r="R199" s="16"/>
      <c r="S199" s="16"/>
      <c r="T199" s="16"/>
    </row>
    <row r="200" spans="10:20" x14ac:dyDescent="0.35">
      <c r="J200" s="267"/>
      <c r="K200" s="99"/>
      <c r="L200" s="5"/>
      <c r="M200" s="18"/>
      <c r="N200" s="7"/>
      <c r="O200" s="7"/>
      <c r="P200" s="18"/>
      <c r="R200" s="16"/>
      <c r="S200" s="16"/>
      <c r="T200" s="16"/>
    </row>
    <row r="201" spans="10:20" x14ac:dyDescent="0.35">
      <c r="J201" s="267"/>
      <c r="K201" s="99"/>
      <c r="L201" s="5"/>
      <c r="M201" s="18"/>
      <c r="N201" s="7"/>
      <c r="O201" s="7"/>
      <c r="P201" s="18"/>
      <c r="R201" s="16"/>
      <c r="S201" s="16"/>
      <c r="T201" s="16"/>
    </row>
    <row r="202" spans="10:20" x14ac:dyDescent="0.35">
      <c r="J202" s="267"/>
      <c r="K202" s="99"/>
      <c r="L202" s="5"/>
      <c r="M202" s="18"/>
      <c r="N202" s="7"/>
      <c r="O202" s="7"/>
      <c r="P202" s="18"/>
      <c r="R202" s="16"/>
      <c r="S202" s="16"/>
      <c r="T202" s="16"/>
    </row>
    <row r="203" spans="10:20" x14ac:dyDescent="0.35">
      <c r="J203" s="267"/>
      <c r="K203" s="99"/>
      <c r="L203" s="5"/>
      <c r="M203" s="18"/>
      <c r="N203" s="7"/>
      <c r="O203" s="7"/>
      <c r="P203" s="18"/>
      <c r="R203" s="16"/>
      <c r="S203" s="16"/>
      <c r="T203" s="16"/>
    </row>
    <row r="204" spans="10:20" x14ac:dyDescent="0.35">
      <c r="J204" s="267"/>
      <c r="K204" s="99"/>
      <c r="L204" s="5"/>
      <c r="M204" s="18"/>
      <c r="N204" s="7"/>
      <c r="O204" s="7"/>
      <c r="P204" s="18"/>
      <c r="R204" s="16"/>
      <c r="S204" s="16"/>
      <c r="T204" s="16"/>
    </row>
    <row r="205" spans="10:20" x14ac:dyDescent="0.35">
      <c r="J205" s="267"/>
      <c r="K205" s="99"/>
      <c r="L205" s="5"/>
      <c r="M205" s="18"/>
      <c r="N205" s="7"/>
      <c r="O205" s="7"/>
      <c r="P205" s="18"/>
      <c r="R205" s="16"/>
      <c r="S205" s="16"/>
      <c r="T205" s="16"/>
    </row>
    <row r="206" spans="10:20" x14ac:dyDescent="0.35">
      <c r="J206" s="267"/>
      <c r="K206" s="99"/>
      <c r="L206" s="5"/>
      <c r="M206" s="18"/>
      <c r="N206" s="7"/>
      <c r="O206" s="7"/>
      <c r="P206" s="18"/>
      <c r="R206" s="16"/>
      <c r="S206" s="16"/>
      <c r="T206" s="16"/>
    </row>
    <row r="207" spans="10:20" x14ac:dyDescent="0.35">
      <c r="J207" s="267"/>
      <c r="K207" s="99"/>
      <c r="L207" s="5"/>
      <c r="M207" s="17"/>
      <c r="N207" s="95"/>
      <c r="O207" s="95"/>
      <c r="P207" s="17"/>
      <c r="R207" s="16"/>
      <c r="S207" s="16"/>
      <c r="T207" s="16"/>
    </row>
    <row r="208" spans="10:20" x14ac:dyDescent="0.35">
      <c r="J208" s="5"/>
      <c r="K208" s="5"/>
      <c r="L208" s="5"/>
      <c r="M208" s="16"/>
      <c r="N208" s="7"/>
      <c r="O208" s="7"/>
      <c r="P208" s="16"/>
      <c r="R208" s="16"/>
      <c r="S208" s="16"/>
      <c r="T208" s="16"/>
    </row>
    <row r="209" spans="10:20" x14ac:dyDescent="0.35">
      <c r="J209" s="5"/>
      <c r="K209" s="5"/>
      <c r="L209" s="5"/>
      <c r="M209" s="16"/>
      <c r="P209" s="16"/>
      <c r="R209" s="16"/>
      <c r="S209" s="16"/>
      <c r="T209" s="16"/>
    </row>
    <row r="210" spans="10:20" x14ac:dyDescent="0.35">
      <c r="J210" s="5"/>
      <c r="K210" s="5"/>
      <c r="L210" s="5"/>
      <c r="M210" s="16"/>
      <c r="P210" s="16"/>
      <c r="R210" s="16"/>
      <c r="S210" s="16"/>
      <c r="T210" s="16"/>
    </row>
    <row r="211" spans="10:20" x14ac:dyDescent="0.35">
      <c r="J211" s="5"/>
      <c r="K211" s="5"/>
      <c r="L211" s="5"/>
      <c r="M211" s="16"/>
      <c r="P211" s="16"/>
      <c r="R211" s="16"/>
      <c r="S211" s="16"/>
      <c r="T211" s="16"/>
    </row>
    <row r="212" spans="10:20" x14ac:dyDescent="0.35">
      <c r="J212" s="5"/>
      <c r="K212" s="5"/>
      <c r="L212" s="5"/>
      <c r="M212" s="92"/>
      <c r="N212" s="7"/>
      <c r="O212" s="7"/>
      <c r="P212" s="18"/>
      <c r="R212" s="18"/>
      <c r="S212" s="18"/>
      <c r="T212" s="16"/>
    </row>
    <row r="213" spans="10:20" x14ac:dyDescent="0.35">
      <c r="J213" s="5"/>
      <c r="K213" s="5"/>
      <c r="L213" s="5"/>
      <c r="M213" s="92"/>
      <c r="N213" s="7"/>
      <c r="O213" s="7"/>
      <c r="P213" s="18"/>
      <c r="R213" s="18"/>
      <c r="S213" s="18"/>
      <c r="T213" s="16"/>
    </row>
    <row r="214" spans="10:20" x14ac:dyDescent="0.35">
      <c r="J214" s="5"/>
      <c r="K214" s="5"/>
      <c r="L214" s="5"/>
      <c r="M214" s="92"/>
      <c r="N214" s="7"/>
      <c r="O214" s="7"/>
      <c r="P214" s="18"/>
      <c r="R214" s="18"/>
      <c r="S214" s="18"/>
      <c r="T214" s="16"/>
    </row>
    <row r="215" spans="10:20" x14ac:dyDescent="0.35">
      <c r="J215" s="5"/>
      <c r="K215" s="5"/>
      <c r="L215" s="5"/>
      <c r="M215" s="92"/>
      <c r="N215" s="7"/>
      <c r="O215" s="7"/>
      <c r="P215" s="18"/>
      <c r="R215" s="18"/>
      <c r="S215" s="18"/>
      <c r="T215" s="16"/>
    </row>
    <row r="216" spans="10:20" x14ac:dyDescent="0.35">
      <c r="J216" s="5"/>
      <c r="K216" s="5"/>
      <c r="L216" s="5"/>
      <c r="M216" s="92"/>
      <c r="N216" s="7"/>
      <c r="O216" s="7"/>
      <c r="P216" s="18"/>
      <c r="R216" s="18"/>
      <c r="S216" s="18"/>
      <c r="T216" s="16"/>
    </row>
    <row r="217" spans="10:20" x14ac:dyDescent="0.35">
      <c r="J217" s="5"/>
      <c r="K217" s="5"/>
      <c r="L217" s="5"/>
      <c r="M217" s="92"/>
      <c r="N217" s="7"/>
      <c r="O217" s="7"/>
      <c r="P217" s="18"/>
      <c r="R217" s="18"/>
      <c r="S217" s="18"/>
      <c r="T217" s="16"/>
    </row>
    <row r="218" spans="10:20" x14ac:dyDescent="0.35">
      <c r="J218" s="5"/>
      <c r="K218" s="5"/>
      <c r="L218" s="5"/>
      <c r="M218" s="92"/>
      <c r="N218" s="7"/>
      <c r="O218" s="7"/>
      <c r="P218" s="18"/>
      <c r="R218" s="18"/>
      <c r="S218" s="18"/>
      <c r="T218" s="16"/>
    </row>
    <row r="219" spans="10:20" x14ac:dyDescent="0.35">
      <c r="J219" s="5"/>
      <c r="K219" s="5"/>
      <c r="L219" s="5"/>
      <c r="M219" s="92"/>
      <c r="N219" s="7"/>
      <c r="O219" s="7"/>
      <c r="P219" s="18"/>
      <c r="R219" s="18"/>
      <c r="S219" s="18"/>
      <c r="T219" s="16"/>
    </row>
    <row r="220" spans="10:20" x14ac:dyDescent="0.35">
      <c r="J220" s="5"/>
      <c r="K220" s="5"/>
      <c r="L220" s="5"/>
      <c r="M220" s="92"/>
      <c r="N220" s="7"/>
      <c r="O220" s="7"/>
      <c r="P220" s="18"/>
      <c r="R220" s="18"/>
      <c r="S220" s="18"/>
      <c r="T220" s="16"/>
    </row>
    <row r="221" spans="10:20" x14ac:dyDescent="0.35">
      <c r="J221" s="5"/>
      <c r="K221" s="5"/>
      <c r="L221" s="5"/>
      <c r="M221" s="92"/>
      <c r="N221" s="7"/>
      <c r="O221" s="7"/>
      <c r="P221" s="18"/>
      <c r="R221" s="18"/>
      <c r="S221" s="18"/>
      <c r="T221" s="16"/>
    </row>
    <row r="222" spans="10:20" x14ac:dyDescent="0.35">
      <c r="J222" s="5"/>
      <c r="K222" s="5"/>
      <c r="L222" s="5"/>
      <c r="M222" s="92"/>
      <c r="N222" s="7"/>
      <c r="O222" s="7"/>
      <c r="P222" s="18"/>
      <c r="R222" s="18"/>
      <c r="S222" s="18"/>
      <c r="T222" s="16"/>
    </row>
    <row r="223" spans="10:20" x14ac:dyDescent="0.35">
      <c r="J223" s="5"/>
      <c r="K223" s="5"/>
      <c r="L223" s="5"/>
      <c r="M223" s="94"/>
      <c r="N223" s="95"/>
      <c r="O223" s="95"/>
      <c r="P223" s="17"/>
      <c r="R223" s="17"/>
      <c r="S223" s="17"/>
      <c r="T223" s="16"/>
    </row>
    <row r="224" spans="10:20" x14ac:dyDescent="0.35">
      <c r="J224" s="96"/>
      <c r="K224" s="96"/>
      <c r="L224" s="96"/>
      <c r="M224" s="16"/>
      <c r="N224" s="7"/>
      <c r="O224" s="7"/>
      <c r="P224" s="16"/>
      <c r="R224" s="16"/>
      <c r="S224" s="16"/>
      <c r="T224" s="16"/>
    </row>
    <row r="225" spans="1:20" x14ac:dyDescent="0.35">
      <c r="M225" s="16"/>
      <c r="P225" s="16"/>
      <c r="R225" s="16"/>
      <c r="S225" s="16"/>
      <c r="T225" s="16"/>
    </row>
    <row r="226" spans="1:20" x14ac:dyDescent="0.35">
      <c r="M226" s="16"/>
      <c r="P226" s="16"/>
      <c r="R226" s="16"/>
      <c r="S226" s="16"/>
      <c r="T226" s="16"/>
    </row>
    <row r="227" spans="1:20" x14ac:dyDescent="0.35">
      <c r="M227" s="16"/>
      <c r="P227" s="16"/>
      <c r="R227" s="16"/>
      <c r="S227" s="16"/>
      <c r="T227" s="16"/>
    </row>
    <row r="228" spans="1:20" x14ac:dyDescent="0.35">
      <c r="M228" s="16"/>
      <c r="P228" s="16"/>
      <c r="R228" s="16"/>
      <c r="S228" s="16"/>
      <c r="T228" s="16"/>
    </row>
    <row r="229" spans="1:20" x14ac:dyDescent="0.35">
      <c r="M229" s="16"/>
      <c r="P229" s="16"/>
      <c r="R229" s="16"/>
      <c r="S229" s="16"/>
      <c r="T229" s="16"/>
    </row>
    <row r="230" spans="1:20" x14ac:dyDescent="0.35">
      <c r="M230" s="16"/>
      <c r="P230" s="16"/>
      <c r="R230" s="16"/>
      <c r="S230" s="16"/>
      <c r="T230" s="16"/>
    </row>
    <row r="231" spans="1:20" x14ac:dyDescent="0.35">
      <c r="M231" s="16"/>
      <c r="P231" s="16"/>
      <c r="R231" s="16"/>
      <c r="S231" s="16"/>
      <c r="T231" s="16"/>
    </row>
    <row r="232" spans="1:20" x14ac:dyDescent="0.35">
      <c r="M232" s="16"/>
      <c r="P232" s="16"/>
      <c r="R232" s="16"/>
      <c r="S232" s="16"/>
      <c r="T232" s="16"/>
    </row>
    <row r="233" spans="1:20" x14ac:dyDescent="0.35">
      <c r="M233" s="16"/>
      <c r="P233" s="16"/>
      <c r="R233" s="16"/>
      <c r="S233" s="16"/>
      <c r="T233" s="16"/>
    </row>
    <row r="234" spans="1:20" x14ac:dyDescent="0.35">
      <c r="M234" s="16"/>
      <c r="P234" s="16"/>
      <c r="R234" s="16"/>
      <c r="S234" s="16"/>
      <c r="T234" s="16"/>
    </row>
    <row r="235" spans="1:20" ht="13.15" x14ac:dyDescent="0.4">
      <c r="K235" s="8"/>
      <c r="M235" s="16"/>
      <c r="P235" s="16"/>
      <c r="R235" s="16"/>
      <c r="S235" s="16"/>
      <c r="T235" s="16"/>
    </row>
    <row r="236" spans="1:20" ht="13.15" x14ac:dyDescent="0.4">
      <c r="K236" s="8"/>
      <c r="M236" s="16"/>
      <c r="P236" s="16"/>
      <c r="R236" s="16"/>
      <c r="S236" s="16"/>
      <c r="T236" s="16"/>
    </row>
    <row r="237" spans="1:20" ht="13.15" x14ac:dyDescent="0.4">
      <c r="K237" s="8"/>
      <c r="M237" s="16"/>
      <c r="P237" s="92"/>
      <c r="R237" s="16"/>
      <c r="S237" s="16"/>
      <c r="T237" s="16"/>
    </row>
    <row r="238" spans="1:20" x14ac:dyDescent="0.35">
      <c r="M238" s="16"/>
      <c r="P238" s="16"/>
      <c r="R238" s="16"/>
      <c r="S238" s="16"/>
      <c r="T238" s="16"/>
    </row>
    <row r="239" spans="1:20" ht="13.15" x14ac:dyDescent="0.4">
      <c r="J239" s="10"/>
      <c r="K239" s="10"/>
      <c r="L239" s="10"/>
      <c r="M239" s="97"/>
      <c r="N239" s="10"/>
      <c r="O239" s="10"/>
      <c r="P239" s="90"/>
      <c r="R239" s="16"/>
      <c r="S239" s="16"/>
      <c r="T239" s="16"/>
    </row>
    <row r="240" spans="1:20" ht="13.15" x14ac:dyDescent="0.4">
      <c r="A240" s="10"/>
      <c r="B240" s="8"/>
      <c r="C240" s="8"/>
      <c r="D240" s="8"/>
      <c r="E240" s="8"/>
      <c r="F240" s="8"/>
      <c r="G240" s="8"/>
      <c r="H240" s="8"/>
      <c r="I240" s="8"/>
      <c r="J240" s="10"/>
      <c r="K240" s="10"/>
      <c r="L240" s="10"/>
      <c r="M240" s="90"/>
      <c r="N240" s="10"/>
      <c r="O240" s="10"/>
      <c r="P240" s="90"/>
      <c r="R240" s="16"/>
      <c r="S240" s="16"/>
      <c r="T240" s="16"/>
    </row>
    <row r="241" spans="1:20" ht="13.15" x14ac:dyDescent="0.4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98"/>
      <c r="N241" s="2"/>
      <c r="O241" s="2"/>
      <c r="P241" s="98"/>
      <c r="R241" s="16"/>
      <c r="S241" s="16"/>
      <c r="T241" s="16"/>
    </row>
    <row r="242" spans="1:20" ht="13.15" x14ac:dyDescent="0.4">
      <c r="A242" s="10"/>
      <c r="B242" s="8"/>
      <c r="C242" s="8"/>
      <c r="D242" s="8"/>
      <c r="E242" s="8"/>
      <c r="F242" s="8"/>
      <c r="G242" s="8"/>
      <c r="H242" s="8"/>
      <c r="I242" s="8"/>
      <c r="J242" s="10"/>
      <c r="K242" s="10"/>
      <c r="L242" s="10"/>
      <c r="M242" s="90"/>
      <c r="N242" s="10"/>
      <c r="O242" s="10"/>
      <c r="P242" s="90"/>
      <c r="R242" s="16"/>
      <c r="S242" s="16"/>
      <c r="T242" s="16"/>
    </row>
    <row r="243" spans="1:20" ht="13.15" x14ac:dyDescent="0.4">
      <c r="A243" s="10"/>
      <c r="B243" s="8"/>
      <c r="C243" s="8"/>
      <c r="D243" s="8"/>
      <c r="E243" s="8"/>
      <c r="F243" s="8"/>
      <c r="G243" s="8"/>
      <c r="H243" s="8"/>
      <c r="I243" s="8"/>
      <c r="J243" s="10"/>
      <c r="K243" s="10"/>
      <c r="L243" s="10"/>
      <c r="M243" s="90"/>
      <c r="N243" s="10"/>
      <c r="O243" s="10"/>
      <c r="P243" s="90"/>
      <c r="R243" s="16"/>
      <c r="S243" s="16"/>
      <c r="T243" s="16"/>
    </row>
    <row r="244" spans="1:20" ht="13.15" x14ac:dyDescent="0.4">
      <c r="B244" s="8"/>
      <c r="C244" s="8"/>
      <c r="D244" s="8"/>
      <c r="E244" s="8"/>
      <c r="F244" s="8"/>
      <c r="G244" s="8"/>
      <c r="H244" s="8"/>
      <c r="I244" s="8"/>
      <c r="M244" s="16"/>
      <c r="P244" s="16"/>
      <c r="R244" s="16"/>
      <c r="S244" s="16"/>
      <c r="T244" s="16"/>
    </row>
    <row r="245" spans="1:20" x14ac:dyDescent="0.35">
      <c r="M245" s="16"/>
      <c r="P245" s="16"/>
      <c r="R245" s="16"/>
      <c r="S245" s="16"/>
      <c r="T245" s="16"/>
    </row>
    <row r="246" spans="1:20" x14ac:dyDescent="0.35">
      <c r="M246" s="16"/>
      <c r="P246" s="16"/>
      <c r="R246" s="16"/>
      <c r="S246" s="16"/>
      <c r="T246" s="16"/>
    </row>
    <row r="247" spans="1:20" x14ac:dyDescent="0.35">
      <c r="M247" s="16"/>
      <c r="P247" s="16"/>
      <c r="R247" s="16"/>
      <c r="S247" s="16"/>
      <c r="T247" s="16"/>
    </row>
    <row r="248" spans="1:20" x14ac:dyDescent="0.35">
      <c r="M248" s="16"/>
      <c r="P248" s="16"/>
      <c r="R248" s="16"/>
      <c r="S248" s="16"/>
      <c r="T248" s="16"/>
    </row>
    <row r="249" spans="1:20" x14ac:dyDescent="0.35">
      <c r="M249" s="16"/>
      <c r="P249" s="16"/>
      <c r="R249" s="16"/>
      <c r="S249" s="16"/>
      <c r="T249" s="16"/>
    </row>
    <row r="250" spans="1:20" x14ac:dyDescent="0.35">
      <c r="M250" s="16"/>
      <c r="P250" s="16"/>
      <c r="R250" s="16"/>
      <c r="S250" s="16"/>
      <c r="T250" s="16"/>
    </row>
    <row r="251" spans="1:20" x14ac:dyDescent="0.35">
      <c r="J251" s="5"/>
      <c r="K251" s="5"/>
      <c r="L251" s="5"/>
      <c r="M251" s="18"/>
      <c r="N251" s="7"/>
      <c r="O251" s="7"/>
      <c r="P251" s="18"/>
      <c r="R251" s="16"/>
      <c r="S251" s="16"/>
      <c r="T251" s="16"/>
    </row>
    <row r="252" spans="1:20" x14ac:dyDescent="0.35">
      <c r="J252" s="5"/>
      <c r="K252" s="5"/>
      <c r="L252" s="5"/>
      <c r="M252" s="18"/>
      <c r="N252" s="7"/>
      <c r="O252" s="7"/>
      <c r="P252" s="18"/>
      <c r="R252" s="16"/>
      <c r="S252" s="16"/>
      <c r="T252" s="16"/>
    </row>
    <row r="253" spans="1:20" x14ac:dyDescent="0.35">
      <c r="J253" s="5"/>
      <c r="K253" s="5"/>
      <c r="L253" s="5"/>
      <c r="M253" s="18"/>
      <c r="N253" s="7"/>
      <c r="O253" s="7"/>
      <c r="P253" s="18"/>
      <c r="R253" s="16"/>
      <c r="S253" s="16"/>
      <c r="T253" s="16"/>
    </row>
    <row r="254" spans="1:20" x14ac:dyDescent="0.35">
      <c r="J254" s="5"/>
      <c r="K254" s="5"/>
      <c r="L254" s="5"/>
      <c r="M254" s="18"/>
      <c r="N254" s="7"/>
      <c r="O254" s="7"/>
      <c r="P254" s="18"/>
      <c r="R254" s="16"/>
      <c r="S254" s="16"/>
      <c r="T254" s="16"/>
    </row>
    <row r="255" spans="1:20" x14ac:dyDescent="0.35">
      <c r="J255" s="5"/>
      <c r="K255" s="5"/>
      <c r="L255" s="5"/>
      <c r="M255" s="18"/>
      <c r="N255" s="7"/>
      <c r="O255" s="7"/>
      <c r="P255" s="18"/>
      <c r="R255" s="16"/>
      <c r="S255" s="16"/>
      <c r="T255" s="16"/>
    </row>
    <row r="256" spans="1:20" x14ac:dyDescent="0.35">
      <c r="J256" s="5"/>
      <c r="K256" s="5"/>
      <c r="L256" s="5"/>
      <c r="M256" s="18"/>
      <c r="N256" s="7"/>
      <c r="O256" s="7"/>
      <c r="P256" s="18"/>
      <c r="R256" s="16"/>
      <c r="S256" s="16"/>
      <c r="T256" s="16"/>
    </row>
    <row r="257" spans="10:20" x14ac:dyDescent="0.35">
      <c r="J257" s="5"/>
      <c r="K257" s="5"/>
      <c r="L257" s="5"/>
      <c r="M257" s="18"/>
      <c r="N257" s="7"/>
      <c r="O257" s="7"/>
      <c r="P257" s="18"/>
      <c r="R257" s="16"/>
      <c r="S257" s="16"/>
      <c r="T257" s="16"/>
    </row>
    <row r="258" spans="10:20" x14ac:dyDescent="0.35">
      <c r="J258" s="5"/>
      <c r="K258" s="5"/>
      <c r="L258" s="5"/>
      <c r="M258" s="18"/>
      <c r="N258" s="7"/>
      <c r="O258" s="7"/>
      <c r="P258" s="18"/>
      <c r="R258" s="16"/>
      <c r="S258" s="16"/>
      <c r="T258" s="16"/>
    </row>
    <row r="259" spans="10:20" x14ac:dyDescent="0.35">
      <c r="J259" s="5"/>
      <c r="K259" s="5"/>
      <c r="L259" s="5"/>
      <c r="M259" s="18"/>
      <c r="N259" s="7"/>
      <c r="O259" s="7"/>
      <c r="P259" s="18"/>
      <c r="R259" s="16"/>
      <c r="S259" s="16"/>
      <c r="T259" s="16"/>
    </row>
    <row r="260" spans="10:20" x14ac:dyDescent="0.35">
      <c r="J260" s="5"/>
      <c r="K260" s="5"/>
      <c r="L260" s="5"/>
      <c r="M260" s="18"/>
      <c r="N260" s="7"/>
      <c r="O260" s="7"/>
      <c r="P260" s="18"/>
      <c r="R260" s="16"/>
      <c r="S260" s="16"/>
      <c r="T260" s="16"/>
    </row>
    <row r="261" spans="10:20" x14ac:dyDescent="0.35">
      <c r="J261" s="5"/>
      <c r="K261" s="5"/>
      <c r="L261" s="5"/>
      <c r="M261" s="18"/>
      <c r="N261" s="7"/>
      <c r="O261" s="7"/>
      <c r="P261" s="18"/>
      <c r="R261" s="16"/>
      <c r="S261" s="16"/>
      <c r="T261" s="16"/>
    </row>
    <row r="262" spans="10:20" x14ac:dyDescent="0.35">
      <c r="J262" s="5"/>
      <c r="K262" s="5"/>
      <c r="L262" s="5"/>
      <c r="M262" s="17"/>
      <c r="N262" s="95"/>
      <c r="O262" s="95"/>
      <c r="P262" s="17"/>
      <c r="R262" s="16"/>
      <c r="S262" s="16"/>
      <c r="T262" s="16"/>
    </row>
    <row r="263" spans="10:20" x14ac:dyDescent="0.35">
      <c r="J263" s="5"/>
      <c r="K263" s="5"/>
      <c r="L263" s="5"/>
      <c r="M263" s="16"/>
      <c r="N263" s="7"/>
      <c r="O263" s="7"/>
      <c r="P263" s="16"/>
      <c r="R263" s="16"/>
      <c r="S263" s="16"/>
      <c r="T263" s="16"/>
    </row>
    <row r="264" spans="10:20" x14ac:dyDescent="0.35">
      <c r="J264" s="5"/>
      <c r="K264" s="5"/>
      <c r="L264" s="5"/>
      <c r="M264" s="16"/>
      <c r="P264" s="16"/>
      <c r="R264" s="16"/>
      <c r="S264" s="16"/>
      <c r="T264" s="16"/>
    </row>
    <row r="265" spans="10:20" x14ac:dyDescent="0.35">
      <c r="J265" s="5"/>
      <c r="K265" s="5"/>
      <c r="L265" s="5"/>
      <c r="M265" s="16"/>
      <c r="P265" s="16"/>
      <c r="R265" s="16"/>
      <c r="S265" s="16"/>
      <c r="T265" s="16"/>
    </row>
    <row r="266" spans="10:20" x14ac:dyDescent="0.35">
      <c r="J266" s="5"/>
      <c r="K266" s="5"/>
      <c r="L266" s="5"/>
      <c r="M266" s="16"/>
      <c r="P266" s="16"/>
      <c r="R266" s="16"/>
      <c r="S266" s="16"/>
      <c r="T266" s="16"/>
    </row>
    <row r="267" spans="10:20" x14ac:dyDescent="0.35">
      <c r="J267" s="5"/>
      <c r="K267" s="5"/>
      <c r="L267" s="5"/>
      <c r="M267" s="18"/>
      <c r="N267" s="7"/>
      <c r="O267" s="7"/>
      <c r="P267" s="18"/>
      <c r="R267" s="16"/>
      <c r="S267" s="16"/>
      <c r="T267" s="16"/>
    </row>
    <row r="268" spans="10:20" x14ac:dyDescent="0.35">
      <c r="J268" s="5"/>
      <c r="K268" s="5"/>
      <c r="L268" s="5"/>
      <c r="M268" s="18"/>
      <c r="N268" s="7"/>
      <c r="O268" s="7"/>
      <c r="P268" s="18"/>
      <c r="R268" s="16"/>
      <c r="S268" s="16"/>
      <c r="T268" s="16"/>
    </row>
    <row r="269" spans="10:20" x14ac:dyDescent="0.35">
      <c r="J269" s="5"/>
      <c r="K269" s="5"/>
      <c r="L269" s="5"/>
      <c r="M269" s="18"/>
      <c r="N269" s="7"/>
      <c r="O269" s="7"/>
      <c r="P269" s="18"/>
      <c r="R269" s="16"/>
      <c r="S269" s="16"/>
      <c r="T269" s="16"/>
    </row>
    <row r="270" spans="10:20" x14ac:dyDescent="0.35">
      <c r="J270" s="5"/>
      <c r="K270" s="5"/>
      <c r="L270" s="5"/>
      <c r="M270" s="18"/>
      <c r="N270" s="7"/>
      <c r="O270" s="7"/>
      <c r="P270" s="18"/>
      <c r="R270" s="16"/>
      <c r="S270" s="16"/>
      <c r="T270" s="16"/>
    </row>
    <row r="271" spans="10:20" x14ac:dyDescent="0.35">
      <c r="J271" s="5"/>
      <c r="K271" s="5"/>
      <c r="L271" s="5"/>
      <c r="M271" s="18"/>
      <c r="N271" s="7"/>
      <c r="O271" s="7"/>
      <c r="P271" s="18"/>
      <c r="R271" s="16"/>
      <c r="S271" s="16"/>
      <c r="T271" s="16"/>
    </row>
    <row r="272" spans="10:20" x14ac:dyDescent="0.35">
      <c r="J272" s="5"/>
      <c r="K272" s="5"/>
      <c r="L272" s="5"/>
      <c r="M272" s="18"/>
      <c r="N272" s="7"/>
      <c r="O272" s="7"/>
      <c r="P272" s="18"/>
      <c r="R272" s="16"/>
      <c r="S272" s="16"/>
      <c r="T272" s="16"/>
    </row>
    <row r="273" spans="10:20" x14ac:dyDescent="0.35">
      <c r="J273" s="5"/>
      <c r="K273" s="5"/>
      <c r="L273" s="5"/>
      <c r="M273" s="18"/>
      <c r="N273" s="7"/>
      <c r="O273" s="7"/>
      <c r="P273" s="18"/>
      <c r="R273" s="16"/>
      <c r="S273" s="16"/>
      <c r="T273" s="16"/>
    </row>
    <row r="274" spans="10:20" x14ac:dyDescent="0.35">
      <c r="J274" s="5"/>
      <c r="K274" s="5"/>
      <c r="L274" s="5"/>
      <c r="M274" s="18"/>
      <c r="N274" s="7"/>
      <c r="O274" s="7"/>
      <c r="P274" s="18"/>
      <c r="R274" s="16"/>
      <c r="S274" s="16"/>
      <c r="T274" s="16"/>
    </row>
    <row r="275" spans="10:20" x14ac:dyDescent="0.35">
      <c r="J275" s="5"/>
      <c r="K275" s="5"/>
      <c r="L275" s="5"/>
      <c r="M275" s="18"/>
      <c r="N275" s="7"/>
      <c r="O275" s="7"/>
      <c r="P275" s="18"/>
      <c r="R275" s="16"/>
      <c r="S275" s="16"/>
      <c r="T275" s="16"/>
    </row>
    <row r="276" spans="10:20" x14ac:dyDescent="0.35">
      <c r="J276" s="5"/>
      <c r="K276" s="5"/>
      <c r="L276" s="5"/>
      <c r="M276" s="18"/>
      <c r="N276" s="7"/>
      <c r="O276" s="7"/>
      <c r="P276" s="18"/>
      <c r="R276" s="16"/>
      <c r="S276" s="16"/>
      <c r="T276" s="16"/>
    </row>
    <row r="277" spans="10:20" x14ac:dyDescent="0.35">
      <c r="J277" s="5"/>
      <c r="K277" s="5"/>
      <c r="L277" s="5"/>
      <c r="M277" s="18"/>
      <c r="N277" s="7"/>
      <c r="O277" s="7"/>
      <c r="P277" s="18"/>
      <c r="R277" s="16"/>
      <c r="S277" s="16"/>
      <c r="T277" s="16"/>
    </row>
    <row r="278" spans="10:20" x14ac:dyDescent="0.35">
      <c r="J278" s="5"/>
      <c r="K278" s="5"/>
      <c r="L278" s="5"/>
      <c r="M278" s="17"/>
      <c r="N278" s="95"/>
      <c r="O278" s="95"/>
      <c r="P278" s="17"/>
      <c r="R278" s="16"/>
      <c r="S278" s="16"/>
      <c r="T278" s="16"/>
    </row>
    <row r="279" spans="10:20" x14ac:dyDescent="0.35">
      <c r="J279" s="96"/>
      <c r="K279" s="96"/>
      <c r="L279" s="96"/>
      <c r="M279" s="16"/>
      <c r="N279" s="7"/>
      <c r="O279" s="7"/>
      <c r="P279" s="16"/>
      <c r="R279" s="16"/>
      <c r="S279" s="16"/>
      <c r="T279" s="16"/>
    </row>
    <row r="280" spans="10:20" x14ac:dyDescent="0.35">
      <c r="J280" s="96"/>
      <c r="K280" s="96"/>
      <c r="L280" s="96"/>
      <c r="M280" s="16"/>
      <c r="N280" s="7"/>
      <c r="O280" s="7"/>
      <c r="P280" s="16"/>
      <c r="R280" s="16"/>
      <c r="S280" s="16"/>
      <c r="T280" s="16"/>
    </row>
    <row r="281" spans="10:20" x14ac:dyDescent="0.35">
      <c r="J281" s="96"/>
      <c r="K281" s="96"/>
      <c r="L281" s="96"/>
      <c r="M281" s="16"/>
      <c r="N281" s="7"/>
      <c r="O281" s="7"/>
      <c r="P281" s="16"/>
      <c r="R281" s="16"/>
      <c r="S281" s="16"/>
      <c r="T281" s="16"/>
    </row>
    <row r="282" spans="10:20" x14ac:dyDescent="0.35">
      <c r="J282" s="96"/>
      <c r="K282" s="96"/>
      <c r="L282" s="96"/>
      <c r="M282" s="16"/>
      <c r="N282" s="7"/>
      <c r="O282" s="7"/>
      <c r="P282" s="16"/>
      <c r="R282" s="16"/>
      <c r="S282" s="16"/>
      <c r="T282" s="16"/>
    </row>
    <row r="283" spans="10:20" x14ac:dyDescent="0.35">
      <c r="J283" s="96"/>
      <c r="K283" s="96"/>
      <c r="L283" s="96"/>
      <c r="M283" s="16"/>
      <c r="N283" s="7"/>
      <c r="O283" s="7"/>
      <c r="P283" s="16"/>
      <c r="R283" s="16"/>
      <c r="S283" s="16"/>
      <c r="T283" s="16"/>
    </row>
    <row r="284" spans="10:20" x14ac:dyDescent="0.35">
      <c r="J284" s="96"/>
      <c r="K284" s="96"/>
      <c r="L284" s="96"/>
      <c r="M284" s="16"/>
      <c r="N284" s="7"/>
      <c r="O284" s="7"/>
      <c r="P284" s="16"/>
      <c r="R284" s="16"/>
      <c r="S284" s="16"/>
      <c r="T284" s="16"/>
    </row>
    <row r="285" spans="10:20" x14ac:dyDescent="0.35">
      <c r="J285" s="96"/>
      <c r="K285" s="96"/>
      <c r="L285" s="96"/>
      <c r="M285" s="16"/>
      <c r="N285" s="7"/>
      <c r="O285" s="7"/>
      <c r="P285" s="16"/>
      <c r="R285" s="16"/>
      <c r="S285" s="16"/>
      <c r="T285" s="16"/>
    </row>
    <row r="286" spans="10:20" x14ac:dyDescent="0.35">
      <c r="J286" s="96"/>
      <c r="K286" s="96"/>
      <c r="L286" s="96"/>
      <c r="M286" s="16"/>
      <c r="N286" s="7"/>
      <c r="O286" s="7"/>
      <c r="P286" s="16"/>
      <c r="R286" s="16"/>
      <c r="S286" s="16"/>
      <c r="T286" s="16"/>
    </row>
    <row r="287" spans="10:20" x14ac:dyDescent="0.35">
      <c r="M287" s="16"/>
      <c r="P287" s="16"/>
      <c r="R287" s="16"/>
      <c r="S287" s="16"/>
      <c r="T287" s="16"/>
    </row>
    <row r="288" spans="10:20" x14ac:dyDescent="0.35">
      <c r="M288" s="16"/>
      <c r="P288" s="16"/>
      <c r="R288" s="16"/>
      <c r="S288" s="16"/>
      <c r="T288" s="16"/>
    </row>
    <row r="289" spans="1:20" x14ac:dyDescent="0.35">
      <c r="M289" s="16"/>
      <c r="P289" s="16"/>
      <c r="R289" s="16"/>
      <c r="S289" s="16"/>
      <c r="T289" s="16"/>
    </row>
    <row r="290" spans="1:20" ht="13.15" x14ac:dyDescent="0.4">
      <c r="K290" s="8"/>
      <c r="M290" s="16"/>
      <c r="P290" s="16"/>
      <c r="R290" s="16"/>
      <c r="S290" s="16"/>
      <c r="T290" s="16"/>
    </row>
    <row r="291" spans="1:20" ht="13.15" x14ac:dyDescent="0.4">
      <c r="K291" s="8"/>
      <c r="M291" s="16"/>
      <c r="P291" s="16"/>
      <c r="R291" s="16"/>
      <c r="S291" s="16"/>
      <c r="T291" s="16"/>
    </row>
    <row r="292" spans="1:20" ht="13.15" x14ac:dyDescent="0.4">
      <c r="K292" s="8"/>
      <c r="M292" s="16"/>
      <c r="P292" s="92"/>
      <c r="R292" s="16"/>
      <c r="S292" s="16"/>
      <c r="T292" s="16"/>
    </row>
    <row r="293" spans="1:20" x14ac:dyDescent="0.35">
      <c r="M293" s="16"/>
      <c r="P293" s="16"/>
      <c r="R293" s="16"/>
      <c r="S293" s="16"/>
      <c r="T293" s="16"/>
    </row>
    <row r="294" spans="1:20" ht="13.15" x14ac:dyDescent="0.4">
      <c r="J294" s="10"/>
      <c r="K294" s="10"/>
      <c r="L294" s="10"/>
      <c r="M294" s="97"/>
      <c r="N294" s="10"/>
      <c r="O294" s="10"/>
      <c r="P294" s="90"/>
      <c r="R294" s="16"/>
      <c r="S294" s="16"/>
      <c r="T294" s="16"/>
    </row>
    <row r="295" spans="1:20" ht="13.15" x14ac:dyDescent="0.4">
      <c r="A295" s="10"/>
      <c r="B295" s="8"/>
      <c r="C295" s="8"/>
      <c r="D295" s="8"/>
      <c r="E295" s="8"/>
      <c r="F295" s="8"/>
      <c r="G295" s="8"/>
      <c r="H295" s="8"/>
      <c r="I295" s="8"/>
      <c r="J295" s="10"/>
      <c r="K295" s="10"/>
      <c r="L295" s="10"/>
      <c r="M295" s="90"/>
      <c r="N295" s="10"/>
      <c r="O295" s="10"/>
      <c r="P295" s="90"/>
      <c r="R295" s="16"/>
      <c r="S295" s="16"/>
      <c r="T295" s="16"/>
    </row>
    <row r="296" spans="1:20" ht="13.15" x14ac:dyDescent="0.4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98"/>
      <c r="N296" s="2"/>
      <c r="O296" s="2"/>
      <c r="P296" s="98"/>
      <c r="R296" s="16"/>
      <c r="S296" s="16"/>
      <c r="T296" s="16"/>
    </row>
    <row r="297" spans="1:20" ht="13.15" x14ac:dyDescent="0.4">
      <c r="A297" s="10"/>
      <c r="B297" s="8"/>
      <c r="C297" s="8"/>
      <c r="D297" s="8"/>
      <c r="E297" s="8"/>
      <c r="F297" s="8"/>
      <c r="G297" s="8"/>
      <c r="H297" s="8"/>
      <c r="I297" s="8"/>
      <c r="J297" s="10"/>
      <c r="K297" s="10"/>
      <c r="L297" s="10"/>
      <c r="M297" s="90"/>
      <c r="N297" s="10"/>
      <c r="O297" s="10"/>
      <c r="P297" s="90"/>
      <c r="R297" s="16"/>
      <c r="S297" s="16"/>
      <c r="T297" s="16"/>
    </row>
    <row r="298" spans="1:20" ht="13.15" x14ac:dyDescent="0.4">
      <c r="A298" s="10"/>
      <c r="B298" s="8"/>
      <c r="C298" s="8"/>
      <c r="D298" s="8"/>
      <c r="E298" s="8"/>
      <c r="F298" s="8"/>
      <c r="G298" s="8"/>
      <c r="H298" s="8"/>
      <c r="I298" s="8"/>
      <c r="J298" s="10"/>
      <c r="K298" s="10"/>
      <c r="L298" s="10"/>
      <c r="M298" s="90"/>
      <c r="N298" s="10"/>
      <c r="O298" s="10"/>
      <c r="P298" s="90"/>
      <c r="R298" s="16"/>
      <c r="S298" s="16"/>
      <c r="T298" s="16"/>
    </row>
    <row r="299" spans="1:20" ht="13.15" x14ac:dyDescent="0.4">
      <c r="B299" s="8"/>
      <c r="C299" s="8"/>
      <c r="D299" s="8"/>
      <c r="E299" s="8"/>
      <c r="F299" s="8"/>
      <c r="G299" s="8"/>
      <c r="H299" s="8"/>
      <c r="I299" s="8"/>
      <c r="M299" s="16"/>
      <c r="P299" s="16"/>
      <c r="R299" s="16"/>
      <c r="S299" s="16"/>
      <c r="T299" s="16"/>
    </row>
    <row r="300" spans="1:20" x14ac:dyDescent="0.35">
      <c r="M300" s="16"/>
      <c r="P300" s="16"/>
      <c r="R300" s="16"/>
      <c r="S300" s="16"/>
      <c r="T300" s="16"/>
    </row>
    <row r="301" spans="1:20" x14ac:dyDescent="0.35">
      <c r="M301" s="16"/>
      <c r="P301" s="16"/>
      <c r="R301" s="16"/>
      <c r="S301" s="16"/>
      <c r="T301" s="16"/>
    </row>
    <row r="302" spans="1:20" x14ac:dyDescent="0.35">
      <c r="M302" s="16"/>
      <c r="P302" s="16"/>
      <c r="R302" s="16"/>
      <c r="S302" s="16"/>
      <c r="T302" s="16"/>
    </row>
    <row r="303" spans="1:20" x14ac:dyDescent="0.35">
      <c r="M303" s="16"/>
      <c r="P303" s="16"/>
      <c r="R303" s="16"/>
      <c r="S303" s="16"/>
      <c r="T303" s="16"/>
    </row>
    <row r="304" spans="1:20" x14ac:dyDescent="0.35">
      <c r="M304" s="16"/>
      <c r="P304" s="16"/>
      <c r="R304" s="16"/>
      <c r="S304" s="16"/>
      <c r="T304" s="16"/>
    </row>
    <row r="305" spans="10:20" x14ac:dyDescent="0.35">
      <c r="M305" s="16"/>
      <c r="P305" s="16"/>
      <c r="R305" s="16"/>
      <c r="S305" s="16"/>
      <c r="T305" s="16"/>
    </row>
    <row r="306" spans="10:20" x14ac:dyDescent="0.35">
      <c r="J306" s="100"/>
      <c r="K306" s="100"/>
      <c r="L306" s="96"/>
      <c r="M306" s="18"/>
      <c r="N306" s="7"/>
      <c r="O306" s="7"/>
      <c r="P306" s="18"/>
      <c r="R306" s="18"/>
      <c r="S306" s="18"/>
      <c r="T306" s="16"/>
    </row>
    <row r="307" spans="10:20" x14ac:dyDescent="0.35">
      <c r="J307" s="100"/>
      <c r="K307" s="100"/>
      <c r="L307" s="96"/>
      <c r="M307" s="18"/>
      <c r="N307" s="7"/>
      <c r="O307" s="7"/>
      <c r="P307" s="18"/>
      <c r="R307" s="18"/>
      <c r="S307" s="18"/>
      <c r="T307" s="16"/>
    </row>
    <row r="308" spans="10:20" x14ac:dyDescent="0.35">
      <c r="J308" s="100"/>
      <c r="K308" s="100"/>
      <c r="L308" s="96"/>
      <c r="M308" s="18"/>
      <c r="N308" s="7"/>
      <c r="O308" s="7"/>
      <c r="P308" s="18"/>
      <c r="R308" s="18"/>
      <c r="S308" s="18"/>
      <c r="T308" s="16"/>
    </row>
    <row r="309" spans="10:20" x14ac:dyDescent="0.35">
      <c r="J309" s="100"/>
      <c r="K309" s="100"/>
      <c r="L309" s="96"/>
      <c r="M309" s="18"/>
      <c r="N309" s="7"/>
      <c r="O309" s="7"/>
      <c r="P309" s="18"/>
      <c r="R309" s="18"/>
      <c r="S309" s="18"/>
      <c r="T309" s="16"/>
    </row>
    <row r="310" spans="10:20" x14ac:dyDescent="0.35">
      <c r="J310" s="100"/>
      <c r="K310" s="100"/>
      <c r="L310" s="96"/>
      <c r="M310" s="18"/>
      <c r="N310" s="7"/>
      <c r="O310" s="7"/>
      <c r="P310" s="18"/>
      <c r="R310" s="18"/>
      <c r="S310" s="18"/>
      <c r="T310" s="16"/>
    </row>
    <row r="311" spans="10:20" x14ac:dyDescent="0.35">
      <c r="J311" s="100"/>
      <c r="K311" s="100"/>
      <c r="L311" s="96"/>
      <c r="M311" s="18"/>
      <c r="N311" s="7"/>
      <c r="O311" s="7"/>
      <c r="P311" s="18"/>
      <c r="R311" s="18"/>
      <c r="S311" s="18"/>
      <c r="T311" s="16"/>
    </row>
    <row r="312" spans="10:20" x14ac:dyDescent="0.35">
      <c r="J312" s="100"/>
      <c r="K312" s="100"/>
      <c r="L312" s="96"/>
      <c r="M312" s="18"/>
      <c r="N312" s="7"/>
      <c r="O312" s="7"/>
      <c r="P312" s="18"/>
      <c r="R312" s="18"/>
      <c r="S312" s="18"/>
      <c r="T312" s="16"/>
    </row>
    <row r="313" spans="10:20" x14ac:dyDescent="0.35">
      <c r="J313" s="100"/>
      <c r="K313" s="100"/>
      <c r="L313" s="96"/>
      <c r="M313" s="18"/>
      <c r="N313" s="7"/>
      <c r="O313" s="7"/>
      <c r="P313" s="18"/>
      <c r="R313" s="18"/>
      <c r="S313" s="18"/>
      <c r="T313" s="16"/>
    </row>
    <row r="314" spans="10:20" x14ac:dyDescent="0.35">
      <c r="J314" s="100"/>
      <c r="K314" s="100"/>
      <c r="L314" s="96"/>
      <c r="M314" s="18"/>
      <c r="N314" s="7"/>
      <c r="O314" s="7"/>
      <c r="P314" s="18"/>
      <c r="R314" s="18"/>
      <c r="S314" s="18"/>
      <c r="T314" s="16"/>
    </row>
    <row r="315" spans="10:20" x14ac:dyDescent="0.35">
      <c r="J315" s="100"/>
      <c r="K315" s="100"/>
      <c r="L315" s="96"/>
      <c r="M315" s="18"/>
      <c r="N315" s="7"/>
      <c r="O315" s="7"/>
      <c r="P315" s="18"/>
      <c r="R315" s="18"/>
      <c r="S315" s="18"/>
      <c r="T315" s="16"/>
    </row>
    <row r="316" spans="10:20" x14ac:dyDescent="0.35">
      <c r="J316" s="100"/>
      <c r="K316" s="100"/>
      <c r="L316" s="96"/>
      <c r="M316" s="18"/>
      <c r="N316" s="7"/>
      <c r="O316" s="7"/>
      <c r="P316" s="18"/>
      <c r="R316" s="18"/>
      <c r="S316" s="18"/>
      <c r="T316" s="16"/>
    </row>
    <row r="317" spans="10:20" x14ac:dyDescent="0.35">
      <c r="J317" s="100"/>
      <c r="K317" s="100"/>
      <c r="L317" s="96"/>
      <c r="M317" s="19"/>
      <c r="N317" s="95"/>
      <c r="O317" s="95"/>
      <c r="P317" s="19"/>
      <c r="R317" s="17"/>
      <c r="S317" s="17"/>
      <c r="T317" s="16"/>
    </row>
    <row r="318" spans="10:20" x14ac:dyDescent="0.35">
      <c r="J318" s="96"/>
      <c r="K318" s="96"/>
      <c r="L318" s="96"/>
      <c r="M318" s="16"/>
      <c r="N318" s="7"/>
      <c r="O318" s="7"/>
      <c r="P318" s="16"/>
      <c r="R318" s="16"/>
      <c r="S318" s="16"/>
      <c r="T318" s="16"/>
    </row>
    <row r="319" spans="10:20" x14ac:dyDescent="0.35">
      <c r="J319" s="96"/>
      <c r="K319" s="96"/>
      <c r="L319" s="96"/>
      <c r="M319" s="16"/>
      <c r="P319" s="16"/>
      <c r="R319" s="16"/>
      <c r="S319" s="16"/>
      <c r="T319" s="16"/>
    </row>
    <row r="320" spans="10:20" x14ac:dyDescent="0.35">
      <c r="J320" s="96"/>
      <c r="K320" s="96"/>
      <c r="L320" s="96"/>
      <c r="M320" s="16"/>
      <c r="P320" s="16"/>
      <c r="R320" s="16"/>
      <c r="S320" s="16"/>
      <c r="T320" s="16"/>
    </row>
    <row r="321" spans="10:20" x14ac:dyDescent="0.35">
      <c r="J321" s="96"/>
      <c r="K321" s="96"/>
      <c r="L321" s="96"/>
      <c r="M321" s="16"/>
      <c r="P321" s="16"/>
      <c r="R321" s="16"/>
      <c r="S321" s="16"/>
      <c r="T321" s="16"/>
    </row>
    <row r="322" spans="10:20" x14ac:dyDescent="0.35">
      <c r="J322" s="96"/>
      <c r="K322" s="96"/>
      <c r="L322" s="96"/>
      <c r="M322" s="92"/>
      <c r="N322" s="7"/>
      <c r="O322" s="7"/>
      <c r="P322" s="18"/>
      <c r="R322" s="18"/>
      <c r="S322" s="14"/>
      <c r="T322" s="14"/>
    </row>
    <row r="323" spans="10:20" x14ac:dyDescent="0.35">
      <c r="J323" s="96"/>
      <c r="K323" s="96"/>
      <c r="L323" s="96"/>
      <c r="M323" s="92"/>
      <c r="N323" s="7"/>
      <c r="O323" s="7"/>
      <c r="P323" s="18"/>
      <c r="R323" s="18"/>
      <c r="S323" s="14"/>
      <c r="T323" s="14"/>
    </row>
    <row r="324" spans="10:20" x14ac:dyDescent="0.35">
      <c r="J324" s="96"/>
      <c r="K324" s="96"/>
      <c r="L324" s="96"/>
      <c r="M324" s="92"/>
      <c r="N324" s="7"/>
      <c r="O324" s="7"/>
      <c r="P324" s="18"/>
      <c r="R324" s="18"/>
      <c r="S324" s="14"/>
      <c r="T324" s="14"/>
    </row>
    <row r="325" spans="10:20" x14ac:dyDescent="0.35">
      <c r="J325" s="96"/>
      <c r="K325" s="96"/>
      <c r="L325" s="96"/>
      <c r="M325" s="92"/>
      <c r="N325" s="7"/>
      <c r="O325" s="7"/>
      <c r="P325" s="18"/>
      <c r="R325" s="18"/>
      <c r="S325" s="14"/>
      <c r="T325" s="14"/>
    </row>
    <row r="326" spans="10:20" x14ac:dyDescent="0.35">
      <c r="J326" s="96"/>
      <c r="K326" s="96"/>
      <c r="L326" s="96"/>
      <c r="M326" s="92"/>
      <c r="N326" s="7"/>
      <c r="O326" s="7"/>
      <c r="P326" s="18"/>
      <c r="R326" s="18"/>
      <c r="S326" s="14"/>
      <c r="T326" s="14"/>
    </row>
    <row r="327" spans="10:20" x14ac:dyDescent="0.35">
      <c r="J327" s="96"/>
      <c r="K327" s="96"/>
      <c r="L327" s="96"/>
      <c r="M327" s="92"/>
      <c r="N327" s="7"/>
      <c r="O327" s="7"/>
      <c r="P327" s="18"/>
      <c r="R327" s="18"/>
      <c r="S327" s="14"/>
      <c r="T327" s="14"/>
    </row>
    <row r="328" spans="10:20" x14ac:dyDescent="0.35">
      <c r="J328" s="96"/>
      <c r="K328" s="96"/>
      <c r="L328" s="96"/>
      <c r="M328" s="92"/>
      <c r="N328" s="7"/>
      <c r="O328" s="7"/>
      <c r="P328" s="18"/>
      <c r="R328" s="18"/>
      <c r="S328" s="14"/>
      <c r="T328" s="14"/>
    </row>
    <row r="329" spans="10:20" x14ac:dyDescent="0.35">
      <c r="J329" s="96"/>
      <c r="K329" s="96"/>
      <c r="L329" s="96"/>
      <c r="M329" s="92"/>
      <c r="N329" s="7"/>
      <c r="O329" s="7"/>
      <c r="P329" s="18"/>
      <c r="R329" s="18"/>
      <c r="S329" s="14"/>
      <c r="T329" s="14"/>
    </row>
    <row r="330" spans="10:20" x14ac:dyDescent="0.35">
      <c r="J330" s="96"/>
      <c r="K330" s="96"/>
      <c r="L330" s="96"/>
      <c r="M330" s="92"/>
      <c r="N330" s="7"/>
      <c r="O330" s="7"/>
      <c r="P330" s="18"/>
      <c r="R330" s="18"/>
      <c r="S330" s="14"/>
      <c r="T330" s="14"/>
    </row>
    <row r="331" spans="10:20" x14ac:dyDescent="0.35">
      <c r="J331" s="96"/>
      <c r="K331" s="96"/>
      <c r="L331" s="96"/>
      <c r="M331" s="92"/>
      <c r="N331" s="7"/>
      <c r="O331" s="7"/>
      <c r="P331" s="18"/>
      <c r="R331" s="18"/>
      <c r="S331" s="14"/>
      <c r="T331" s="14"/>
    </row>
    <row r="332" spans="10:20" x14ac:dyDescent="0.35">
      <c r="J332" s="96"/>
      <c r="K332" s="96"/>
      <c r="L332" s="96"/>
      <c r="M332" s="92"/>
      <c r="N332" s="7"/>
      <c r="O332" s="7"/>
      <c r="P332" s="18"/>
      <c r="R332" s="18"/>
      <c r="S332" s="14"/>
      <c r="T332" s="14"/>
    </row>
    <row r="333" spans="10:20" x14ac:dyDescent="0.35">
      <c r="J333" s="96"/>
      <c r="K333" s="96"/>
      <c r="L333" s="96"/>
      <c r="M333" s="94"/>
      <c r="N333" s="95"/>
      <c r="O333" s="95"/>
      <c r="P333" s="17"/>
      <c r="R333" s="19"/>
      <c r="S333" s="15"/>
      <c r="T333" s="15"/>
    </row>
    <row r="334" spans="10:20" x14ac:dyDescent="0.35">
      <c r="J334" s="96"/>
      <c r="K334" s="96"/>
      <c r="L334" s="96"/>
      <c r="M334" s="16"/>
      <c r="N334" s="7"/>
      <c r="O334" s="7"/>
      <c r="P334" s="16"/>
      <c r="R334" s="16"/>
      <c r="S334" s="16"/>
      <c r="T334" s="16"/>
    </row>
    <row r="335" spans="10:20" x14ac:dyDescent="0.35">
      <c r="J335" s="96"/>
      <c r="K335" s="96"/>
      <c r="L335" s="96"/>
      <c r="M335" s="16"/>
      <c r="N335" s="7"/>
      <c r="O335" s="7"/>
      <c r="P335" s="16"/>
      <c r="R335" s="16"/>
      <c r="S335" s="16"/>
      <c r="T335" s="16"/>
    </row>
    <row r="336" spans="10:20" x14ac:dyDescent="0.35">
      <c r="J336" s="96"/>
      <c r="K336" s="96"/>
      <c r="L336" s="96"/>
      <c r="M336" s="16"/>
      <c r="N336" s="7"/>
      <c r="O336" s="7"/>
      <c r="P336" s="16"/>
      <c r="R336" s="16"/>
      <c r="S336" s="16"/>
      <c r="T336" s="16"/>
    </row>
    <row r="337" spans="1:20" x14ac:dyDescent="0.35">
      <c r="J337" s="96"/>
      <c r="K337" s="96"/>
      <c r="L337" s="96"/>
      <c r="M337" s="16"/>
      <c r="N337" s="7"/>
      <c r="O337" s="7"/>
      <c r="P337" s="16"/>
      <c r="R337" s="16"/>
      <c r="S337" s="16"/>
      <c r="T337" s="16"/>
    </row>
    <row r="338" spans="1:20" x14ac:dyDescent="0.35">
      <c r="J338" s="96"/>
      <c r="K338" s="96"/>
      <c r="L338" s="96"/>
      <c r="M338" s="16"/>
      <c r="N338" s="7"/>
      <c r="O338" s="7"/>
      <c r="P338" s="16"/>
      <c r="R338" s="16"/>
      <c r="S338" s="16"/>
      <c r="T338" s="16"/>
    </row>
    <row r="339" spans="1:20" x14ac:dyDescent="0.35">
      <c r="J339" s="96"/>
      <c r="K339" s="96"/>
      <c r="L339" s="96"/>
      <c r="M339" s="16"/>
      <c r="N339" s="7"/>
      <c r="O339" s="7"/>
      <c r="P339" s="16"/>
      <c r="R339" s="16"/>
      <c r="S339" s="16"/>
      <c r="T339" s="16"/>
    </row>
    <row r="340" spans="1:20" x14ac:dyDescent="0.35">
      <c r="J340" s="96"/>
      <c r="K340" s="96"/>
      <c r="L340" s="96"/>
      <c r="M340" s="16"/>
      <c r="N340" s="7"/>
      <c r="O340" s="7"/>
      <c r="P340" s="16"/>
      <c r="R340" s="16"/>
      <c r="S340" s="16"/>
      <c r="T340" s="16"/>
    </row>
    <row r="341" spans="1:20" x14ac:dyDescent="0.35">
      <c r="J341" s="96"/>
      <c r="K341" s="96"/>
      <c r="L341" s="96"/>
      <c r="M341" s="16"/>
      <c r="N341" s="7"/>
      <c r="O341" s="7"/>
      <c r="P341" s="16"/>
      <c r="R341" s="16"/>
      <c r="S341" s="16"/>
      <c r="T341" s="16"/>
    </row>
    <row r="342" spans="1:20" x14ac:dyDescent="0.35">
      <c r="M342" s="16"/>
      <c r="P342" s="16"/>
      <c r="R342" s="16"/>
      <c r="S342" s="16"/>
      <c r="T342" s="16"/>
    </row>
    <row r="343" spans="1:20" x14ac:dyDescent="0.35">
      <c r="M343" s="16"/>
      <c r="P343" s="16"/>
      <c r="R343" s="16"/>
      <c r="S343" s="16"/>
      <c r="T343" s="16"/>
    </row>
    <row r="344" spans="1:20" x14ac:dyDescent="0.35">
      <c r="M344" s="16"/>
      <c r="P344" s="16"/>
      <c r="R344" s="16"/>
      <c r="S344" s="16"/>
      <c r="T344" s="16"/>
    </row>
    <row r="345" spans="1:20" ht="13.15" x14ac:dyDescent="0.4">
      <c r="K345" s="8"/>
      <c r="M345" s="16"/>
      <c r="P345" s="16"/>
      <c r="R345" s="16"/>
      <c r="S345" s="16"/>
      <c r="T345" s="16"/>
    </row>
    <row r="346" spans="1:20" ht="13.15" x14ac:dyDescent="0.4">
      <c r="K346" s="8"/>
      <c r="M346" s="16"/>
      <c r="P346" s="16"/>
      <c r="R346" s="16"/>
      <c r="S346" s="16"/>
      <c r="T346" s="16"/>
    </row>
    <row r="347" spans="1:20" ht="13.15" x14ac:dyDescent="0.4">
      <c r="K347" s="8"/>
      <c r="M347" s="16"/>
      <c r="P347" s="92"/>
      <c r="R347" s="16"/>
      <c r="S347" s="16"/>
      <c r="T347" s="16"/>
    </row>
    <row r="348" spans="1:20" x14ac:dyDescent="0.35">
      <c r="M348" s="16"/>
      <c r="P348" s="16"/>
      <c r="R348" s="16"/>
      <c r="S348" s="16"/>
      <c r="T348" s="16"/>
    </row>
    <row r="349" spans="1:20" ht="13.15" x14ac:dyDescent="0.4">
      <c r="J349" s="10"/>
      <c r="K349" s="10"/>
      <c r="L349" s="10"/>
      <c r="M349" s="97"/>
      <c r="N349" s="10"/>
      <c r="O349" s="10"/>
      <c r="P349" s="90"/>
      <c r="R349" s="16"/>
      <c r="S349" s="16"/>
      <c r="T349" s="16"/>
    </row>
    <row r="350" spans="1:20" ht="13.15" x14ac:dyDescent="0.4">
      <c r="A350" s="10"/>
      <c r="B350" s="8"/>
      <c r="C350" s="8"/>
      <c r="D350" s="8"/>
      <c r="E350" s="8"/>
      <c r="F350" s="8"/>
      <c r="G350" s="8"/>
      <c r="H350" s="8"/>
      <c r="I350" s="8"/>
      <c r="J350" s="10"/>
      <c r="K350" s="10"/>
      <c r="L350" s="10"/>
      <c r="M350" s="90"/>
      <c r="N350" s="10"/>
      <c r="O350" s="10"/>
      <c r="P350" s="90"/>
      <c r="R350" s="16"/>
      <c r="S350" s="16"/>
      <c r="T350" s="16"/>
    </row>
    <row r="351" spans="1:20" ht="13.15" x14ac:dyDescent="0.4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98"/>
      <c r="N351" s="2"/>
      <c r="O351" s="2"/>
      <c r="P351" s="98"/>
      <c r="R351" s="16"/>
      <c r="S351" s="16"/>
      <c r="T351" s="16"/>
    </row>
    <row r="352" spans="1:20" ht="13.15" x14ac:dyDescent="0.4">
      <c r="A352" s="10"/>
      <c r="B352" s="8"/>
      <c r="C352" s="8"/>
      <c r="D352" s="8"/>
      <c r="E352" s="8"/>
      <c r="F352" s="8"/>
      <c r="G352" s="8"/>
      <c r="H352" s="8"/>
      <c r="I352" s="8"/>
      <c r="J352" s="10"/>
      <c r="K352" s="10"/>
      <c r="L352" s="10"/>
      <c r="M352" s="90"/>
      <c r="N352" s="10"/>
      <c r="O352" s="10"/>
      <c r="P352" s="90"/>
      <c r="R352" s="16"/>
      <c r="S352" s="16"/>
      <c r="T352" s="16"/>
    </row>
    <row r="353" spans="1:20" ht="13.15" x14ac:dyDescent="0.4">
      <c r="A353" s="10"/>
      <c r="B353" s="8"/>
      <c r="C353" s="8"/>
      <c r="D353" s="8"/>
      <c r="E353" s="8"/>
      <c r="F353" s="8"/>
      <c r="G353" s="8"/>
      <c r="H353" s="8"/>
      <c r="I353" s="8"/>
      <c r="J353" s="10"/>
      <c r="K353" s="10"/>
      <c r="L353" s="10"/>
      <c r="M353" s="90"/>
      <c r="N353" s="10"/>
      <c r="O353" s="10"/>
      <c r="P353" s="90"/>
      <c r="R353" s="16"/>
      <c r="S353" s="16"/>
      <c r="T353" s="16"/>
    </row>
    <row r="354" spans="1:20" ht="13.15" x14ac:dyDescent="0.4">
      <c r="B354" s="8"/>
      <c r="C354" s="8"/>
      <c r="D354" s="8"/>
      <c r="E354" s="8"/>
      <c r="F354" s="8"/>
      <c r="G354" s="8"/>
      <c r="H354" s="8"/>
      <c r="I354" s="8"/>
      <c r="M354" s="16"/>
      <c r="P354" s="16"/>
      <c r="R354" s="16"/>
      <c r="S354" s="16"/>
      <c r="T354" s="16"/>
    </row>
    <row r="355" spans="1:20" x14ac:dyDescent="0.35">
      <c r="M355" s="16"/>
      <c r="P355" s="16"/>
      <c r="R355" s="16"/>
      <c r="S355" s="16"/>
      <c r="T355" s="16"/>
    </row>
    <row r="356" spans="1:20" x14ac:dyDescent="0.35">
      <c r="M356" s="16"/>
      <c r="P356" s="16"/>
      <c r="R356" s="16"/>
      <c r="S356" s="16"/>
      <c r="T356" s="16"/>
    </row>
    <row r="357" spans="1:20" x14ac:dyDescent="0.35">
      <c r="M357" s="16"/>
      <c r="P357" s="16"/>
      <c r="R357" s="16"/>
      <c r="S357" s="16"/>
      <c r="T357" s="16"/>
    </row>
    <row r="358" spans="1:20" x14ac:dyDescent="0.35">
      <c r="M358" s="16"/>
      <c r="P358" s="16"/>
      <c r="R358" s="16"/>
      <c r="S358" s="16"/>
      <c r="T358" s="16"/>
    </row>
    <row r="359" spans="1:20" x14ac:dyDescent="0.35">
      <c r="M359" s="16"/>
      <c r="P359" s="16"/>
      <c r="R359" s="16"/>
      <c r="S359" s="16"/>
      <c r="T359" s="16"/>
    </row>
    <row r="360" spans="1:20" x14ac:dyDescent="0.35">
      <c r="M360" s="16"/>
      <c r="P360" s="16"/>
      <c r="R360" s="16"/>
      <c r="S360" s="16"/>
      <c r="T360" s="16"/>
    </row>
    <row r="361" spans="1:20" x14ac:dyDescent="0.35">
      <c r="J361" s="5"/>
      <c r="K361" s="5"/>
      <c r="L361" s="5"/>
      <c r="M361" s="18"/>
      <c r="N361" s="7"/>
      <c r="O361" s="7"/>
      <c r="P361" s="18"/>
      <c r="R361" s="16"/>
      <c r="S361" s="16"/>
      <c r="T361" s="16"/>
    </row>
    <row r="362" spans="1:20" x14ac:dyDescent="0.35">
      <c r="J362" s="5"/>
      <c r="K362" s="5"/>
      <c r="L362" s="5"/>
      <c r="M362" s="18"/>
      <c r="N362" s="7"/>
      <c r="O362" s="7"/>
      <c r="P362" s="18"/>
      <c r="R362" s="16"/>
      <c r="S362" s="16"/>
      <c r="T362" s="16"/>
    </row>
    <row r="363" spans="1:20" x14ac:dyDescent="0.35">
      <c r="J363" s="5"/>
      <c r="K363" s="5"/>
      <c r="L363" s="5"/>
      <c r="M363" s="18"/>
      <c r="N363" s="7"/>
      <c r="O363" s="7"/>
      <c r="P363" s="18"/>
      <c r="R363" s="16"/>
      <c r="S363" s="16"/>
      <c r="T363" s="16"/>
    </row>
    <row r="364" spans="1:20" x14ac:dyDescent="0.35">
      <c r="J364" s="5"/>
      <c r="K364" s="5"/>
      <c r="L364" s="5"/>
      <c r="M364" s="18"/>
      <c r="N364" s="7"/>
      <c r="O364" s="7"/>
      <c r="P364" s="18"/>
      <c r="R364" s="16"/>
      <c r="S364" s="16"/>
      <c r="T364" s="16"/>
    </row>
    <row r="365" spans="1:20" x14ac:dyDescent="0.35">
      <c r="J365" s="5"/>
      <c r="K365" s="5"/>
      <c r="L365" s="5"/>
      <c r="M365" s="18"/>
      <c r="N365" s="7"/>
      <c r="O365" s="7"/>
      <c r="P365" s="18"/>
      <c r="R365" s="16"/>
      <c r="S365" s="16"/>
      <c r="T365" s="16"/>
    </row>
    <row r="366" spans="1:20" x14ac:dyDescent="0.35">
      <c r="J366" s="5"/>
      <c r="K366" s="5"/>
      <c r="L366" s="5"/>
      <c r="M366" s="18"/>
      <c r="N366" s="7"/>
      <c r="O366" s="7"/>
      <c r="P366" s="18"/>
      <c r="R366" s="16"/>
      <c r="S366" s="16"/>
      <c r="T366" s="16"/>
    </row>
    <row r="367" spans="1:20" x14ac:dyDescent="0.35">
      <c r="J367" s="5"/>
      <c r="K367" s="5"/>
      <c r="L367" s="5"/>
      <c r="M367" s="18"/>
      <c r="N367" s="7"/>
      <c r="O367" s="7"/>
      <c r="P367" s="18"/>
      <c r="R367" s="16"/>
      <c r="S367" s="16"/>
      <c r="T367" s="16"/>
    </row>
    <row r="368" spans="1:20" x14ac:dyDescent="0.35">
      <c r="J368" s="5"/>
      <c r="K368" s="5"/>
      <c r="L368" s="5"/>
      <c r="M368" s="18"/>
      <c r="N368" s="7"/>
      <c r="O368" s="7"/>
      <c r="P368" s="18"/>
      <c r="R368" s="16"/>
      <c r="S368" s="16"/>
      <c r="T368" s="16"/>
    </row>
    <row r="369" spans="10:20" x14ac:dyDescent="0.35">
      <c r="J369" s="5"/>
      <c r="K369" s="5"/>
      <c r="L369" s="5"/>
      <c r="M369" s="18"/>
      <c r="N369" s="7"/>
      <c r="O369" s="7"/>
      <c r="P369" s="18"/>
      <c r="R369" s="16"/>
      <c r="S369" s="16"/>
      <c r="T369" s="16"/>
    </row>
    <row r="370" spans="10:20" x14ac:dyDescent="0.35">
      <c r="J370" s="5"/>
      <c r="K370" s="5"/>
      <c r="L370" s="5"/>
      <c r="M370" s="18"/>
      <c r="N370" s="7"/>
      <c r="O370" s="7"/>
      <c r="P370" s="18"/>
      <c r="R370" s="16"/>
      <c r="S370" s="16"/>
      <c r="T370" s="16"/>
    </row>
    <row r="371" spans="10:20" x14ac:dyDescent="0.35">
      <c r="J371" s="5"/>
      <c r="K371" s="5"/>
      <c r="L371" s="5"/>
      <c r="M371" s="18"/>
      <c r="N371" s="7"/>
      <c r="O371" s="7"/>
      <c r="P371" s="18"/>
      <c r="R371" s="16"/>
      <c r="S371" s="16"/>
      <c r="T371" s="16"/>
    </row>
    <row r="372" spans="10:20" x14ac:dyDescent="0.35">
      <c r="J372" s="5"/>
      <c r="K372" s="5"/>
      <c r="L372" s="5"/>
      <c r="M372" s="17"/>
      <c r="N372" s="95"/>
      <c r="O372" s="95"/>
      <c r="P372" s="17"/>
      <c r="R372" s="16"/>
      <c r="S372" s="16"/>
      <c r="T372" s="16"/>
    </row>
    <row r="373" spans="10:20" x14ac:dyDescent="0.35">
      <c r="J373" s="5"/>
      <c r="K373" s="5"/>
      <c r="L373" s="5"/>
      <c r="M373" s="16"/>
      <c r="N373" s="7"/>
      <c r="O373" s="7"/>
      <c r="P373" s="16"/>
      <c r="R373" s="16"/>
      <c r="S373" s="16"/>
      <c r="T373" s="16"/>
    </row>
    <row r="374" spans="10:20" x14ac:dyDescent="0.35">
      <c r="J374" s="5"/>
      <c r="K374" s="5"/>
      <c r="L374" s="5"/>
      <c r="M374" s="16"/>
      <c r="P374" s="16"/>
      <c r="R374" s="16"/>
      <c r="S374" s="16"/>
      <c r="T374" s="16"/>
    </row>
    <row r="375" spans="10:20" x14ac:dyDescent="0.35">
      <c r="J375" s="5"/>
      <c r="K375" s="5"/>
      <c r="L375" s="5"/>
      <c r="M375" s="16"/>
      <c r="P375" s="16"/>
      <c r="R375" s="16"/>
      <c r="S375" s="16"/>
      <c r="T375" s="16"/>
    </row>
    <row r="376" spans="10:20" x14ac:dyDescent="0.35">
      <c r="J376" s="5"/>
      <c r="K376" s="5"/>
      <c r="L376" s="5"/>
      <c r="M376" s="16"/>
      <c r="P376" s="16"/>
      <c r="R376" s="16"/>
      <c r="S376" s="16"/>
      <c r="T376" s="16"/>
    </row>
    <row r="377" spans="10:20" x14ac:dyDescent="0.35">
      <c r="J377" s="5"/>
      <c r="K377" s="5"/>
      <c r="L377" s="5"/>
      <c r="M377" s="92"/>
      <c r="N377" s="7"/>
      <c r="O377" s="7"/>
      <c r="P377" s="18"/>
      <c r="R377" s="18"/>
      <c r="S377" s="18"/>
      <c r="T377" s="18"/>
    </row>
    <row r="378" spans="10:20" x14ac:dyDescent="0.35">
      <c r="J378" s="5"/>
      <c r="K378" s="5"/>
      <c r="L378" s="5"/>
      <c r="M378" s="92"/>
      <c r="N378" s="7"/>
      <c r="O378" s="7"/>
      <c r="P378" s="18"/>
      <c r="R378" s="18"/>
      <c r="S378" s="18"/>
      <c r="T378" s="18"/>
    </row>
    <row r="379" spans="10:20" x14ac:dyDescent="0.35">
      <c r="J379" s="5"/>
      <c r="K379" s="5"/>
      <c r="L379" s="5"/>
      <c r="M379" s="92"/>
      <c r="N379" s="7"/>
      <c r="O379" s="7"/>
      <c r="P379" s="18"/>
      <c r="R379" s="18"/>
      <c r="S379" s="18"/>
      <c r="T379" s="18"/>
    </row>
    <row r="380" spans="10:20" x14ac:dyDescent="0.35">
      <c r="J380" s="5"/>
      <c r="K380" s="5"/>
      <c r="L380" s="5"/>
      <c r="M380" s="92"/>
      <c r="N380" s="7"/>
      <c r="O380" s="7"/>
      <c r="P380" s="18"/>
      <c r="R380" s="18"/>
      <c r="S380" s="18"/>
      <c r="T380" s="18"/>
    </row>
    <row r="381" spans="10:20" x14ac:dyDescent="0.35">
      <c r="J381" s="5"/>
      <c r="K381" s="5"/>
      <c r="L381" s="5"/>
      <c r="M381" s="92"/>
      <c r="N381" s="7"/>
      <c r="O381" s="7"/>
      <c r="P381" s="18"/>
      <c r="R381" s="18"/>
      <c r="S381" s="18"/>
      <c r="T381" s="18"/>
    </row>
    <row r="382" spans="10:20" x14ac:dyDescent="0.35">
      <c r="J382" s="5"/>
      <c r="K382" s="5"/>
      <c r="L382" s="5"/>
      <c r="M382" s="92"/>
      <c r="N382" s="7"/>
      <c r="O382" s="7"/>
      <c r="P382" s="18"/>
      <c r="R382" s="18"/>
      <c r="S382" s="18"/>
      <c r="T382" s="18"/>
    </row>
    <row r="383" spans="10:20" x14ac:dyDescent="0.35">
      <c r="J383" s="5"/>
      <c r="K383" s="5"/>
      <c r="L383" s="5"/>
      <c r="M383" s="92"/>
      <c r="N383" s="7"/>
      <c r="O383" s="7"/>
      <c r="P383" s="18"/>
      <c r="R383" s="18"/>
      <c r="S383" s="18"/>
      <c r="T383" s="18"/>
    </row>
    <row r="384" spans="10:20" x14ac:dyDescent="0.35">
      <c r="J384" s="5"/>
      <c r="K384" s="5"/>
      <c r="L384" s="5"/>
      <c r="M384" s="92"/>
      <c r="N384" s="7"/>
      <c r="O384" s="7"/>
      <c r="P384" s="18"/>
      <c r="R384" s="18"/>
      <c r="S384" s="18"/>
      <c r="T384" s="18"/>
    </row>
    <row r="385" spans="10:20" x14ac:dyDescent="0.35">
      <c r="J385" s="5"/>
      <c r="K385" s="5"/>
      <c r="L385" s="5"/>
      <c r="M385" s="92"/>
      <c r="N385" s="7"/>
      <c r="O385" s="7"/>
      <c r="P385" s="18"/>
      <c r="R385" s="18"/>
      <c r="S385" s="18"/>
      <c r="T385" s="18"/>
    </row>
    <row r="386" spans="10:20" x14ac:dyDescent="0.35">
      <c r="J386" s="5"/>
      <c r="K386" s="5"/>
      <c r="L386" s="5"/>
      <c r="M386" s="92"/>
      <c r="N386" s="7"/>
      <c r="O386" s="7"/>
      <c r="P386" s="18"/>
      <c r="R386" s="18"/>
      <c r="S386" s="18"/>
      <c r="T386" s="18"/>
    </row>
    <row r="387" spans="10:20" x14ac:dyDescent="0.35">
      <c r="J387" s="5"/>
      <c r="K387" s="5"/>
      <c r="L387" s="5"/>
      <c r="M387" s="92"/>
      <c r="N387" s="7"/>
      <c r="O387" s="7"/>
      <c r="P387" s="18"/>
      <c r="R387" s="18"/>
      <c r="S387" s="18"/>
      <c r="T387" s="18"/>
    </row>
    <row r="388" spans="10:20" x14ac:dyDescent="0.35">
      <c r="J388" s="5"/>
      <c r="K388" s="5"/>
      <c r="L388" s="5"/>
      <c r="M388" s="94"/>
      <c r="N388" s="95"/>
      <c r="O388" s="95"/>
      <c r="P388" s="17"/>
      <c r="R388" s="17"/>
      <c r="S388" s="17"/>
      <c r="T388" s="17"/>
    </row>
    <row r="389" spans="10:20" x14ac:dyDescent="0.35">
      <c r="J389" s="96"/>
      <c r="K389" s="96"/>
      <c r="L389" s="96"/>
      <c r="M389" s="16"/>
      <c r="N389" s="7"/>
      <c r="O389" s="7"/>
      <c r="P389" s="16"/>
      <c r="R389" s="16"/>
      <c r="S389" s="16"/>
      <c r="T389" s="16"/>
    </row>
    <row r="390" spans="10:20" x14ac:dyDescent="0.35">
      <c r="M390" s="16"/>
      <c r="P390" s="16"/>
      <c r="R390" s="16"/>
      <c r="S390" s="16"/>
      <c r="T390" s="16"/>
    </row>
    <row r="391" spans="10:20" x14ac:dyDescent="0.35">
      <c r="M391" s="16"/>
      <c r="P391" s="16"/>
      <c r="R391" s="16"/>
      <c r="S391" s="16"/>
      <c r="T391" s="16"/>
    </row>
    <row r="392" spans="10:20" x14ac:dyDescent="0.35">
      <c r="M392" s="16"/>
      <c r="P392" s="16"/>
      <c r="R392" s="16"/>
      <c r="S392" s="16"/>
      <c r="T392" s="16"/>
    </row>
    <row r="393" spans="10:20" x14ac:dyDescent="0.35">
      <c r="M393" s="16"/>
      <c r="P393" s="16"/>
      <c r="R393" s="16"/>
      <c r="S393" s="16"/>
      <c r="T393" s="16"/>
    </row>
    <row r="394" spans="10:20" x14ac:dyDescent="0.35">
      <c r="M394" s="16"/>
      <c r="P394" s="16"/>
      <c r="R394" s="16"/>
      <c r="S394" s="16"/>
      <c r="T394" s="16"/>
    </row>
    <row r="395" spans="10:20" x14ac:dyDescent="0.35">
      <c r="M395" s="16"/>
      <c r="P395" s="16"/>
      <c r="R395" s="16"/>
      <c r="S395" s="16"/>
      <c r="T395" s="16"/>
    </row>
    <row r="396" spans="10:20" x14ac:dyDescent="0.35">
      <c r="M396" s="16"/>
      <c r="P396" s="16"/>
      <c r="R396" s="16"/>
      <c r="S396" s="16"/>
      <c r="T396" s="16"/>
    </row>
    <row r="397" spans="10:20" x14ac:dyDescent="0.35">
      <c r="M397" s="16"/>
      <c r="P397" s="16"/>
      <c r="R397" s="16"/>
      <c r="S397" s="16"/>
      <c r="T397" s="16"/>
    </row>
    <row r="398" spans="10:20" x14ac:dyDescent="0.35">
      <c r="M398" s="16"/>
      <c r="P398" s="16"/>
      <c r="R398" s="16"/>
      <c r="S398" s="16"/>
      <c r="T398" s="16"/>
    </row>
    <row r="399" spans="10:20" x14ac:dyDescent="0.35">
      <c r="M399" s="16"/>
      <c r="P399" s="16"/>
      <c r="R399" s="16"/>
      <c r="S399" s="16"/>
      <c r="T399" s="16"/>
    </row>
    <row r="400" spans="10:20" ht="13.15" x14ac:dyDescent="0.4">
      <c r="K400" s="8"/>
      <c r="M400" s="16"/>
      <c r="P400" s="16"/>
      <c r="R400" s="16"/>
      <c r="S400" s="16"/>
      <c r="T400" s="16"/>
    </row>
    <row r="401" spans="1:20" ht="13.15" x14ac:dyDescent="0.4">
      <c r="K401" s="8"/>
      <c r="M401" s="16"/>
      <c r="P401" s="16"/>
      <c r="R401" s="16"/>
      <c r="S401" s="16"/>
      <c r="T401" s="16"/>
    </row>
    <row r="402" spans="1:20" ht="13.15" x14ac:dyDescent="0.4">
      <c r="K402" s="8"/>
      <c r="M402" s="16"/>
      <c r="P402" s="92"/>
      <c r="R402" s="16"/>
      <c r="S402" s="16"/>
      <c r="T402" s="16"/>
    </row>
    <row r="403" spans="1:20" x14ac:dyDescent="0.35">
      <c r="M403" s="16"/>
      <c r="P403" s="16"/>
      <c r="R403" s="16"/>
      <c r="S403" s="16"/>
      <c r="T403" s="16"/>
    </row>
    <row r="404" spans="1:20" ht="13.15" x14ac:dyDescent="0.4">
      <c r="J404" s="10"/>
      <c r="K404" s="10"/>
      <c r="L404" s="10"/>
      <c r="M404" s="97"/>
      <c r="N404" s="10"/>
      <c r="O404" s="10"/>
      <c r="P404" s="90"/>
      <c r="R404" s="16"/>
      <c r="S404" s="16"/>
      <c r="T404" s="16"/>
    </row>
    <row r="405" spans="1:20" ht="13.15" x14ac:dyDescent="0.4">
      <c r="A405" s="10"/>
      <c r="B405" s="8"/>
      <c r="C405" s="8"/>
      <c r="D405" s="8"/>
      <c r="E405" s="8"/>
      <c r="F405" s="8"/>
      <c r="G405" s="8"/>
      <c r="H405" s="8"/>
      <c r="I405" s="8"/>
      <c r="J405" s="10"/>
      <c r="K405" s="10"/>
      <c r="L405" s="10"/>
      <c r="M405" s="90"/>
      <c r="N405" s="10"/>
      <c r="O405" s="10"/>
      <c r="P405" s="90"/>
      <c r="R405" s="16"/>
      <c r="S405" s="16"/>
      <c r="T405" s="16"/>
    </row>
    <row r="406" spans="1:20" ht="13.15" x14ac:dyDescent="0.4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98"/>
      <c r="N406" s="2"/>
      <c r="O406" s="2"/>
      <c r="P406" s="98"/>
      <c r="R406" s="16"/>
      <c r="S406" s="16"/>
      <c r="T406" s="16"/>
    </row>
    <row r="407" spans="1:20" ht="13.15" x14ac:dyDescent="0.4">
      <c r="A407" s="10"/>
      <c r="B407" s="8"/>
      <c r="C407" s="8"/>
      <c r="D407" s="8"/>
      <c r="E407" s="8"/>
      <c r="F407" s="8"/>
      <c r="G407" s="8"/>
      <c r="H407" s="8"/>
      <c r="I407" s="8"/>
      <c r="J407" s="10"/>
      <c r="K407" s="10"/>
      <c r="L407" s="10"/>
      <c r="M407" s="90"/>
      <c r="N407" s="10"/>
      <c r="O407" s="10"/>
      <c r="P407" s="90"/>
      <c r="R407" s="16"/>
      <c r="S407" s="16"/>
      <c r="T407" s="16"/>
    </row>
    <row r="408" spans="1:20" ht="13.15" x14ac:dyDescent="0.4">
      <c r="A408" s="10"/>
      <c r="B408" s="8"/>
      <c r="C408" s="8"/>
      <c r="D408" s="8"/>
      <c r="E408" s="8"/>
      <c r="F408" s="8"/>
      <c r="G408" s="8"/>
      <c r="H408" s="8"/>
      <c r="I408" s="8"/>
      <c r="J408" s="10"/>
      <c r="K408" s="10"/>
      <c r="L408" s="10"/>
      <c r="M408" s="90"/>
      <c r="N408" s="10"/>
      <c r="O408" s="10"/>
      <c r="P408" s="90"/>
      <c r="R408" s="16"/>
      <c r="S408" s="16"/>
      <c r="T408" s="16"/>
    </row>
    <row r="409" spans="1:20" ht="13.15" x14ac:dyDescent="0.4">
      <c r="B409" s="8"/>
      <c r="C409" s="8"/>
      <c r="D409" s="8"/>
      <c r="E409" s="8"/>
      <c r="F409" s="8"/>
      <c r="G409" s="8"/>
      <c r="H409" s="8"/>
      <c r="I409" s="8"/>
      <c r="M409" s="16"/>
      <c r="P409" s="16"/>
      <c r="R409" s="16"/>
      <c r="S409" s="16"/>
      <c r="T409" s="16"/>
    </row>
    <row r="410" spans="1:20" x14ac:dyDescent="0.35">
      <c r="M410" s="16"/>
      <c r="P410" s="16"/>
      <c r="R410" s="16"/>
      <c r="S410" s="16"/>
      <c r="T410" s="16"/>
    </row>
    <row r="411" spans="1:20" x14ac:dyDescent="0.35">
      <c r="M411" s="16"/>
      <c r="P411" s="16"/>
      <c r="R411" s="16"/>
      <c r="S411" s="16"/>
      <c r="T411" s="16"/>
    </row>
    <row r="412" spans="1:20" x14ac:dyDescent="0.35">
      <c r="R412" s="16"/>
      <c r="S412" s="16"/>
      <c r="T412" s="16"/>
    </row>
    <row r="413" spans="1:20" x14ac:dyDescent="0.35">
      <c r="R413" s="16"/>
      <c r="S413" s="16"/>
      <c r="T413" s="16"/>
    </row>
    <row r="414" spans="1:20" x14ac:dyDescent="0.35">
      <c r="M414" s="16"/>
      <c r="P414" s="16"/>
      <c r="R414" s="16"/>
      <c r="S414" s="16"/>
      <c r="T414" s="16"/>
    </row>
    <row r="415" spans="1:20" x14ac:dyDescent="0.35">
      <c r="M415" s="16"/>
      <c r="P415" s="16"/>
      <c r="R415" s="16"/>
      <c r="S415" s="16"/>
      <c r="T415" s="16"/>
    </row>
    <row r="416" spans="1:20" x14ac:dyDescent="0.35">
      <c r="J416" s="5"/>
      <c r="K416" s="5"/>
      <c r="L416" s="5"/>
      <c r="M416" s="18"/>
      <c r="N416" s="7"/>
      <c r="O416" s="7"/>
      <c r="P416" s="18"/>
      <c r="R416" s="16"/>
      <c r="S416" s="16"/>
      <c r="T416" s="16"/>
    </row>
    <row r="417" spans="10:20" x14ac:dyDescent="0.35">
      <c r="J417" s="5"/>
      <c r="K417" s="5"/>
      <c r="L417" s="5"/>
      <c r="M417" s="18"/>
      <c r="N417" s="7"/>
      <c r="O417" s="7"/>
      <c r="P417" s="18"/>
      <c r="R417" s="16"/>
      <c r="S417" s="16"/>
      <c r="T417" s="16"/>
    </row>
    <row r="418" spans="10:20" x14ac:dyDescent="0.35">
      <c r="J418" s="5"/>
      <c r="K418" s="5"/>
      <c r="L418" s="5"/>
      <c r="M418" s="18"/>
      <c r="N418" s="7"/>
      <c r="O418" s="7"/>
      <c r="P418" s="18"/>
      <c r="R418" s="16"/>
      <c r="S418" s="16"/>
      <c r="T418" s="16"/>
    </row>
    <row r="419" spans="10:20" x14ac:dyDescent="0.35">
      <c r="J419" s="5"/>
      <c r="K419" s="5"/>
      <c r="L419" s="5"/>
      <c r="M419" s="18"/>
      <c r="N419" s="7"/>
      <c r="O419" s="7"/>
      <c r="P419" s="18"/>
      <c r="R419" s="16"/>
      <c r="S419" s="16"/>
      <c r="T419" s="16"/>
    </row>
    <row r="420" spans="10:20" x14ac:dyDescent="0.35">
      <c r="J420" s="5"/>
      <c r="K420" s="5"/>
      <c r="L420" s="5"/>
      <c r="M420" s="18"/>
      <c r="N420" s="7"/>
      <c r="O420" s="7"/>
      <c r="P420" s="18"/>
      <c r="R420" s="16"/>
      <c r="S420" s="16"/>
      <c r="T420" s="16"/>
    </row>
    <row r="421" spans="10:20" x14ac:dyDescent="0.35">
      <c r="J421" s="5"/>
      <c r="K421" s="5"/>
      <c r="L421" s="5"/>
      <c r="M421" s="18"/>
      <c r="N421" s="7"/>
      <c r="O421" s="7"/>
      <c r="P421" s="18"/>
      <c r="R421" s="16"/>
      <c r="S421" s="16"/>
      <c r="T421" s="16"/>
    </row>
    <row r="422" spans="10:20" x14ac:dyDescent="0.35">
      <c r="J422" s="5"/>
      <c r="K422" s="5"/>
      <c r="L422" s="5"/>
      <c r="M422" s="18"/>
      <c r="N422" s="7"/>
      <c r="O422" s="7"/>
      <c r="P422" s="18"/>
      <c r="R422" s="16"/>
      <c r="S422" s="16"/>
      <c r="T422" s="16"/>
    </row>
    <row r="423" spans="10:20" x14ac:dyDescent="0.35">
      <c r="J423" s="5"/>
      <c r="K423" s="5"/>
      <c r="L423" s="5"/>
      <c r="M423" s="18"/>
      <c r="N423" s="7"/>
      <c r="O423" s="7"/>
      <c r="P423" s="18"/>
      <c r="R423" s="16"/>
      <c r="S423" s="16"/>
      <c r="T423" s="16"/>
    </row>
    <row r="424" spans="10:20" x14ac:dyDescent="0.35">
      <c r="J424" s="5"/>
      <c r="K424" s="5"/>
      <c r="L424" s="5"/>
      <c r="M424" s="18"/>
      <c r="N424" s="7"/>
      <c r="O424" s="7"/>
      <c r="P424" s="18"/>
      <c r="R424" s="16"/>
      <c r="S424" s="16"/>
      <c r="T424" s="16"/>
    </row>
    <row r="425" spans="10:20" x14ac:dyDescent="0.35">
      <c r="J425" s="5"/>
      <c r="K425" s="5"/>
      <c r="L425" s="5"/>
      <c r="M425" s="18"/>
      <c r="N425" s="7"/>
      <c r="O425" s="7"/>
      <c r="P425" s="18"/>
      <c r="R425" s="16"/>
      <c r="S425" s="16"/>
      <c r="T425" s="16"/>
    </row>
    <row r="426" spans="10:20" x14ac:dyDescent="0.35">
      <c r="J426" s="5"/>
      <c r="K426" s="5"/>
      <c r="L426" s="5"/>
      <c r="M426" s="18"/>
      <c r="N426" s="7"/>
      <c r="O426" s="7"/>
      <c r="P426" s="18"/>
      <c r="R426" s="16"/>
      <c r="S426" s="16"/>
      <c r="T426" s="16"/>
    </row>
    <row r="427" spans="10:20" x14ac:dyDescent="0.35">
      <c r="J427" s="5"/>
      <c r="K427" s="5"/>
      <c r="L427" s="5"/>
      <c r="M427" s="17"/>
      <c r="N427" s="95"/>
      <c r="O427" s="95"/>
      <c r="P427" s="17"/>
      <c r="R427" s="16"/>
      <c r="S427" s="16"/>
      <c r="T427" s="16"/>
    </row>
    <row r="428" spans="10:20" x14ac:dyDescent="0.35">
      <c r="J428" s="5"/>
      <c r="K428" s="5"/>
      <c r="L428" s="5"/>
      <c r="M428" s="16"/>
      <c r="N428" s="7"/>
      <c r="O428" s="7"/>
      <c r="P428" s="16"/>
      <c r="R428" s="16"/>
      <c r="S428" s="16"/>
      <c r="T428" s="16"/>
    </row>
    <row r="429" spans="10:20" x14ac:dyDescent="0.35">
      <c r="J429" s="5"/>
      <c r="K429" s="5"/>
      <c r="L429" s="5"/>
      <c r="M429" s="16"/>
      <c r="P429" s="16"/>
      <c r="R429" s="16"/>
      <c r="S429" s="16"/>
      <c r="T429" s="16"/>
    </row>
    <row r="430" spans="10:20" x14ac:dyDescent="0.35">
      <c r="J430" s="5"/>
      <c r="K430" s="5"/>
      <c r="L430" s="5"/>
      <c r="M430" s="16"/>
      <c r="P430" s="16"/>
      <c r="R430" s="16"/>
      <c r="S430" s="16"/>
      <c r="T430" s="16"/>
    </row>
    <row r="431" spans="10:20" x14ac:dyDescent="0.35">
      <c r="J431" s="5"/>
      <c r="K431" s="5"/>
      <c r="L431" s="5"/>
      <c r="M431" s="16"/>
      <c r="P431" s="16"/>
      <c r="R431" s="16"/>
      <c r="S431" s="16"/>
      <c r="T431" s="16"/>
    </row>
    <row r="432" spans="10:20" x14ac:dyDescent="0.35">
      <c r="J432" s="5"/>
      <c r="K432" s="5"/>
      <c r="L432" s="5"/>
      <c r="M432" s="18"/>
      <c r="N432" s="7"/>
      <c r="O432" s="7"/>
      <c r="P432" s="18"/>
      <c r="R432" s="16"/>
      <c r="S432" s="16"/>
      <c r="T432" s="16"/>
    </row>
    <row r="433" spans="10:20" x14ac:dyDescent="0.35">
      <c r="J433" s="5"/>
      <c r="K433" s="5"/>
      <c r="L433" s="5"/>
      <c r="M433" s="18"/>
      <c r="N433" s="7"/>
      <c r="O433" s="7"/>
      <c r="P433" s="18"/>
      <c r="R433" s="16"/>
      <c r="S433" s="16"/>
      <c r="T433" s="16"/>
    </row>
    <row r="434" spans="10:20" x14ac:dyDescent="0.35">
      <c r="J434" s="5"/>
      <c r="K434" s="5"/>
      <c r="L434" s="5"/>
      <c r="M434" s="18"/>
      <c r="N434" s="7"/>
      <c r="O434" s="7"/>
      <c r="P434" s="18"/>
      <c r="R434" s="16"/>
      <c r="S434" s="16"/>
      <c r="T434" s="16"/>
    </row>
    <row r="435" spans="10:20" x14ac:dyDescent="0.35">
      <c r="J435" s="5"/>
      <c r="K435" s="5"/>
      <c r="L435" s="5"/>
      <c r="M435" s="18"/>
      <c r="N435" s="7"/>
      <c r="O435" s="7"/>
      <c r="P435" s="18"/>
      <c r="R435" s="16"/>
      <c r="S435" s="16"/>
      <c r="T435" s="16"/>
    </row>
    <row r="436" spans="10:20" x14ac:dyDescent="0.35">
      <c r="J436" s="5"/>
      <c r="K436" s="5"/>
      <c r="L436" s="5"/>
      <c r="M436" s="18"/>
      <c r="N436" s="7"/>
      <c r="O436" s="7"/>
      <c r="P436" s="18"/>
      <c r="R436" s="16"/>
      <c r="S436" s="16"/>
      <c r="T436" s="16"/>
    </row>
    <row r="437" spans="10:20" x14ac:dyDescent="0.35">
      <c r="J437" s="5"/>
      <c r="K437" s="5"/>
      <c r="L437" s="5"/>
      <c r="M437" s="18"/>
      <c r="N437" s="7"/>
      <c r="O437" s="7"/>
      <c r="P437" s="18"/>
      <c r="R437" s="16"/>
      <c r="S437" s="16"/>
      <c r="T437" s="16"/>
    </row>
    <row r="438" spans="10:20" x14ac:dyDescent="0.35">
      <c r="J438" s="5"/>
      <c r="K438" s="5"/>
      <c r="L438" s="5"/>
      <c r="M438" s="18"/>
      <c r="N438" s="7"/>
      <c r="O438" s="7"/>
      <c r="P438" s="18"/>
      <c r="R438" s="16"/>
      <c r="S438" s="16"/>
      <c r="T438" s="16"/>
    </row>
    <row r="439" spans="10:20" x14ac:dyDescent="0.35">
      <c r="J439" s="5"/>
      <c r="K439" s="5"/>
      <c r="L439" s="5"/>
      <c r="M439" s="18"/>
      <c r="N439" s="7"/>
      <c r="O439" s="7"/>
      <c r="P439" s="18"/>
      <c r="R439" s="16"/>
      <c r="S439" s="16"/>
      <c r="T439" s="16"/>
    </row>
    <row r="440" spans="10:20" x14ac:dyDescent="0.35">
      <c r="J440" s="5"/>
      <c r="K440" s="5"/>
      <c r="L440" s="5"/>
      <c r="M440" s="18"/>
      <c r="N440" s="7"/>
      <c r="O440" s="7"/>
      <c r="P440" s="18"/>
      <c r="R440" s="16"/>
      <c r="S440" s="16"/>
      <c r="T440" s="16"/>
    </row>
    <row r="441" spans="10:20" x14ac:dyDescent="0.35">
      <c r="J441" s="5"/>
      <c r="K441" s="5"/>
      <c r="L441" s="5"/>
      <c r="M441" s="18"/>
      <c r="N441" s="7"/>
      <c r="O441" s="7"/>
      <c r="P441" s="18"/>
      <c r="R441" s="16"/>
      <c r="S441" s="16"/>
      <c r="T441" s="16"/>
    </row>
    <row r="442" spans="10:20" x14ac:dyDescent="0.35">
      <c r="J442" s="5"/>
      <c r="K442" s="5"/>
      <c r="L442" s="5"/>
      <c r="M442" s="18"/>
      <c r="N442" s="7"/>
      <c r="O442" s="7"/>
      <c r="P442" s="18"/>
      <c r="R442" s="16"/>
      <c r="S442" s="16"/>
      <c r="T442" s="16"/>
    </row>
    <row r="443" spans="10:20" x14ac:dyDescent="0.35">
      <c r="J443" s="5"/>
      <c r="K443" s="5"/>
      <c r="L443" s="5"/>
      <c r="M443" s="17"/>
      <c r="N443" s="95"/>
      <c r="O443" s="95"/>
      <c r="P443" s="17"/>
      <c r="R443" s="16"/>
      <c r="S443" s="16"/>
      <c r="T443" s="16"/>
    </row>
    <row r="444" spans="10:20" x14ac:dyDescent="0.35">
      <c r="J444" s="96"/>
      <c r="K444" s="96"/>
      <c r="L444" s="96"/>
      <c r="M444" s="16"/>
      <c r="N444" s="7"/>
      <c r="O444" s="7"/>
      <c r="P444" s="16"/>
      <c r="R444" s="16"/>
      <c r="S444" s="16"/>
      <c r="T444" s="16"/>
    </row>
    <row r="445" spans="10:20" x14ac:dyDescent="0.35">
      <c r="M445" s="16"/>
      <c r="P445" s="16"/>
      <c r="R445" s="16"/>
      <c r="S445" s="16"/>
      <c r="T445" s="16"/>
    </row>
    <row r="446" spans="10:20" x14ac:dyDescent="0.35">
      <c r="M446" s="16"/>
      <c r="P446" s="16"/>
      <c r="R446" s="16"/>
      <c r="S446" s="16"/>
      <c r="T446" s="16"/>
    </row>
    <row r="447" spans="10:20" x14ac:dyDescent="0.35">
      <c r="M447" s="16"/>
      <c r="P447" s="16"/>
      <c r="R447" s="16"/>
      <c r="S447" s="16"/>
      <c r="T447" s="16"/>
    </row>
    <row r="448" spans="10:20" x14ac:dyDescent="0.35">
      <c r="M448" s="16"/>
      <c r="P448" s="16"/>
      <c r="R448" s="16"/>
      <c r="S448" s="16"/>
      <c r="T448" s="16"/>
    </row>
    <row r="449" spans="1:20" x14ac:dyDescent="0.35">
      <c r="M449" s="16"/>
      <c r="P449" s="16"/>
      <c r="R449" s="16"/>
      <c r="S449" s="16"/>
      <c r="T449" s="16"/>
    </row>
    <row r="450" spans="1:20" x14ac:dyDescent="0.35">
      <c r="M450" s="16"/>
      <c r="P450" s="16"/>
      <c r="R450" s="16"/>
      <c r="S450" s="16"/>
      <c r="T450" s="16"/>
    </row>
    <row r="451" spans="1:20" x14ac:dyDescent="0.35">
      <c r="M451" s="16"/>
      <c r="P451" s="16"/>
      <c r="R451" s="16"/>
      <c r="S451" s="16"/>
      <c r="T451" s="16"/>
    </row>
    <row r="452" spans="1:20" x14ac:dyDescent="0.35">
      <c r="M452" s="16"/>
      <c r="P452" s="16"/>
      <c r="R452" s="16"/>
      <c r="S452" s="16"/>
      <c r="T452" s="16"/>
    </row>
    <row r="453" spans="1:20" x14ac:dyDescent="0.35">
      <c r="M453" s="16"/>
      <c r="P453" s="16"/>
      <c r="R453" s="16"/>
      <c r="S453" s="16"/>
      <c r="T453" s="16"/>
    </row>
    <row r="454" spans="1:20" x14ac:dyDescent="0.35">
      <c r="M454" s="16"/>
      <c r="P454" s="16"/>
      <c r="R454" s="16"/>
      <c r="S454" s="16"/>
      <c r="T454" s="16"/>
    </row>
    <row r="455" spans="1:20" ht="13.15" x14ac:dyDescent="0.4">
      <c r="K455" s="8"/>
      <c r="M455" s="16"/>
      <c r="P455" s="16"/>
      <c r="R455" s="16"/>
      <c r="S455" s="16"/>
      <c r="T455" s="16"/>
    </row>
    <row r="456" spans="1:20" ht="13.15" x14ac:dyDescent="0.4">
      <c r="K456" s="8"/>
      <c r="M456" s="16"/>
      <c r="P456" s="16"/>
      <c r="R456" s="16"/>
      <c r="S456" s="16"/>
      <c r="T456" s="16"/>
    </row>
    <row r="457" spans="1:20" ht="13.15" x14ac:dyDescent="0.4">
      <c r="K457" s="8"/>
      <c r="M457" s="16"/>
      <c r="P457" s="92"/>
      <c r="R457" s="16"/>
      <c r="S457" s="16"/>
      <c r="T457" s="16"/>
    </row>
    <row r="458" spans="1:20" x14ac:dyDescent="0.35">
      <c r="M458" s="16"/>
      <c r="P458" s="16"/>
      <c r="R458" s="16"/>
      <c r="S458" s="16"/>
      <c r="T458" s="16"/>
    </row>
    <row r="459" spans="1:20" ht="13.15" x14ac:dyDescent="0.4">
      <c r="J459" s="10"/>
      <c r="K459" s="10"/>
      <c r="L459" s="10"/>
      <c r="M459" s="97"/>
      <c r="N459" s="10"/>
      <c r="O459" s="10"/>
      <c r="P459" s="90"/>
      <c r="R459" s="16"/>
      <c r="S459" s="16"/>
      <c r="T459" s="16"/>
    </row>
    <row r="460" spans="1:20" ht="13.15" x14ac:dyDescent="0.4">
      <c r="A460" s="10"/>
      <c r="B460" s="8"/>
      <c r="C460" s="8"/>
      <c r="D460" s="8"/>
      <c r="E460" s="8"/>
      <c r="F460" s="8"/>
      <c r="G460" s="8"/>
      <c r="H460" s="8"/>
      <c r="I460" s="8"/>
      <c r="J460" s="10"/>
      <c r="K460" s="10"/>
      <c r="L460" s="10"/>
      <c r="M460" s="90"/>
      <c r="N460" s="10"/>
      <c r="O460" s="10"/>
      <c r="P460" s="90"/>
      <c r="R460" s="16"/>
      <c r="S460" s="16"/>
      <c r="T460" s="16"/>
    </row>
    <row r="461" spans="1:20" ht="13.15" x14ac:dyDescent="0.4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98"/>
      <c r="N461" s="2"/>
      <c r="O461" s="2"/>
      <c r="P461" s="98"/>
      <c r="R461" s="16"/>
      <c r="S461" s="16"/>
      <c r="T461" s="16"/>
    </row>
    <row r="462" spans="1:20" ht="13.15" x14ac:dyDescent="0.4">
      <c r="A462" s="10"/>
      <c r="B462" s="8"/>
      <c r="C462" s="8"/>
      <c r="D462" s="8"/>
      <c r="E462" s="8"/>
      <c r="F462" s="8"/>
      <c r="G462" s="8"/>
      <c r="H462" s="8"/>
      <c r="I462" s="8"/>
      <c r="J462" s="10"/>
      <c r="K462" s="10"/>
      <c r="L462" s="10"/>
      <c r="M462" s="90"/>
      <c r="N462" s="10"/>
      <c r="O462" s="10"/>
      <c r="P462" s="90"/>
      <c r="R462" s="16"/>
      <c r="S462" s="16"/>
      <c r="T462" s="16"/>
    </row>
    <row r="463" spans="1:20" ht="13.15" x14ac:dyDescent="0.4">
      <c r="A463" s="10"/>
      <c r="B463" s="8"/>
      <c r="C463" s="8"/>
      <c r="D463" s="8"/>
      <c r="E463" s="8"/>
      <c r="F463" s="8"/>
      <c r="G463" s="8"/>
      <c r="H463" s="8"/>
      <c r="I463" s="8"/>
      <c r="J463" s="10"/>
      <c r="K463" s="10"/>
      <c r="L463" s="10"/>
      <c r="M463" s="90"/>
      <c r="N463" s="10"/>
      <c r="O463" s="10"/>
      <c r="P463" s="90"/>
      <c r="R463" s="16"/>
      <c r="S463" s="16"/>
      <c r="T463" s="16"/>
    </row>
    <row r="464" spans="1:20" ht="13.15" x14ac:dyDescent="0.4">
      <c r="B464" s="8"/>
      <c r="C464" s="8"/>
      <c r="D464" s="8"/>
      <c r="E464" s="8"/>
      <c r="F464" s="8"/>
      <c r="G464" s="8"/>
      <c r="H464" s="8"/>
      <c r="I464" s="8"/>
      <c r="M464" s="16"/>
      <c r="P464" s="16"/>
      <c r="R464" s="16"/>
      <c r="S464" s="16"/>
      <c r="T464" s="16"/>
    </row>
    <row r="465" spans="10:20" x14ac:dyDescent="0.35">
      <c r="R465" s="16"/>
      <c r="S465" s="16"/>
      <c r="T465" s="16"/>
    </row>
    <row r="466" spans="10:20" x14ac:dyDescent="0.35">
      <c r="R466" s="16"/>
      <c r="S466" s="16"/>
      <c r="T466" s="16"/>
    </row>
    <row r="467" spans="10:20" x14ac:dyDescent="0.35">
      <c r="M467" s="16"/>
      <c r="P467" s="16"/>
      <c r="R467" s="16"/>
      <c r="S467" s="16"/>
      <c r="T467" s="16"/>
    </row>
    <row r="468" spans="10:20" x14ac:dyDescent="0.35">
      <c r="M468" s="16"/>
      <c r="P468" s="16"/>
      <c r="R468" s="16"/>
      <c r="S468" s="16"/>
      <c r="T468" s="16"/>
    </row>
    <row r="469" spans="10:20" x14ac:dyDescent="0.35">
      <c r="M469" s="16"/>
      <c r="P469" s="16"/>
      <c r="R469" s="16"/>
      <c r="S469" s="16"/>
      <c r="T469" s="16"/>
    </row>
    <row r="470" spans="10:20" x14ac:dyDescent="0.35">
      <c r="M470" s="16"/>
      <c r="P470" s="16"/>
      <c r="R470" s="16"/>
      <c r="S470" s="16"/>
      <c r="T470" s="16"/>
    </row>
    <row r="471" spans="10:20" x14ac:dyDescent="0.35">
      <c r="J471" s="5"/>
      <c r="K471" s="5"/>
      <c r="L471" s="5"/>
      <c r="M471" s="18"/>
      <c r="N471" s="7"/>
      <c r="O471" s="7"/>
      <c r="P471" s="18"/>
      <c r="R471" s="16"/>
      <c r="S471" s="16"/>
      <c r="T471" s="16"/>
    </row>
    <row r="472" spans="10:20" x14ac:dyDescent="0.35">
      <c r="J472" s="5"/>
      <c r="K472" s="5"/>
      <c r="L472" s="5"/>
      <c r="M472" s="18"/>
      <c r="N472" s="7"/>
      <c r="O472" s="7"/>
      <c r="P472" s="18"/>
      <c r="R472" s="16"/>
      <c r="S472" s="16"/>
      <c r="T472" s="16"/>
    </row>
    <row r="473" spans="10:20" x14ac:dyDescent="0.35">
      <c r="J473" s="5"/>
      <c r="K473" s="5"/>
      <c r="L473" s="5"/>
      <c r="M473" s="18"/>
      <c r="N473" s="7"/>
      <c r="O473" s="7"/>
      <c r="P473" s="18"/>
      <c r="R473" s="16"/>
      <c r="S473" s="16"/>
      <c r="T473" s="16"/>
    </row>
    <row r="474" spans="10:20" x14ac:dyDescent="0.35">
      <c r="J474" s="5"/>
      <c r="K474" s="5"/>
      <c r="L474" s="5"/>
      <c r="M474" s="18"/>
      <c r="N474" s="7"/>
      <c r="O474" s="7"/>
      <c r="P474" s="18"/>
      <c r="R474" s="16"/>
      <c r="S474" s="16"/>
      <c r="T474" s="16"/>
    </row>
    <row r="475" spans="10:20" x14ac:dyDescent="0.35">
      <c r="J475" s="5"/>
      <c r="K475" s="5"/>
      <c r="L475" s="5"/>
      <c r="M475" s="18"/>
      <c r="N475" s="7"/>
      <c r="O475" s="7"/>
      <c r="P475" s="18"/>
      <c r="R475" s="16"/>
      <c r="S475" s="16"/>
      <c r="T475" s="16"/>
    </row>
    <row r="476" spans="10:20" x14ac:dyDescent="0.35">
      <c r="J476" s="5"/>
      <c r="K476" s="5"/>
      <c r="L476" s="5"/>
      <c r="M476" s="18"/>
      <c r="N476" s="7"/>
      <c r="O476" s="7"/>
      <c r="P476" s="18"/>
      <c r="R476" s="16"/>
      <c r="S476" s="16"/>
      <c r="T476" s="16"/>
    </row>
    <row r="477" spans="10:20" x14ac:dyDescent="0.35">
      <c r="J477" s="5"/>
      <c r="K477" s="5"/>
      <c r="L477" s="5"/>
      <c r="M477" s="18"/>
      <c r="N477" s="7"/>
      <c r="O477" s="7"/>
      <c r="P477" s="18"/>
      <c r="R477" s="16"/>
      <c r="S477" s="16"/>
      <c r="T477" s="16"/>
    </row>
    <row r="478" spans="10:20" x14ac:dyDescent="0.35">
      <c r="J478" s="5"/>
      <c r="K478" s="5"/>
      <c r="L478" s="5"/>
      <c r="M478" s="18"/>
      <c r="N478" s="7"/>
      <c r="O478" s="7"/>
      <c r="P478" s="18"/>
      <c r="R478" s="16"/>
      <c r="S478" s="16"/>
      <c r="T478" s="16"/>
    </row>
    <row r="479" spans="10:20" x14ac:dyDescent="0.35">
      <c r="J479" s="5"/>
      <c r="K479" s="5"/>
      <c r="L479" s="5"/>
      <c r="M479" s="18"/>
      <c r="N479" s="7"/>
      <c r="O479" s="7"/>
      <c r="P479" s="18"/>
      <c r="R479" s="16"/>
      <c r="S479" s="16"/>
      <c r="T479" s="16"/>
    </row>
    <row r="480" spans="10:20" x14ac:dyDescent="0.35">
      <c r="J480" s="5"/>
      <c r="K480" s="5"/>
      <c r="L480" s="5"/>
      <c r="M480" s="18"/>
      <c r="N480" s="7"/>
      <c r="O480" s="7"/>
      <c r="P480" s="18"/>
      <c r="R480" s="16"/>
      <c r="S480" s="16"/>
      <c r="T480" s="16"/>
    </row>
    <row r="481" spans="10:20" x14ac:dyDescent="0.35">
      <c r="J481" s="5"/>
      <c r="K481" s="5"/>
      <c r="L481" s="5"/>
      <c r="M481" s="18"/>
      <c r="N481" s="7"/>
      <c r="O481" s="7"/>
      <c r="P481" s="18"/>
      <c r="R481" s="16"/>
      <c r="S481" s="16"/>
      <c r="T481" s="16"/>
    </row>
    <row r="482" spans="10:20" x14ac:dyDescent="0.35">
      <c r="J482" s="5"/>
      <c r="K482" s="5"/>
      <c r="L482" s="5"/>
      <c r="M482" s="17"/>
      <c r="N482" s="95"/>
      <c r="O482" s="95"/>
      <c r="P482" s="17"/>
      <c r="R482" s="16"/>
      <c r="S482" s="16"/>
      <c r="T482" s="16"/>
    </row>
    <row r="483" spans="10:20" x14ac:dyDescent="0.35">
      <c r="J483" s="5"/>
      <c r="K483" s="5"/>
      <c r="L483" s="5"/>
      <c r="M483" s="16"/>
      <c r="N483" s="7"/>
      <c r="O483" s="7"/>
      <c r="P483" s="16"/>
      <c r="R483" s="16"/>
      <c r="S483" s="16"/>
      <c r="T483" s="16"/>
    </row>
    <row r="484" spans="10:20" x14ac:dyDescent="0.35">
      <c r="J484" s="5"/>
      <c r="K484" s="5"/>
      <c r="L484" s="5"/>
      <c r="M484" s="16"/>
      <c r="P484" s="16"/>
      <c r="R484" s="16"/>
      <c r="S484" s="16"/>
      <c r="T484" s="16"/>
    </row>
    <row r="485" spans="10:20" x14ac:dyDescent="0.35">
      <c r="J485" s="5"/>
      <c r="K485" s="5"/>
      <c r="L485" s="5"/>
      <c r="M485" s="16"/>
      <c r="P485" s="16"/>
      <c r="R485" s="16"/>
      <c r="S485" s="16"/>
      <c r="T485" s="16"/>
    </row>
    <row r="486" spans="10:20" x14ac:dyDescent="0.35">
      <c r="J486" s="5"/>
      <c r="K486" s="5"/>
      <c r="L486" s="5"/>
      <c r="M486" s="16"/>
      <c r="P486" s="16"/>
      <c r="R486" s="16"/>
      <c r="S486" s="16"/>
      <c r="T486" s="16"/>
    </row>
    <row r="487" spans="10:20" x14ac:dyDescent="0.35">
      <c r="J487" s="5"/>
      <c r="K487" s="5"/>
      <c r="L487" s="5"/>
      <c r="M487" s="18"/>
      <c r="N487" s="7"/>
      <c r="O487" s="7"/>
      <c r="P487" s="18"/>
      <c r="R487" s="16"/>
      <c r="S487" s="16"/>
      <c r="T487" s="16"/>
    </row>
    <row r="488" spans="10:20" x14ac:dyDescent="0.35">
      <c r="J488" s="5"/>
      <c r="K488" s="5"/>
      <c r="L488" s="5"/>
      <c r="M488" s="18"/>
      <c r="N488" s="7"/>
      <c r="O488" s="7"/>
      <c r="P488" s="18"/>
      <c r="R488" s="16"/>
      <c r="S488" s="16"/>
      <c r="T488" s="16"/>
    </row>
    <row r="489" spans="10:20" x14ac:dyDescent="0.35">
      <c r="J489" s="5"/>
      <c r="K489" s="5"/>
      <c r="L489" s="5"/>
      <c r="M489" s="18"/>
      <c r="N489" s="7"/>
      <c r="O489" s="7"/>
      <c r="P489" s="18"/>
      <c r="R489" s="16"/>
      <c r="S489" s="16"/>
      <c r="T489" s="16"/>
    </row>
    <row r="490" spans="10:20" x14ac:dyDescent="0.35">
      <c r="J490" s="5"/>
      <c r="K490" s="5"/>
      <c r="L490" s="5"/>
      <c r="M490" s="18"/>
      <c r="N490" s="7"/>
      <c r="O490" s="7"/>
      <c r="P490" s="18"/>
      <c r="R490" s="16"/>
      <c r="S490" s="16"/>
      <c r="T490" s="16"/>
    </row>
    <row r="491" spans="10:20" x14ac:dyDescent="0.35">
      <c r="J491" s="5"/>
      <c r="K491" s="5"/>
      <c r="L491" s="5"/>
      <c r="M491" s="18"/>
      <c r="N491" s="7"/>
      <c r="O491" s="7"/>
      <c r="P491" s="18"/>
      <c r="R491" s="16"/>
      <c r="S491" s="16"/>
      <c r="T491" s="16"/>
    </row>
    <row r="492" spans="10:20" x14ac:dyDescent="0.35">
      <c r="J492" s="5"/>
      <c r="K492" s="5"/>
      <c r="L492" s="5"/>
      <c r="M492" s="18"/>
      <c r="N492" s="7"/>
      <c r="O492" s="7"/>
      <c r="P492" s="18"/>
      <c r="R492" s="16"/>
      <c r="S492" s="16"/>
      <c r="T492" s="16"/>
    </row>
    <row r="493" spans="10:20" x14ac:dyDescent="0.35">
      <c r="J493" s="5"/>
      <c r="K493" s="5"/>
      <c r="L493" s="5"/>
      <c r="M493" s="18"/>
      <c r="N493" s="7"/>
      <c r="O493" s="7"/>
      <c r="P493" s="18"/>
      <c r="R493" s="16"/>
      <c r="S493" s="16"/>
      <c r="T493" s="16"/>
    </row>
    <row r="494" spans="10:20" x14ac:dyDescent="0.35">
      <c r="J494" s="5"/>
      <c r="K494" s="5"/>
      <c r="L494" s="5"/>
      <c r="M494" s="18"/>
      <c r="N494" s="7"/>
      <c r="O494" s="7"/>
      <c r="P494" s="18"/>
      <c r="R494" s="16"/>
      <c r="S494" s="16"/>
      <c r="T494" s="16"/>
    </row>
    <row r="495" spans="10:20" x14ac:dyDescent="0.35">
      <c r="J495" s="5"/>
      <c r="K495" s="5"/>
      <c r="L495" s="5"/>
      <c r="M495" s="18"/>
      <c r="N495" s="7"/>
      <c r="O495" s="7"/>
      <c r="P495" s="18"/>
      <c r="R495" s="16"/>
      <c r="S495" s="16"/>
      <c r="T495" s="16"/>
    </row>
    <row r="496" spans="10:20" x14ac:dyDescent="0.35">
      <c r="J496" s="5"/>
      <c r="K496" s="5"/>
      <c r="L496" s="5"/>
      <c r="M496" s="18"/>
      <c r="N496" s="7"/>
      <c r="O496" s="7"/>
      <c r="P496" s="18"/>
      <c r="R496" s="16"/>
      <c r="S496" s="16"/>
      <c r="T496" s="16"/>
    </row>
    <row r="497" spans="10:20" x14ac:dyDescent="0.35">
      <c r="J497" s="5"/>
      <c r="K497" s="5"/>
      <c r="L497" s="5"/>
      <c r="M497" s="18"/>
      <c r="N497" s="7"/>
      <c r="O497" s="7"/>
      <c r="P497" s="18"/>
      <c r="R497" s="16"/>
      <c r="S497" s="16"/>
      <c r="T497" s="16"/>
    </row>
    <row r="498" spans="10:20" x14ac:dyDescent="0.35">
      <c r="J498" s="5"/>
      <c r="K498" s="5"/>
      <c r="L498" s="5"/>
      <c r="M498" s="17"/>
      <c r="N498" s="95"/>
      <c r="O498" s="95"/>
      <c r="P498" s="17"/>
      <c r="R498" s="16"/>
      <c r="S498" s="16"/>
      <c r="T498" s="16"/>
    </row>
    <row r="499" spans="10:20" x14ac:dyDescent="0.35">
      <c r="J499" s="96"/>
      <c r="K499" s="96"/>
      <c r="L499" s="96"/>
      <c r="M499" s="16"/>
      <c r="N499" s="7"/>
      <c r="O499" s="7"/>
      <c r="P499" s="16"/>
      <c r="R499" s="16"/>
      <c r="S499" s="16"/>
      <c r="T499" s="16"/>
    </row>
    <row r="500" spans="10:20" x14ac:dyDescent="0.35">
      <c r="M500" s="16"/>
      <c r="P500" s="16"/>
      <c r="R500" s="16"/>
      <c r="S500" s="16"/>
      <c r="T500" s="16"/>
    </row>
    <row r="501" spans="10:20" x14ac:dyDescent="0.35">
      <c r="M501" s="16"/>
      <c r="P501" s="16"/>
      <c r="R501" s="16"/>
      <c r="S501" s="16"/>
      <c r="T501" s="16"/>
    </row>
    <row r="502" spans="10:20" x14ac:dyDescent="0.35">
      <c r="M502" s="16"/>
      <c r="P502" s="16"/>
      <c r="R502" s="16"/>
      <c r="S502" s="16"/>
      <c r="T502" s="16"/>
    </row>
    <row r="503" spans="10:20" x14ac:dyDescent="0.35">
      <c r="M503" s="16"/>
      <c r="P503" s="16"/>
      <c r="R503" s="16"/>
      <c r="S503" s="16"/>
      <c r="T503" s="16"/>
    </row>
    <row r="504" spans="10:20" x14ac:dyDescent="0.35">
      <c r="M504" s="16"/>
      <c r="P504" s="16"/>
      <c r="R504" s="16"/>
      <c r="S504" s="16"/>
      <c r="T504" s="16"/>
    </row>
    <row r="505" spans="10:20" x14ac:dyDescent="0.35">
      <c r="M505" s="16"/>
      <c r="P505" s="16"/>
      <c r="R505" s="16"/>
      <c r="S505" s="16"/>
      <c r="T505" s="16"/>
    </row>
    <row r="506" spans="10:20" x14ac:dyDescent="0.35">
      <c r="M506" s="16"/>
      <c r="P506" s="16"/>
      <c r="R506" s="16"/>
      <c r="S506" s="16"/>
      <c r="T506" s="16"/>
    </row>
    <row r="507" spans="10:20" x14ac:dyDescent="0.35">
      <c r="M507" s="16"/>
      <c r="P507" s="16"/>
      <c r="R507" s="16"/>
      <c r="S507" s="16"/>
      <c r="T507" s="16"/>
    </row>
    <row r="508" spans="10:20" x14ac:dyDescent="0.35">
      <c r="M508" s="16"/>
      <c r="P508" s="16"/>
      <c r="R508" s="16"/>
      <c r="S508" s="16"/>
      <c r="T508" s="16"/>
    </row>
    <row r="509" spans="10:20" x14ac:dyDescent="0.35">
      <c r="M509" s="16"/>
      <c r="P509" s="16"/>
      <c r="R509" s="16"/>
      <c r="S509" s="16"/>
      <c r="T509" s="16"/>
    </row>
    <row r="510" spans="10:20" ht="13.15" x14ac:dyDescent="0.4">
      <c r="K510" s="8"/>
      <c r="M510" s="16"/>
      <c r="P510" s="16"/>
      <c r="R510" s="16"/>
      <c r="S510" s="16"/>
      <c r="T510" s="16"/>
    </row>
    <row r="511" spans="10:20" ht="13.15" x14ac:dyDescent="0.4">
      <c r="K511" s="8"/>
      <c r="M511" s="16"/>
      <c r="P511" s="16"/>
      <c r="R511" s="16"/>
      <c r="S511" s="16"/>
      <c r="T511" s="16"/>
    </row>
    <row r="512" spans="10:20" ht="13.15" x14ac:dyDescent="0.4">
      <c r="K512" s="8"/>
      <c r="M512" s="16"/>
      <c r="P512" s="92"/>
      <c r="R512" s="16"/>
      <c r="S512" s="16"/>
      <c r="T512" s="16"/>
    </row>
    <row r="513" spans="1:21" x14ac:dyDescent="0.35">
      <c r="M513" s="16"/>
      <c r="P513" s="16"/>
      <c r="R513" s="16"/>
      <c r="S513" s="16"/>
      <c r="T513" s="16"/>
    </row>
    <row r="514" spans="1:21" ht="13.15" x14ac:dyDescent="0.4">
      <c r="J514" s="10"/>
      <c r="K514" s="10"/>
      <c r="L514" s="10"/>
      <c r="M514" s="97"/>
      <c r="N514" s="10"/>
      <c r="O514" s="10"/>
      <c r="P514" s="90"/>
      <c r="R514" s="16"/>
      <c r="S514" s="16"/>
      <c r="T514" s="16"/>
    </row>
    <row r="515" spans="1:21" ht="13.15" x14ac:dyDescent="0.4">
      <c r="A515" s="10"/>
      <c r="B515" s="8"/>
      <c r="C515" s="8"/>
      <c r="D515" s="8"/>
      <c r="E515" s="8"/>
      <c r="F515" s="8"/>
      <c r="G515" s="8"/>
      <c r="H515" s="8"/>
      <c r="I515" s="8"/>
      <c r="J515" s="10"/>
      <c r="K515" s="10"/>
      <c r="L515" s="10"/>
      <c r="M515" s="90"/>
      <c r="N515" s="10"/>
      <c r="O515" s="10"/>
      <c r="P515" s="90"/>
      <c r="R515" s="16"/>
      <c r="S515" s="16"/>
      <c r="T515" s="16"/>
    </row>
    <row r="516" spans="1:21" ht="13.15" x14ac:dyDescent="0.4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98"/>
      <c r="N516" s="2"/>
      <c r="O516" s="2"/>
      <c r="P516" s="98"/>
      <c r="R516" s="16"/>
      <c r="S516" s="16"/>
      <c r="T516" s="16"/>
    </row>
    <row r="517" spans="1:21" ht="13.15" x14ac:dyDescent="0.4">
      <c r="A517" s="10"/>
      <c r="B517" s="8"/>
      <c r="C517" s="8"/>
      <c r="D517" s="8"/>
      <c r="E517" s="8"/>
      <c r="F517" s="8"/>
      <c r="G517" s="8"/>
      <c r="H517" s="8"/>
      <c r="I517" s="8"/>
      <c r="J517" s="10"/>
      <c r="K517" s="10"/>
      <c r="L517" s="10"/>
      <c r="M517" s="90"/>
      <c r="N517" s="10"/>
      <c r="O517" s="10"/>
      <c r="P517" s="90"/>
      <c r="R517" s="16"/>
      <c r="S517" s="16"/>
      <c r="T517" s="16"/>
    </row>
    <row r="518" spans="1:21" ht="13.15" x14ac:dyDescent="0.4">
      <c r="A518" s="10"/>
      <c r="B518" s="8"/>
      <c r="C518" s="8"/>
      <c r="D518" s="8"/>
      <c r="E518" s="8"/>
      <c r="F518" s="8"/>
      <c r="G518" s="8"/>
      <c r="H518" s="8"/>
      <c r="I518" s="8"/>
      <c r="J518" s="10"/>
      <c r="K518" s="10"/>
      <c r="L518" s="10"/>
      <c r="M518" s="90"/>
      <c r="N518" s="10"/>
      <c r="O518" s="10"/>
      <c r="P518" s="90"/>
      <c r="R518" s="16"/>
      <c r="S518" s="16"/>
      <c r="T518" s="16"/>
    </row>
    <row r="519" spans="1:21" ht="13.15" x14ac:dyDescent="0.4">
      <c r="B519" s="8"/>
      <c r="C519" s="8"/>
      <c r="D519" s="8"/>
      <c r="E519" s="8"/>
      <c r="F519" s="8"/>
      <c r="G519" s="8"/>
      <c r="H519" s="8"/>
      <c r="I519" s="8"/>
      <c r="M519" s="16"/>
      <c r="P519" s="16"/>
      <c r="R519" s="16"/>
      <c r="S519" s="16"/>
      <c r="T519" s="16"/>
    </row>
    <row r="520" spans="1:21" x14ac:dyDescent="0.35">
      <c r="M520" s="16"/>
      <c r="P520" s="16"/>
      <c r="R520" s="16"/>
      <c r="S520" s="16"/>
      <c r="T520" s="16"/>
    </row>
    <row r="521" spans="1:21" x14ac:dyDescent="0.35">
      <c r="M521" s="16"/>
      <c r="P521" s="16"/>
      <c r="R521" s="16"/>
      <c r="S521" s="16"/>
      <c r="T521" s="16"/>
    </row>
    <row r="522" spans="1:21" x14ac:dyDescent="0.35">
      <c r="M522" s="16"/>
      <c r="P522" s="16"/>
      <c r="R522" s="16"/>
      <c r="S522" s="16"/>
      <c r="T522" s="16"/>
    </row>
    <row r="523" spans="1:21" x14ac:dyDescent="0.35">
      <c r="M523" s="16"/>
      <c r="P523" s="16"/>
      <c r="R523" s="16"/>
      <c r="S523" s="16"/>
      <c r="T523" s="16"/>
    </row>
    <row r="524" spans="1:21" x14ac:dyDescent="0.35">
      <c r="J524" s="101"/>
      <c r="K524" s="101"/>
      <c r="L524" s="102"/>
      <c r="M524" s="16"/>
      <c r="N524" s="7"/>
      <c r="O524" s="7"/>
      <c r="P524" s="92"/>
      <c r="R524" s="14"/>
      <c r="S524" s="14"/>
      <c r="T524" s="18"/>
      <c r="U524" s="18"/>
    </row>
    <row r="525" spans="1:21" x14ac:dyDescent="0.35">
      <c r="J525" s="101"/>
      <c r="K525" s="101"/>
      <c r="L525" s="102"/>
      <c r="M525" s="16"/>
      <c r="N525" s="7"/>
      <c r="O525" s="7"/>
      <c r="P525" s="92"/>
      <c r="R525" s="14"/>
      <c r="S525" s="14"/>
      <c r="T525" s="18"/>
      <c r="U525" s="18"/>
    </row>
    <row r="526" spans="1:21" x14ac:dyDescent="0.35">
      <c r="J526" s="101"/>
      <c r="K526" s="101"/>
      <c r="L526" s="102"/>
      <c r="M526" s="16"/>
      <c r="N526" s="7"/>
      <c r="O526" s="7"/>
      <c r="P526" s="92"/>
      <c r="R526" s="14"/>
      <c r="S526" s="14"/>
      <c r="T526" s="18"/>
      <c r="U526" s="18"/>
    </row>
    <row r="527" spans="1:21" x14ac:dyDescent="0.35">
      <c r="J527" s="101"/>
      <c r="K527" s="101"/>
      <c r="L527" s="102"/>
      <c r="M527" s="16"/>
      <c r="N527" s="7"/>
      <c r="O527" s="7"/>
      <c r="P527" s="92"/>
      <c r="R527" s="14"/>
      <c r="S527" s="14"/>
      <c r="T527" s="18"/>
      <c r="U527" s="18"/>
    </row>
    <row r="528" spans="1:21" x14ac:dyDescent="0.35">
      <c r="J528" s="101"/>
      <c r="K528" s="101"/>
      <c r="L528" s="102"/>
      <c r="M528" s="16"/>
      <c r="N528" s="7"/>
      <c r="O528" s="7"/>
      <c r="P528" s="92"/>
      <c r="R528" s="14"/>
      <c r="S528" s="14"/>
      <c r="T528" s="18"/>
      <c r="U528" s="18"/>
    </row>
    <row r="529" spans="10:21" x14ac:dyDescent="0.35">
      <c r="J529" s="101"/>
      <c r="K529" s="101"/>
      <c r="L529" s="102"/>
      <c r="M529" s="16"/>
      <c r="N529" s="7"/>
      <c r="O529" s="7"/>
      <c r="P529" s="92"/>
      <c r="R529" s="14"/>
      <c r="S529" s="14"/>
      <c r="T529" s="18"/>
      <c r="U529" s="18"/>
    </row>
    <row r="530" spans="10:21" x14ac:dyDescent="0.35">
      <c r="J530" s="101"/>
      <c r="K530" s="101"/>
      <c r="L530" s="102"/>
      <c r="M530" s="16"/>
      <c r="N530" s="7"/>
      <c r="O530" s="7"/>
      <c r="P530" s="92"/>
      <c r="R530" s="14"/>
      <c r="S530" s="14"/>
      <c r="T530" s="18"/>
      <c r="U530" s="18"/>
    </row>
    <row r="531" spans="10:21" x14ac:dyDescent="0.35">
      <c r="J531" s="101"/>
      <c r="K531" s="101"/>
      <c r="L531" s="102"/>
      <c r="M531" s="16"/>
      <c r="N531" s="7"/>
      <c r="O531" s="7"/>
      <c r="P531" s="92"/>
      <c r="R531" s="14"/>
      <c r="S531" s="14"/>
      <c r="T531" s="18"/>
      <c r="U531" s="18"/>
    </row>
    <row r="532" spans="10:21" x14ac:dyDescent="0.35">
      <c r="J532" s="101"/>
      <c r="K532" s="101"/>
      <c r="L532" s="102"/>
      <c r="M532" s="16"/>
      <c r="N532" s="7"/>
      <c r="O532" s="7"/>
      <c r="P532" s="92"/>
      <c r="R532" s="14"/>
      <c r="S532" s="14"/>
      <c r="T532" s="18"/>
      <c r="U532" s="18"/>
    </row>
    <row r="533" spans="10:21" x14ac:dyDescent="0.35">
      <c r="J533" s="101"/>
      <c r="K533" s="101"/>
      <c r="L533" s="102"/>
      <c r="M533" s="16"/>
      <c r="N533" s="7"/>
      <c r="O533" s="7"/>
      <c r="P533" s="92"/>
      <c r="R533" s="14"/>
      <c r="S533" s="14"/>
      <c r="T533" s="18"/>
      <c r="U533" s="18"/>
    </row>
    <row r="534" spans="10:21" x14ac:dyDescent="0.35">
      <c r="J534" s="101"/>
      <c r="K534" s="101"/>
      <c r="L534" s="102"/>
      <c r="M534" s="16"/>
      <c r="N534" s="7"/>
      <c r="O534" s="7"/>
      <c r="P534" s="92"/>
      <c r="R534" s="14"/>
      <c r="S534" s="14"/>
      <c r="T534" s="18"/>
      <c r="U534" s="18"/>
    </row>
    <row r="535" spans="10:21" x14ac:dyDescent="0.35">
      <c r="J535" s="101"/>
      <c r="K535" s="101"/>
      <c r="L535" s="102"/>
      <c r="M535" s="103"/>
      <c r="N535" s="95"/>
      <c r="O535" s="95"/>
      <c r="P535" s="94"/>
      <c r="R535" s="15"/>
      <c r="S535" s="15"/>
      <c r="T535" s="17"/>
      <c r="U535" s="17"/>
    </row>
    <row r="536" spans="10:21" x14ac:dyDescent="0.35">
      <c r="M536" s="16"/>
      <c r="N536" s="7"/>
      <c r="O536" s="7"/>
      <c r="P536" s="16"/>
      <c r="R536" s="16"/>
      <c r="S536" s="16"/>
      <c r="T536" s="16"/>
      <c r="U536" s="16"/>
    </row>
    <row r="537" spans="10:21" x14ac:dyDescent="0.35">
      <c r="R537" s="16"/>
      <c r="S537" s="16"/>
      <c r="T537" s="16"/>
    </row>
    <row r="538" spans="10:21" x14ac:dyDescent="0.35">
      <c r="J538" s="5"/>
      <c r="K538" s="5"/>
      <c r="L538" s="5"/>
      <c r="M538" s="16"/>
      <c r="P538" s="16"/>
      <c r="R538" s="16"/>
      <c r="S538" s="16"/>
      <c r="T538" s="16"/>
    </row>
    <row r="539" spans="10:21" x14ac:dyDescent="0.35">
      <c r="J539" s="5"/>
      <c r="K539" s="5"/>
      <c r="L539" s="5"/>
      <c r="M539" s="16"/>
      <c r="P539" s="16"/>
      <c r="R539" s="16"/>
      <c r="S539" s="16"/>
      <c r="T539" s="16"/>
    </row>
    <row r="540" spans="10:21" x14ac:dyDescent="0.35">
      <c r="J540" s="5"/>
      <c r="K540" s="5"/>
      <c r="L540" s="5"/>
      <c r="M540" s="16"/>
      <c r="N540" s="7"/>
      <c r="O540" s="7"/>
      <c r="P540" s="18"/>
      <c r="R540" s="14"/>
      <c r="S540" s="14"/>
      <c r="T540" s="14"/>
      <c r="U540" s="14"/>
    </row>
    <row r="541" spans="10:21" x14ac:dyDescent="0.35">
      <c r="J541" s="5"/>
      <c r="K541" s="5"/>
      <c r="L541" s="5"/>
      <c r="M541" s="16"/>
      <c r="N541" s="7"/>
      <c r="O541" s="7"/>
      <c r="P541" s="18"/>
      <c r="R541" s="14"/>
      <c r="S541" s="14"/>
      <c r="T541" s="14"/>
      <c r="U541" s="14"/>
    </row>
    <row r="542" spans="10:21" x14ac:dyDescent="0.35">
      <c r="J542" s="5"/>
      <c r="K542" s="5"/>
      <c r="L542" s="5"/>
      <c r="M542" s="16"/>
      <c r="N542" s="7"/>
      <c r="O542" s="7"/>
      <c r="P542" s="18"/>
      <c r="R542" s="14"/>
      <c r="S542" s="14"/>
      <c r="T542" s="14"/>
      <c r="U542" s="14"/>
    </row>
    <row r="543" spans="10:21" x14ac:dyDescent="0.35">
      <c r="J543" s="5"/>
      <c r="K543" s="5"/>
      <c r="L543" s="5"/>
      <c r="M543" s="16"/>
      <c r="N543" s="7"/>
      <c r="O543" s="7"/>
      <c r="P543" s="18"/>
      <c r="R543" s="14"/>
      <c r="S543" s="14"/>
      <c r="T543" s="14"/>
      <c r="U543" s="14"/>
    </row>
    <row r="544" spans="10:21" x14ac:dyDescent="0.35">
      <c r="J544" s="5"/>
      <c r="K544" s="5"/>
      <c r="L544" s="5"/>
      <c r="M544" s="16"/>
      <c r="N544" s="7"/>
      <c r="O544" s="7"/>
      <c r="P544" s="18"/>
      <c r="R544" s="14"/>
      <c r="S544" s="14"/>
      <c r="T544" s="14"/>
      <c r="U544" s="14"/>
    </row>
    <row r="545" spans="10:21" x14ac:dyDescent="0.35">
      <c r="J545" s="5"/>
      <c r="K545" s="5"/>
      <c r="L545" s="5"/>
      <c r="M545" s="16"/>
      <c r="N545" s="7"/>
      <c r="O545" s="7"/>
      <c r="P545" s="18"/>
      <c r="R545" s="14"/>
      <c r="S545" s="14"/>
      <c r="T545" s="14"/>
      <c r="U545" s="14"/>
    </row>
    <row r="546" spans="10:21" x14ac:dyDescent="0.35">
      <c r="J546" s="5"/>
      <c r="K546" s="5"/>
      <c r="L546" s="5"/>
      <c r="M546" s="16"/>
      <c r="N546" s="7"/>
      <c r="O546" s="7"/>
      <c r="P546" s="18"/>
      <c r="R546" s="14"/>
      <c r="S546" s="14"/>
      <c r="T546" s="14"/>
      <c r="U546" s="14"/>
    </row>
    <row r="547" spans="10:21" x14ac:dyDescent="0.35">
      <c r="J547" s="5"/>
      <c r="K547" s="5"/>
      <c r="L547" s="5"/>
      <c r="M547" s="16"/>
      <c r="N547" s="7"/>
      <c r="O547" s="7"/>
      <c r="P547" s="18"/>
      <c r="R547" s="14"/>
      <c r="S547" s="14"/>
      <c r="T547" s="14"/>
      <c r="U547" s="14"/>
    </row>
    <row r="548" spans="10:21" x14ac:dyDescent="0.35">
      <c r="J548" s="5"/>
      <c r="K548" s="5"/>
      <c r="L548" s="5"/>
      <c r="M548" s="16"/>
      <c r="N548" s="7"/>
      <c r="O548" s="7"/>
      <c r="P548" s="18"/>
      <c r="R548" s="14"/>
      <c r="S548" s="14"/>
      <c r="T548" s="14"/>
      <c r="U548" s="14"/>
    </row>
    <row r="549" spans="10:21" x14ac:dyDescent="0.35">
      <c r="J549" s="5"/>
      <c r="K549" s="5"/>
      <c r="L549" s="5"/>
      <c r="M549" s="16"/>
      <c r="N549" s="7"/>
      <c r="O549" s="7"/>
      <c r="P549" s="18"/>
      <c r="R549" s="14"/>
      <c r="S549" s="14"/>
      <c r="T549" s="14"/>
      <c r="U549" s="14"/>
    </row>
    <row r="550" spans="10:21" x14ac:dyDescent="0.35">
      <c r="J550" s="5"/>
      <c r="K550" s="5"/>
      <c r="L550" s="5"/>
      <c r="M550" s="16"/>
      <c r="N550" s="7"/>
      <c r="O550" s="7"/>
      <c r="P550" s="18"/>
      <c r="R550" s="14"/>
      <c r="S550" s="14"/>
      <c r="T550" s="14"/>
      <c r="U550" s="14"/>
    </row>
    <row r="551" spans="10:21" x14ac:dyDescent="0.35">
      <c r="J551" s="5"/>
      <c r="K551" s="5"/>
      <c r="L551" s="5"/>
      <c r="M551" s="103"/>
      <c r="N551" s="95"/>
      <c r="O551" s="95"/>
      <c r="P551" s="17"/>
      <c r="R551" s="15"/>
      <c r="S551" s="15"/>
      <c r="T551" s="15"/>
      <c r="U551" s="15"/>
    </row>
    <row r="552" spans="10:21" x14ac:dyDescent="0.35">
      <c r="J552" s="96"/>
      <c r="K552" s="96"/>
      <c r="L552" s="96"/>
      <c r="M552" s="16"/>
      <c r="N552" s="7"/>
      <c r="O552" s="7"/>
      <c r="P552" s="16"/>
      <c r="R552" s="16"/>
      <c r="S552" s="16"/>
      <c r="T552" s="16"/>
      <c r="U552" s="16"/>
    </row>
    <row r="553" spans="10:21" x14ac:dyDescent="0.35">
      <c r="R553" s="16"/>
      <c r="S553" s="16"/>
      <c r="T553" s="16"/>
    </row>
    <row r="554" spans="10:21" x14ac:dyDescent="0.35">
      <c r="R554" s="16"/>
      <c r="S554" s="16"/>
      <c r="T554" s="16"/>
    </row>
    <row r="555" spans="10:21" x14ac:dyDescent="0.35">
      <c r="R555" s="16"/>
      <c r="S555" s="16"/>
      <c r="T555" s="16"/>
    </row>
    <row r="556" spans="10:21" x14ac:dyDescent="0.35">
      <c r="R556" s="16"/>
      <c r="S556" s="16"/>
      <c r="T556" s="16"/>
    </row>
    <row r="557" spans="10:21" x14ac:dyDescent="0.35">
      <c r="R557" s="16"/>
      <c r="S557" s="16"/>
      <c r="T557" s="16"/>
    </row>
    <row r="558" spans="10:21" x14ac:dyDescent="0.35">
      <c r="R558" s="16"/>
      <c r="S558" s="16"/>
      <c r="T558" s="16"/>
    </row>
    <row r="559" spans="10:21" x14ac:dyDescent="0.35">
      <c r="R559" s="16"/>
      <c r="S559" s="16"/>
      <c r="T559" s="16"/>
    </row>
    <row r="560" spans="10:21" x14ac:dyDescent="0.35">
      <c r="R560" s="16"/>
      <c r="S560" s="16"/>
      <c r="T560" s="16"/>
    </row>
    <row r="561" spans="1:20" x14ac:dyDescent="0.35">
      <c r="R561" s="16"/>
      <c r="S561" s="16"/>
      <c r="T561" s="16"/>
    </row>
    <row r="562" spans="1:20" x14ac:dyDescent="0.35">
      <c r="R562" s="16"/>
      <c r="S562" s="16"/>
      <c r="T562" s="16"/>
    </row>
    <row r="563" spans="1:20" x14ac:dyDescent="0.35">
      <c r="R563" s="16"/>
      <c r="S563" s="16"/>
      <c r="T563" s="16"/>
    </row>
    <row r="564" spans="1:20" x14ac:dyDescent="0.35">
      <c r="R564" s="16"/>
      <c r="S564" s="16"/>
      <c r="T564" s="16"/>
    </row>
    <row r="565" spans="1:20" ht="13.15" x14ac:dyDescent="0.4">
      <c r="J565" s="8"/>
      <c r="M565" s="16"/>
      <c r="P565" s="16"/>
      <c r="R565" s="16"/>
      <c r="S565" s="16"/>
      <c r="T565" s="16"/>
    </row>
    <row r="566" spans="1:20" ht="13.15" x14ac:dyDescent="0.4">
      <c r="J566" s="8"/>
      <c r="M566" s="16"/>
      <c r="P566" s="16"/>
      <c r="R566" s="16"/>
      <c r="S566" s="16"/>
      <c r="T566" s="16"/>
    </row>
    <row r="567" spans="1:20" ht="13.15" x14ac:dyDescent="0.4">
      <c r="J567" s="8"/>
      <c r="M567" s="16"/>
      <c r="P567" s="92"/>
      <c r="R567" s="16"/>
      <c r="S567" s="16"/>
      <c r="T567" s="16"/>
    </row>
    <row r="568" spans="1:20" ht="7.05" customHeight="1" x14ac:dyDescent="0.35">
      <c r="M568" s="16"/>
      <c r="P568" s="16"/>
      <c r="R568" s="16"/>
      <c r="S568" s="16"/>
      <c r="T568" s="16"/>
    </row>
    <row r="569" spans="1:20" ht="13.15" x14ac:dyDescent="0.4">
      <c r="L569" s="10"/>
      <c r="M569" s="10"/>
      <c r="P569" s="16"/>
      <c r="R569" s="16"/>
      <c r="S569" s="16"/>
      <c r="T569" s="16"/>
    </row>
    <row r="570" spans="1:20" ht="13.15" x14ac:dyDescent="0.4">
      <c r="J570" s="8"/>
      <c r="L570" s="10"/>
      <c r="M570" s="10"/>
      <c r="N570" s="10"/>
      <c r="O570" s="10"/>
      <c r="P570" s="16"/>
      <c r="R570" s="16"/>
      <c r="S570" s="16"/>
      <c r="T570" s="16"/>
    </row>
    <row r="571" spans="1:20" ht="13.15" x14ac:dyDescent="0.4">
      <c r="A571" s="10"/>
      <c r="B571" s="8"/>
      <c r="C571" s="8"/>
      <c r="D571" s="8"/>
      <c r="E571" s="8"/>
      <c r="F571" s="8"/>
      <c r="G571" s="8"/>
      <c r="H571" s="8"/>
      <c r="I571" s="8"/>
      <c r="J571" s="8"/>
      <c r="L571" s="10"/>
      <c r="M571" s="10"/>
      <c r="N571" s="10"/>
      <c r="O571" s="10"/>
      <c r="P571" s="16"/>
      <c r="R571" s="16"/>
      <c r="S571" s="16"/>
      <c r="T571" s="16"/>
    </row>
    <row r="572" spans="1:20" ht="13.15" x14ac:dyDescent="0.4">
      <c r="A572" s="2"/>
      <c r="B572" s="2"/>
      <c r="C572" s="2"/>
      <c r="D572" s="2"/>
      <c r="E572" s="2"/>
      <c r="F572" s="2"/>
      <c r="G572" s="2"/>
      <c r="H572" s="2"/>
      <c r="I572" s="2"/>
      <c r="J572" s="4"/>
      <c r="L572" s="2"/>
      <c r="M572" s="2"/>
      <c r="N572" s="2"/>
      <c r="O572" s="2"/>
      <c r="P572" s="16"/>
      <c r="R572" s="16"/>
      <c r="S572" s="16"/>
      <c r="T572" s="16"/>
    </row>
    <row r="573" spans="1:20" ht="9" customHeight="1" x14ac:dyDescent="0.4">
      <c r="A573" s="10"/>
      <c r="B573" s="8"/>
      <c r="C573" s="8"/>
      <c r="D573" s="8"/>
      <c r="E573" s="8"/>
      <c r="F573" s="8"/>
      <c r="G573" s="8"/>
      <c r="H573" s="8"/>
      <c r="I573" s="8"/>
      <c r="J573" s="8"/>
      <c r="L573" s="10"/>
      <c r="M573" s="10"/>
      <c r="N573" s="10"/>
      <c r="O573" s="10"/>
      <c r="P573" s="16"/>
      <c r="R573" s="16"/>
      <c r="S573" s="16"/>
      <c r="T573" s="16"/>
    </row>
    <row r="574" spans="1:20" ht="13.15" x14ac:dyDescent="0.4">
      <c r="J574" s="8"/>
      <c r="L574" s="10"/>
      <c r="M574" s="10"/>
      <c r="N574" s="10"/>
      <c r="O574" s="10"/>
      <c r="P574" s="16"/>
      <c r="R574" s="16"/>
      <c r="S574" s="16"/>
      <c r="T574" s="16"/>
    </row>
    <row r="575" spans="1:20" ht="7.05" customHeight="1" x14ac:dyDescent="0.35">
      <c r="P575" s="16"/>
      <c r="R575" s="16"/>
      <c r="S575" s="16"/>
      <c r="T575" s="16"/>
    </row>
    <row r="576" spans="1:20" x14ac:dyDescent="0.35">
      <c r="L576" s="7"/>
      <c r="M576" s="7"/>
      <c r="N576" s="7"/>
      <c r="O576" s="7"/>
      <c r="P576" s="16"/>
      <c r="R576" s="16"/>
      <c r="S576" s="16"/>
      <c r="T576" s="16"/>
    </row>
    <row r="577" spans="2:20" x14ac:dyDescent="0.35">
      <c r="L577" s="95"/>
      <c r="M577" s="95"/>
      <c r="N577" s="95"/>
      <c r="O577" s="95"/>
      <c r="P577" s="16"/>
      <c r="R577" s="16"/>
      <c r="S577" s="16"/>
      <c r="T577" s="16"/>
    </row>
    <row r="578" spans="2:20" x14ac:dyDescent="0.35">
      <c r="L578" s="7"/>
      <c r="M578" s="7"/>
      <c r="N578" s="7"/>
      <c r="O578" s="7"/>
      <c r="P578" s="16"/>
      <c r="R578" s="16"/>
      <c r="S578" s="16"/>
      <c r="T578" s="16"/>
    </row>
    <row r="579" spans="2:20" ht="4.5" customHeight="1" x14ac:dyDescent="0.35">
      <c r="L579" s="7"/>
      <c r="M579" s="7"/>
      <c r="N579" s="7"/>
      <c r="O579" s="7"/>
      <c r="P579" s="16"/>
      <c r="R579" s="16"/>
      <c r="S579" s="16"/>
      <c r="T579" s="16"/>
    </row>
    <row r="580" spans="2:20" ht="13.15" x14ac:dyDescent="0.4">
      <c r="B580" s="8"/>
      <c r="C580" s="8"/>
      <c r="D580" s="8"/>
      <c r="E580" s="8"/>
      <c r="F580" s="8"/>
      <c r="G580" s="8"/>
      <c r="H580" s="8"/>
      <c r="I580" s="8"/>
      <c r="L580" s="7"/>
      <c r="M580" s="7"/>
      <c r="N580" s="7"/>
      <c r="O580" s="7"/>
      <c r="P580" s="16"/>
      <c r="R580" s="16"/>
      <c r="S580" s="16"/>
      <c r="T580" s="16"/>
    </row>
    <row r="581" spans="2:20" ht="4.5" customHeight="1" x14ac:dyDescent="0.35">
      <c r="L581" s="7"/>
      <c r="M581" s="7"/>
      <c r="N581" s="7"/>
      <c r="O581" s="7"/>
      <c r="P581" s="16"/>
      <c r="R581" s="16"/>
      <c r="S581" s="16"/>
      <c r="T581" s="16"/>
    </row>
    <row r="582" spans="2:20" ht="13.15" x14ac:dyDescent="0.4">
      <c r="B582" s="8"/>
      <c r="C582" s="8"/>
      <c r="D582" s="8"/>
      <c r="E582" s="8"/>
      <c r="F582" s="8"/>
      <c r="G582" s="8"/>
      <c r="H582" s="8"/>
      <c r="I582" s="8"/>
      <c r="L582" s="7"/>
      <c r="M582" s="7"/>
      <c r="N582" s="7"/>
      <c r="O582" s="7"/>
      <c r="P582" s="16"/>
      <c r="R582" s="16"/>
      <c r="S582" s="16"/>
      <c r="T582" s="16"/>
    </row>
    <row r="583" spans="2:20" ht="13.15" x14ac:dyDescent="0.4">
      <c r="B583" s="8"/>
      <c r="C583" s="8"/>
      <c r="D583" s="8"/>
      <c r="E583" s="8"/>
      <c r="F583" s="8"/>
      <c r="G583" s="8"/>
      <c r="H583" s="8"/>
      <c r="I583" s="8"/>
      <c r="L583" s="7"/>
      <c r="M583" s="7"/>
      <c r="N583" s="7"/>
      <c r="O583" s="7"/>
      <c r="P583" s="16"/>
      <c r="R583" s="16"/>
      <c r="S583" s="16"/>
      <c r="T583" s="16"/>
    </row>
    <row r="584" spans="2:20" ht="13.15" x14ac:dyDescent="0.4">
      <c r="B584" s="8"/>
      <c r="C584" s="8"/>
      <c r="D584" s="8"/>
      <c r="E584" s="8"/>
      <c r="F584" s="8"/>
      <c r="G584" s="8"/>
      <c r="H584" s="8"/>
      <c r="I584" s="8"/>
      <c r="L584" s="7"/>
      <c r="M584" s="7"/>
      <c r="N584" s="7"/>
      <c r="O584" s="7"/>
      <c r="P584" s="16"/>
      <c r="R584" s="16"/>
      <c r="S584" s="16"/>
      <c r="T584" s="16"/>
    </row>
    <row r="585" spans="2:20" ht="13.15" x14ac:dyDescent="0.4">
      <c r="B585" s="8"/>
      <c r="C585" s="8"/>
      <c r="D585" s="8"/>
      <c r="E585" s="8"/>
      <c r="F585" s="8"/>
      <c r="G585" s="8"/>
      <c r="H585" s="8"/>
      <c r="I585" s="8"/>
      <c r="L585" s="7"/>
      <c r="M585" s="7"/>
      <c r="N585" s="7"/>
      <c r="O585" s="7"/>
      <c r="P585" s="7"/>
      <c r="R585" s="16"/>
      <c r="S585" s="16"/>
      <c r="T585" s="16"/>
    </row>
    <row r="586" spans="2:20" ht="13.15" x14ac:dyDescent="0.4">
      <c r="B586" s="8"/>
      <c r="C586" s="8"/>
      <c r="D586" s="8"/>
      <c r="E586" s="8"/>
      <c r="F586" s="8"/>
      <c r="G586" s="8"/>
      <c r="H586" s="8"/>
      <c r="I586" s="8"/>
      <c r="L586" s="7"/>
      <c r="M586" s="7"/>
      <c r="N586" s="7"/>
      <c r="O586" s="7"/>
      <c r="P586" s="7"/>
      <c r="R586" s="16"/>
      <c r="S586" s="16"/>
      <c r="T586" s="16"/>
    </row>
    <row r="587" spans="2:20" ht="13.15" x14ac:dyDescent="0.4">
      <c r="B587" s="8"/>
      <c r="C587" s="8"/>
      <c r="D587" s="8"/>
      <c r="E587" s="8"/>
      <c r="F587" s="8"/>
      <c r="G587" s="8"/>
      <c r="H587" s="8"/>
      <c r="I587" s="8"/>
      <c r="L587" s="7"/>
      <c r="M587" s="7"/>
      <c r="N587" s="7"/>
      <c r="O587" s="7"/>
      <c r="P587" s="7"/>
      <c r="R587" s="16"/>
      <c r="S587" s="16"/>
      <c r="T587" s="16"/>
    </row>
    <row r="588" spans="2:20" ht="13.15" x14ac:dyDescent="0.4">
      <c r="B588" s="8"/>
      <c r="C588" s="8"/>
      <c r="D588" s="8"/>
      <c r="E588" s="8"/>
      <c r="F588" s="8"/>
      <c r="G588" s="8"/>
      <c r="H588" s="8"/>
      <c r="I588" s="8"/>
      <c r="L588" s="7"/>
      <c r="M588" s="7"/>
      <c r="N588" s="7"/>
      <c r="O588" s="7"/>
      <c r="P588" s="7"/>
      <c r="R588" s="16"/>
      <c r="S588" s="16"/>
      <c r="T588" s="16"/>
    </row>
    <row r="589" spans="2:20" ht="13.15" x14ac:dyDescent="0.4">
      <c r="B589" s="8"/>
      <c r="C589" s="8"/>
      <c r="D589" s="8"/>
      <c r="E589" s="8"/>
      <c r="F589" s="8"/>
      <c r="G589" s="8"/>
      <c r="H589" s="8"/>
      <c r="I589" s="8"/>
      <c r="L589" s="7"/>
      <c r="M589" s="7"/>
      <c r="N589" s="7"/>
      <c r="O589" s="7"/>
      <c r="P589" s="7"/>
      <c r="R589" s="16"/>
      <c r="S589" s="16"/>
      <c r="T589" s="16"/>
    </row>
    <row r="590" spans="2:20" ht="13.15" x14ac:dyDescent="0.4">
      <c r="B590" s="8"/>
      <c r="C590" s="8"/>
      <c r="D590" s="8"/>
      <c r="E590" s="8"/>
      <c r="F590" s="8"/>
      <c r="G590" s="8"/>
      <c r="H590" s="8"/>
      <c r="I590" s="8"/>
      <c r="L590" s="7"/>
      <c r="M590" s="7"/>
      <c r="N590" s="7"/>
      <c r="O590" s="7"/>
      <c r="P590" s="7"/>
      <c r="R590" s="16"/>
      <c r="S590" s="16"/>
      <c r="T590" s="16"/>
    </row>
    <row r="591" spans="2:20" ht="13.15" x14ac:dyDescent="0.4">
      <c r="B591" s="8"/>
      <c r="C591" s="8"/>
      <c r="D591" s="8"/>
      <c r="E591" s="8"/>
      <c r="F591" s="8"/>
      <c r="G591" s="8"/>
      <c r="H591" s="8"/>
      <c r="I591" s="8"/>
      <c r="R591" s="16"/>
      <c r="S591" s="16"/>
      <c r="T591" s="16"/>
    </row>
    <row r="592" spans="2:20" ht="13.15" x14ac:dyDescent="0.4">
      <c r="B592" s="8"/>
      <c r="C592" s="8"/>
      <c r="D592" s="8"/>
      <c r="E592" s="8"/>
      <c r="F592" s="8"/>
      <c r="G592" s="8"/>
      <c r="H592" s="8"/>
      <c r="I592" s="8"/>
      <c r="L592" s="7"/>
      <c r="M592" s="7"/>
      <c r="N592" s="7"/>
      <c r="O592" s="7"/>
      <c r="R592" s="16"/>
      <c r="S592" s="16"/>
      <c r="T592" s="16"/>
    </row>
    <row r="593" spans="2:20" ht="13.15" x14ac:dyDescent="0.4">
      <c r="B593" s="8"/>
      <c r="C593" s="8"/>
      <c r="D593" s="8"/>
      <c r="E593" s="8"/>
      <c r="F593" s="8"/>
      <c r="G593" s="8"/>
      <c r="H593" s="8"/>
      <c r="I593" s="8"/>
      <c r="L593" s="7"/>
      <c r="N593" s="7"/>
      <c r="O593" s="7"/>
      <c r="R593" s="16"/>
      <c r="S593" s="16"/>
      <c r="T593" s="16"/>
    </row>
    <row r="594" spans="2:20" ht="13.15" x14ac:dyDescent="0.4">
      <c r="B594" s="8"/>
      <c r="C594" s="8"/>
      <c r="D594" s="8"/>
      <c r="E594" s="8"/>
      <c r="F594" s="8"/>
      <c r="G594" s="8"/>
      <c r="H594" s="8"/>
      <c r="I594" s="8"/>
      <c r="L594" s="7"/>
      <c r="N594" s="7"/>
      <c r="O594" s="7"/>
      <c r="R594" s="16"/>
      <c r="S594" s="16"/>
      <c r="T594" s="16"/>
    </row>
    <row r="595" spans="2:20" ht="13.15" x14ac:dyDescent="0.4">
      <c r="B595" s="8"/>
      <c r="C595" s="8"/>
      <c r="D595" s="8"/>
      <c r="E595" s="8"/>
      <c r="F595" s="8"/>
      <c r="G595" s="8"/>
      <c r="H595" s="8"/>
      <c r="I595" s="8"/>
      <c r="L595" s="95"/>
      <c r="M595" s="95"/>
      <c r="N595" s="95"/>
      <c r="O595" s="95"/>
      <c r="R595" s="16"/>
      <c r="S595" s="16"/>
      <c r="T595" s="16"/>
    </row>
    <row r="596" spans="2:20" ht="9.6999999999999993" customHeight="1" x14ac:dyDescent="0.35">
      <c r="R596" s="16"/>
      <c r="S596" s="16"/>
      <c r="T596" s="16"/>
    </row>
    <row r="597" spans="2:20" x14ac:dyDescent="0.35">
      <c r="L597" s="7"/>
      <c r="M597" s="7"/>
      <c r="N597" s="7"/>
      <c r="O597" s="7"/>
      <c r="P597" s="7"/>
      <c r="R597" s="16"/>
      <c r="S597" s="16"/>
      <c r="T597" s="16"/>
    </row>
    <row r="598" spans="2:20" ht="5.25" customHeight="1" x14ac:dyDescent="0.35">
      <c r="L598" s="7"/>
      <c r="M598" s="7"/>
      <c r="N598" s="7"/>
      <c r="O598" s="7"/>
      <c r="P598" s="7"/>
      <c r="R598" s="16"/>
      <c r="S598" s="16"/>
      <c r="T598" s="16"/>
    </row>
    <row r="599" spans="2:20" ht="13.15" x14ac:dyDescent="0.4">
      <c r="B599" s="8"/>
      <c r="C599" s="8"/>
      <c r="D599" s="8"/>
      <c r="E599" s="8"/>
      <c r="F599" s="8"/>
      <c r="G599" s="8"/>
      <c r="H599" s="8"/>
      <c r="I599" s="8"/>
      <c r="L599" s="7"/>
      <c r="M599" s="7"/>
      <c r="N599" s="7"/>
      <c r="O599" s="7"/>
      <c r="P599" s="7"/>
      <c r="R599" s="16"/>
      <c r="S599" s="16"/>
      <c r="T599" s="16"/>
    </row>
    <row r="600" spans="2:20" ht="3.75" customHeight="1" x14ac:dyDescent="0.4">
      <c r="B600" s="8"/>
      <c r="C600" s="8"/>
      <c r="D600" s="8"/>
      <c r="E600" s="8"/>
      <c r="F600" s="8"/>
      <c r="G600" s="8"/>
      <c r="H600" s="8"/>
      <c r="I600" s="8"/>
      <c r="L600" s="7"/>
      <c r="M600" s="7"/>
      <c r="N600" s="7"/>
      <c r="O600" s="7"/>
      <c r="P600" s="7"/>
      <c r="R600" s="16"/>
      <c r="S600" s="16"/>
      <c r="T600" s="16"/>
    </row>
    <row r="601" spans="2:20" ht="13.15" x14ac:dyDescent="0.4">
      <c r="B601" s="8"/>
      <c r="C601" s="8"/>
      <c r="D601" s="8"/>
      <c r="E601" s="8"/>
      <c r="F601" s="8"/>
      <c r="G601" s="8"/>
      <c r="H601" s="8"/>
      <c r="I601" s="8"/>
      <c r="L601" s="7"/>
      <c r="M601" s="104"/>
      <c r="N601" s="104"/>
      <c r="O601" s="104"/>
      <c r="P601" s="7"/>
      <c r="R601" s="16"/>
      <c r="S601" s="16"/>
      <c r="T601" s="16"/>
    </row>
    <row r="602" spans="2:20" ht="13.15" x14ac:dyDescent="0.4">
      <c r="B602" s="8"/>
      <c r="C602" s="8"/>
      <c r="D602" s="8"/>
      <c r="E602" s="8"/>
      <c r="F602" s="8"/>
      <c r="G602" s="8"/>
      <c r="H602" s="8"/>
      <c r="I602" s="8"/>
      <c r="L602" s="7"/>
      <c r="M602" s="104"/>
      <c r="N602" s="104"/>
      <c r="O602" s="104"/>
      <c r="P602" s="7"/>
      <c r="R602" s="16"/>
      <c r="S602" s="16"/>
      <c r="T602" s="16"/>
    </row>
    <row r="603" spans="2:20" ht="13.15" x14ac:dyDescent="0.4">
      <c r="B603" s="8"/>
      <c r="C603" s="8"/>
      <c r="D603" s="8"/>
      <c r="E603" s="8"/>
      <c r="F603" s="8"/>
      <c r="G603" s="8"/>
      <c r="H603" s="8"/>
      <c r="I603" s="8"/>
      <c r="L603" s="7"/>
      <c r="M603" s="104"/>
      <c r="N603" s="104"/>
      <c r="O603" s="104"/>
      <c r="P603" s="7"/>
      <c r="R603" s="16"/>
      <c r="S603" s="16"/>
      <c r="T603" s="16"/>
    </row>
    <row r="604" spans="2:20" ht="13.15" x14ac:dyDescent="0.4">
      <c r="B604" s="8"/>
      <c r="C604" s="8"/>
      <c r="D604" s="8"/>
      <c r="E604" s="8"/>
      <c r="F604" s="8"/>
      <c r="G604" s="8"/>
      <c r="H604" s="8"/>
      <c r="I604" s="8"/>
      <c r="L604" s="7"/>
      <c r="M604" s="104"/>
      <c r="N604" s="104"/>
      <c r="O604" s="104"/>
      <c r="P604" s="7"/>
      <c r="R604" s="16"/>
      <c r="S604" s="16"/>
      <c r="T604" s="16"/>
    </row>
    <row r="605" spans="2:20" ht="13.15" x14ac:dyDescent="0.4">
      <c r="B605" s="8"/>
      <c r="C605" s="8"/>
      <c r="D605" s="8"/>
      <c r="E605" s="8"/>
      <c r="F605" s="8"/>
      <c r="G605" s="8"/>
      <c r="H605" s="8"/>
      <c r="I605" s="8"/>
      <c r="L605" s="7"/>
      <c r="M605" s="104"/>
      <c r="N605" s="104"/>
      <c r="O605" s="104"/>
      <c r="P605" s="7"/>
      <c r="R605" s="16"/>
      <c r="S605" s="16"/>
      <c r="T605" s="16"/>
    </row>
    <row r="606" spans="2:20" ht="13.15" x14ac:dyDescent="0.4">
      <c r="B606" s="8"/>
      <c r="C606" s="8"/>
      <c r="D606" s="8"/>
      <c r="E606" s="8"/>
      <c r="F606" s="8"/>
      <c r="G606" s="8"/>
      <c r="H606" s="8"/>
      <c r="I606" s="8"/>
      <c r="L606" s="7"/>
      <c r="M606" s="104"/>
      <c r="N606" s="104"/>
      <c r="O606" s="104"/>
      <c r="P606" s="7"/>
      <c r="R606" s="16"/>
      <c r="S606" s="16"/>
      <c r="T606" s="16"/>
    </row>
    <row r="607" spans="2:20" ht="13.15" x14ac:dyDescent="0.4">
      <c r="B607" s="8"/>
      <c r="C607" s="8"/>
      <c r="D607" s="8"/>
      <c r="E607" s="8"/>
      <c r="F607" s="8"/>
      <c r="G607" s="8"/>
      <c r="H607" s="8"/>
      <c r="I607" s="8"/>
      <c r="L607" s="7"/>
      <c r="M607" s="104"/>
      <c r="N607" s="104"/>
      <c r="O607" s="104"/>
      <c r="P607" s="7"/>
      <c r="R607" s="16"/>
      <c r="S607" s="16"/>
      <c r="T607" s="16"/>
    </row>
    <row r="608" spans="2:20" ht="13.15" x14ac:dyDescent="0.4">
      <c r="B608" s="8"/>
      <c r="C608" s="8"/>
      <c r="D608" s="8"/>
      <c r="E608" s="8"/>
      <c r="F608" s="8"/>
      <c r="G608" s="8"/>
      <c r="H608" s="8"/>
      <c r="I608" s="8"/>
      <c r="L608" s="7"/>
      <c r="M608" s="104"/>
      <c r="N608" s="104"/>
      <c r="O608" s="104"/>
      <c r="P608" s="7"/>
      <c r="R608" s="16"/>
      <c r="S608" s="16"/>
      <c r="T608" s="16"/>
    </row>
    <row r="609" spans="1:20" ht="13.15" x14ac:dyDescent="0.4">
      <c r="B609" s="8"/>
      <c r="C609" s="8"/>
      <c r="D609" s="8"/>
      <c r="E609" s="8"/>
      <c r="F609" s="8"/>
      <c r="G609" s="8"/>
      <c r="H609" s="8"/>
      <c r="I609" s="8"/>
      <c r="L609" s="7"/>
      <c r="M609" s="104"/>
      <c r="N609" s="104"/>
      <c r="O609" s="104"/>
      <c r="P609" s="7"/>
      <c r="R609" s="16"/>
      <c r="S609" s="16"/>
      <c r="T609" s="16"/>
    </row>
    <row r="610" spans="1:20" ht="13.15" x14ac:dyDescent="0.4">
      <c r="B610" s="8"/>
      <c r="C610" s="8"/>
      <c r="D610" s="8"/>
      <c r="E610" s="8"/>
      <c r="F610" s="8"/>
      <c r="G610" s="8"/>
      <c r="H610" s="8"/>
      <c r="I610" s="8"/>
      <c r="L610" s="105"/>
      <c r="M610" s="104"/>
      <c r="N610" s="104"/>
      <c r="O610" s="104"/>
      <c r="R610" s="16"/>
      <c r="S610" s="16"/>
      <c r="T610" s="16"/>
    </row>
    <row r="611" spans="1:20" ht="13.15" x14ac:dyDescent="0.4">
      <c r="B611" s="8"/>
      <c r="C611" s="8"/>
      <c r="D611" s="8"/>
      <c r="E611" s="8"/>
      <c r="F611" s="8"/>
      <c r="G611" s="8"/>
      <c r="H611" s="8"/>
      <c r="I611" s="8"/>
      <c r="L611" s="7"/>
      <c r="M611" s="104"/>
      <c r="N611" s="104"/>
      <c r="O611" s="104"/>
      <c r="R611" s="16"/>
      <c r="S611" s="16"/>
      <c r="T611" s="16"/>
    </row>
    <row r="612" spans="1:20" ht="13.15" x14ac:dyDescent="0.4">
      <c r="B612" s="8"/>
      <c r="C612" s="8"/>
      <c r="D612" s="8"/>
      <c r="E612" s="8"/>
      <c r="F612" s="8"/>
      <c r="G612" s="8"/>
      <c r="H612" s="8"/>
      <c r="I612" s="8"/>
      <c r="L612" s="7"/>
      <c r="M612" s="104"/>
      <c r="N612" s="104"/>
      <c r="O612" s="104"/>
      <c r="R612" s="16"/>
      <c r="S612" s="16"/>
      <c r="T612" s="16"/>
    </row>
    <row r="613" spans="1:20" ht="13.15" x14ac:dyDescent="0.4">
      <c r="B613" s="8"/>
      <c r="C613" s="8"/>
      <c r="D613" s="8"/>
      <c r="E613" s="8"/>
      <c r="F613" s="8"/>
      <c r="G613" s="8"/>
      <c r="H613" s="8"/>
      <c r="I613" s="8"/>
      <c r="J613" s="8"/>
      <c r="L613" s="7"/>
      <c r="M613" s="104"/>
      <c r="N613" s="104"/>
      <c r="O613" s="104"/>
      <c r="R613" s="16"/>
      <c r="S613" s="16"/>
      <c r="T613" s="16"/>
    </row>
    <row r="614" spans="1:20" ht="13.15" x14ac:dyDescent="0.4">
      <c r="B614" s="8"/>
      <c r="C614" s="8"/>
      <c r="D614" s="8"/>
      <c r="E614" s="8"/>
      <c r="F614" s="8"/>
      <c r="G614" s="8"/>
      <c r="H614" s="8"/>
      <c r="I614" s="8"/>
      <c r="L614" s="7"/>
      <c r="M614" s="104"/>
      <c r="N614" s="104"/>
      <c r="O614" s="104"/>
      <c r="R614" s="16"/>
      <c r="S614" s="16"/>
      <c r="T614" s="16"/>
    </row>
    <row r="615" spans="1:20" ht="13.15" x14ac:dyDescent="0.4">
      <c r="B615" s="8"/>
      <c r="C615" s="8"/>
      <c r="D615" s="8"/>
      <c r="E615" s="8"/>
      <c r="F615" s="8"/>
      <c r="G615" s="8"/>
      <c r="H615" s="8"/>
      <c r="I615" s="8"/>
      <c r="L615" s="95"/>
      <c r="M615" s="106"/>
      <c r="N615" s="106"/>
      <c r="O615" s="106"/>
      <c r="R615" s="16"/>
      <c r="S615" s="16"/>
      <c r="T615" s="16"/>
    </row>
    <row r="616" spans="1:20" x14ac:dyDescent="0.35">
      <c r="L616" s="95"/>
      <c r="M616" s="106"/>
      <c r="N616" s="106"/>
      <c r="O616" s="106"/>
      <c r="P616" s="7"/>
      <c r="R616" s="16"/>
      <c r="S616" s="16"/>
      <c r="T616" s="16"/>
    </row>
    <row r="617" spans="1:20" x14ac:dyDescent="0.35">
      <c r="L617" s="7"/>
      <c r="M617" s="104"/>
      <c r="N617" s="104"/>
      <c r="O617" s="104"/>
      <c r="P617" s="7"/>
      <c r="R617" s="16"/>
      <c r="S617" s="16"/>
      <c r="T617" s="16"/>
    </row>
    <row r="618" spans="1:20" x14ac:dyDescent="0.35">
      <c r="L618" s="95"/>
      <c r="M618" s="106"/>
      <c r="N618" s="106"/>
      <c r="O618" s="106"/>
      <c r="P618" s="7"/>
      <c r="R618" s="16"/>
      <c r="S618" s="16"/>
      <c r="T618" s="16"/>
    </row>
    <row r="619" spans="1:20" x14ac:dyDescent="0.35">
      <c r="L619" s="107"/>
      <c r="M619" s="104"/>
      <c r="N619" s="104"/>
      <c r="O619" s="104"/>
      <c r="R619" s="16"/>
      <c r="S619" s="16"/>
      <c r="T619" s="16"/>
    </row>
    <row r="620" spans="1:20" x14ac:dyDescent="0.35">
      <c r="B620" s="3"/>
      <c r="C620" s="3"/>
      <c r="D620" s="3"/>
      <c r="E620" s="3"/>
      <c r="F620" s="3"/>
      <c r="G620" s="3"/>
      <c r="H620" s="3"/>
      <c r="I620" s="3"/>
      <c r="L620" s="95"/>
      <c r="R620" s="16"/>
      <c r="S620" s="16"/>
      <c r="T620" s="16"/>
    </row>
    <row r="621" spans="1:20" x14ac:dyDescent="0.35">
      <c r="L621" s="108"/>
      <c r="R621" s="16"/>
      <c r="S621" s="16"/>
      <c r="T621" s="16"/>
    </row>
    <row r="622" spans="1:20" x14ac:dyDescent="0.35">
      <c r="R622" s="16"/>
      <c r="S622" s="16"/>
      <c r="T622" s="16"/>
    </row>
    <row r="623" spans="1:20" x14ac:dyDescent="0.35">
      <c r="R623" s="16"/>
      <c r="S623" s="16"/>
      <c r="T623" s="16"/>
    </row>
    <row r="624" spans="1:20" x14ac:dyDescent="0.35">
      <c r="A624" s="11"/>
      <c r="R624" s="16"/>
      <c r="S624" s="16"/>
      <c r="T624" s="16"/>
    </row>
    <row r="625" spans="11:20" x14ac:dyDescent="0.35">
      <c r="K625" s="11"/>
      <c r="L625" s="11"/>
      <c r="M625" s="11"/>
      <c r="R625" s="16"/>
      <c r="S625" s="16"/>
      <c r="T625" s="16"/>
    </row>
    <row r="626" spans="11:20" x14ac:dyDescent="0.35">
      <c r="K626" s="109"/>
      <c r="L626" s="110"/>
      <c r="M626" s="109"/>
      <c r="N626" s="16"/>
      <c r="O626" s="16"/>
      <c r="R626" s="16"/>
      <c r="S626" s="16"/>
      <c r="T626" s="16"/>
    </row>
    <row r="627" spans="11:20" x14ac:dyDescent="0.35">
      <c r="K627" s="109"/>
      <c r="L627" s="110"/>
      <c r="M627" s="109"/>
      <c r="R627" s="16"/>
      <c r="S627" s="16"/>
      <c r="T627" s="16"/>
    </row>
    <row r="628" spans="11:20" x14ac:dyDescent="0.35">
      <c r="K628" s="109"/>
      <c r="L628" s="110"/>
      <c r="M628" s="109"/>
      <c r="R628" s="16"/>
      <c r="S628" s="16"/>
      <c r="T628" s="16"/>
    </row>
    <row r="630" spans="11:20" x14ac:dyDescent="0.35">
      <c r="K630" s="16"/>
    </row>
    <row r="631" spans="11:20" x14ac:dyDescent="0.35">
      <c r="K631" s="16"/>
    </row>
    <row r="635" spans="11:20" x14ac:dyDescent="0.35">
      <c r="K635" s="16"/>
    </row>
    <row r="640" spans="11:20" x14ac:dyDescent="0.35">
      <c r="K640" s="16"/>
    </row>
  </sheetData>
  <mergeCells count="4">
    <mergeCell ref="A1:J1"/>
    <mergeCell ref="A2:J2"/>
    <mergeCell ref="A3:J3"/>
    <mergeCell ref="A10:J10"/>
  </mergeCells>
  <printOptions horizontalCentered="1"/>
  <pageMargins left="0.75" right="0.25" top="1" bottom="0" header="0.5" footer="0.5"/>
  <pageSetup scale="60" orientation="portrait" r:id="rId1"/>
  <headerFooter alignWithMargins="0"/>
  <ignoredErrors>
    <ignoredError sqref="D18:J35 J17 D54:J57 E53:J53 D37:J52 D36 J3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 transitionEntry="1" codeName="Sheet2"/>
  <dimension ref="A1:S375"/>
  <sheetViews>
    <sheetView zoomScaleNormal="100" workbookViewId="0">
      <selection sqref="A1:J1"/>
    </sheetView>
  </sheetViews>
  <sheetFormatPr defaultColWidth="7" defaultRowHeight="15" x14ac:dyDescent="0.4"/>
  <cols>
    <col min="1" max="1" width="7" style="22" customWidth="1"/>
    <col min="2" max="2" width="54.59765625" style="22" customWidth="1"/>
    <col min="3" max="3" width="19.59765625" style="22" bestFit="1" customWidth="1"/>
    <col min="4" max="4" width="20.69921875" style="22" bestFit="1" customWidth="1"/>
    <col min="5" max="5" width="22.19921875" style="22" bestFit="1" customWidth="1"/>
    <col min="6" max="6" width="17.69921875" style="22" customWidth="1"/>
    <col min="7" max="8" width="16.59765625" style="22" bestFit="1" customWidth="1"/>
    <col min="9" max="9" width="18.19921875" style="22" bestFit="1" customWidth="1"/>
    <col min="10" max="14" width="16.19921875" style="22" bestFit="1" customWidth="1"/>
    <col min="15" max="15" width="16.19921875" style="22" customWidth="1"/>
    <col min="16" max="16" width="18" style="22" customWidth="1"/>
    <col min="17" max="17" width="23.59765625" style="22" bestFit="1" customWidth="1"/>
    <col min="18" max="16384" width="7" style="22"/>
  </cols>
  <sheetData>
    <row r="1" spans="1:18" x14ac:dyDescent="0.4">
      <c r="A1" s="281" t="s">
        <v>30</v>
      </c>
      <c r="B1" s="281"/>
      <c r="C1" s="281"/>
      <c r="D1" s="281"/>
      <c r="E1" s="281"/>
      <c r="F1" s="281"/>
      <c r="G1" s="281"/>
      <c r="H1" s="281"/>
      <c r="I1" s="281"/>
      <c r="J1" s="281"/>
      <c r="K1" s="25"/>
      <c r="L1" s="25"/>
      <c r="M1" s="25"/>
      <c r="N1" s="25"/>
      <c r="O1" s="25"/>
      <c r="P1" s="25"/>
    </row>
    <row r="2" spans="1:18" x14ac:dyDescent="0.4">
      <c r="A2" s="281" t="s">
        <v>124</v>
      </c>
      <c r="B2" s="281"/>
      <c r="C2" s="281"/>
      <c r="D2" s="281"/>
      <c r="E2" s="281"/>
      <c r="F2" s="281"/>
      <c r="G2" s="281"/>
      <c r="H2" s="281"/>
      <c r="I2" s="281"/>
      <c r="J2" s="281"/>
      <c r="K2" s="25"/>
      <c r="L2" s="25"/>
      <c r="M2" s="25"/>
      <c r="N2" s="25"/>
      <c r="O2" s="25"/>
      <c r="P2" s="25"/>
    </row>
    <row r="3" spans="1:18" x14ac:dyDescent="0.4">
      <c r="A3" s="281" t="str">
        <f>A!A3</f>
        <v>For the 6 Months Ended August 31, 2026</v>
      </c>
      <c r="B3" s="281"/>
      <c r="C3" s="281"/>
      <c r="D3" s="281"/>
      <c r="E3" s="281"/>
      <c r="F3" s="281"/>
      <c r="G3" s="281"/>
      <c r="H3" s="281"/>
      <c r="I3" s="281"/>
      <c r="J3" s="281"/>
      <c r="K3" s="115"/>
      <c r="L3" s="115"/>
      <c r="M3" s="115"/>
      <c r="N3" s="115"/>
      <c r="O3" s="115"/>
      <c r="P3" s="115"/>
    </row>
    <row r="4" spans="1:18" x14ac:dyDescent="0.4">
      <c r="A4" s="23"/>
      <c r="B4" s="23"/>
      <c r="C4" s="23"/>
      <c r="D4" s="23"/>
      <c r="E4" s="23"/>
      <c r="F4" s="23"/>
      <c r="G4" s="23"/>
      <c r="H4" s="23"/>
      <c r="I4" s="23"/>
      <c r="J4" s="23"/>
      <c r="K4" s="115"/>
      <c r="L4" s="115"/>
      <c r="M4" s="115"/>
      <c r="N4" s="115"/>
      <c r="O4" s="115"/>
      <c r="P4" s="115"/>
    </row>
    <row r="6" spans="1:18" x14ac:dyDescent="0.4">
      <c r="A6" s="52" t="s">
        <v>149</v>
      </c>
      <c r="C6" s="23"/>
      <c r="D6" s="23"/>
      <c r="E6" s="23"/>
      <c r="F6" s="23"/>
    </row>
    <row r="7" spans="1:18" x14ac:dyDescent="0.4">
      <c r="A7" s="52" t="s">
        <v>150</v>
      </c>
      <c r="C7" s="23"/>
      <c r="D7" s="23"/>
      <c r="E7" s="23"/>
      <c r="F7" s="23"/>
    </row>
    <row r="8" spans="1:18" x14ac:dyDescent="0.4">
      <c r="A8" s="52" t="s">
        <v>46</v>
      </c>
      <c r="C8" s="23"/>
      <c r="D8" s="23"/>
      <c r="E8" s="23"/>
      <c r="F8" s="23"/>
      <c r="J8" s="48" t="s">
        <v>237</v>
      </c>
    </row>
    <row r="9" spans="1:18" x14ac:dyDescent="0.4">
      <c r="A9" s="68" t="str">
        <f>A!A8</f>
        <v>6 Mos Forecasted</v>
      </c>
      <c r="B9" s="23"/>
      <c r="C9" s="23"/>
      <c r="D9" s="205"/>
      <c r="E9" s="23"/>
      <c r="F9" s="30"/>
      <c r="G9" s="31"/>
      <c r="H9" s="30"/>
      <c r="I9" s="21"/>
      <c r="J9" s="49" t="s">
        <v>260</v>
      </c>
      <c r="K9" s="30"/>
      <c r="L9" s="30"/>
      <c r="M9" s="30"/>
      <c r="N9" s="30"/>
      <c r="O9" s="30"/>
      <c r="Q9" s="23"/>
      <c r="R9" s="23"/>
    </row>
    <row r="10" spans="1:18" x14ac:dyDescent="0.4">
      <c r="A10" s="68"/>
      <c r="B10" s="23"/>
      <c r="C10" s="23"/>
      <c r="D10" s="205"/>
      <c r="E10" s="23"/>
      <c r="F10" s="30"/>
      <c r="G10" s="31"/>
      <c r="H10" s="30"/>
      <c r="I10" s="21"/>
      <c r="J10" s="49"/>
      <c r="K10" s="30"/>
      <c r="L10" s="30"/>
      <c r="M10" s="30"/>
      <c r="N10" s="30"/>
      <c r="O10" s="30"/>
      <c r="Q10" s="23"/>
      <c r="R10" s="23"/>
    </row>
    <row r="11" spans="1:18" x14ac:dyDescent="0.4">
      <c r="A11" s="278" t="str">
        <f>A!A10</f>
        <v>Base Period</v>
      </c>
      <c r="B11" s="278"/>
      <c r="C11" s="278"/>
      <c r="D11" s="278"/>
      <c r="E11" s="278"/>
      <c r="F11" s="278"/>
      <c r="G11" s="278"/>
      <c r="H11" s="278"/>
      <c r="I11" s="278"/>
      <c r="J11" s="278"/>
      <c r="K11" s="30"/>
      <c r="L11" s="30"/>
      <c r="M11" s="30"/>
      <c r="N11" s="30"/>
      <c r="O11" s="30"/>
      <c r="P11" s="30"/>
      <c r="Q11" s="23"/>
      <c r="R11" s="23"/>
    </row>
    <row r="12" spans="1:18" x14ac:dyDescent="0.4">
      <c r="A12" s="23" t="s">
        <v>1</v>
      </c>
      <c r="B12" s="23"/>
      <c r="C12" s="23"/>
      <c r="D12" s="205"/>
      <c r="E12" s="23"/>
      <c r="F12" s="30"/>
      <c r="G12" s="31"/>
      <c r="H12" s="30"/>
      <c r="I12" s="21"/>
      <c r="J12" s="30"/>
      <c r="K12" s="30"/>
      <c r="L12" s="30"/>
      <c r="M12" s="30"/>
      <c r="N12" s="30"/>
      <c r="O12" s="30"/>
      <c r="P12" s="30"/>
      <c r="Q12" s="24"/>
      <c r="R12" s="24"/>
    </row>
    <row r="13" spans="1:18" x14ac:dyDescent="0.4">
      <c r="A13" s="32" t="s">
        <v>3</v>
      </c>
      <c r="B13" s="32" t="s">
        <v>4</v>
      </c>
      <c r="C13" s="32" t="s">
        <v>122</v>
      </c>
      <c r="D13" s="33" t="str">
        <f>A!D12</f>
        <v>Mar-26</v>
      </c>
      <c r="E13" s="33" t="str">
        <f>A!E12</f>
        <v>Apr-26</v>
      </c>
      <c r="F13" s="33" t="str">
        <f>A!F12</f>
        <v>May-26</v>
      </c>
      <c r="G13" s="33" t="str">
        <f>A!G12</f>
        <v>Jun-26</v>
      </c>
      <c r="H13" s="33" t="str">
        <f>A!H12</f>
        <v>Jul-26</v>
      </c>
      <c r="I13" s="33" t="str">
        <f>A!I12</f>
        <v>Aug-26</v>
      </c>
      <c r="J13" s="33" t="s">
        <v>5</v>
      </c>
      <c r="M13" s="34"/>
    </row>
    <row r="14" spans="1:18" x14ac:dyDescent="0.4">
      <c r="A14" s="23"/>
      <c r="B14" s="24" t="s">
        <v>36</v>
      </c>
      <c r="C14" s="24" t="s">
        <v>37</v>
      </c>
      <c r="D14" s="74" t="s">
        <v>38</v>
      </c>
      <c r="E14" s="35" t="s">
        <v>287</v>
      </c>
      <c r="F14" s="35" t="s">
        <v>288</v>
      </c>
      <c r="G14" s="35" t="s">
        <v>289</v>
      </c>
      <c r="H14" s="35" t="s">
        <v>290</v>
      </c>
      <c r="I14" s="35" t="s">
        <v>42</v>
      </c>
      <c r="J14" s="35" t="s">
        <v>43</v>
      </c>
      <c r="M14" s="24"/>
    </row>
    <row r="15" spans="1:18" x14ac:dyDescent="0.4">
      <c r="A15" s="23"/>
      <c r="B15" s="24"/>
      <c r="C15" s="24"/>
      <c r="D15" s="35"/>
      <c r="E15" s="35"/>
      <c r="F15" s="35"/>
      <c r="G15" s="35"/>
      <c r="H15" s="35"/>
      <c r="I15" s="35"/>
      <c r="J15" s="35"/>
      <c r="M15" s="24"/>
    </row>
    <row r="16" spans="1:18" x14ac:dyDescent="0.4">
      <c r="A16" s="43">
        <v>1</v>
      </c>
      <c r="B16" s="25" t="s">
        <v>168</v>
      </c>
      <c r="C16" s="24"/>
      <c r="D16" s="35"/>
      <c r="E16" s="35"/>
      <c r="F16" s="35"/>
      <c r="G16" s="35"/>
      <c r="H16" s="35"/>
      <c r="I16" s="35"/>
      <c r="J16" s="35"/>
      <c r="M16" s="24"/>
    </row>
    <row r="17" spans="1:13" x14ac:dyDescent="0.4">
      <c r="A17" s="43">
        <f>A16+1</f>
        <v>2</v>
      </c>
      <c r="B17" s="214" t="s">
        <v>210</v>
      </c>
      <c r="C17" s="55"/>
      <c r="D17" s="189">
        <v>115147</v>
      </c>
      <c r="E17" s="189">
        <v>114827</v>
      </c>
      <c r="F17" s="189">
        <v>114299</v>
      </c>
      <c r="G17" s="189">
        <v>113580</v>
      </c>
      <c r="H17" s="189">
        <v>113083</v>
      </c>
      <c r="I17" s="189">
        <v>112712</v>
      </c>
      <c r="J17" s="189">
        <f>SUM(D17:I17)</f>
        <v>683648</v>
      </c>
      <c r="L17" s="12"/>
      <c r="M17" s="24"/>
    </row>
    <row r="18" spans="1:13" x14ac:dyDescent="0.4">
      <c r="A18" s="43">
        <f>A17+1</f>
        <v>3</v>
      </c>
      <c r="B18" s="214" t="s">
        <v>171</v>
      </c>
      <c r="C18" s="55" t="s">
        <v>250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26">
        <f>SUM(D18:I18)</f>
        <v>0</v>
      </c>
      <c r="M18" s="24"/>
    </row>
    <row r="19" spans="1:13" x14ac:dyDescent="0.4">
      <c r="A19" s="43">
        <f>A18+1</f>
        <v>4</v>
      </c>
      <c r="B19" s="214" t="s">
        <v>211</v>
      </c>
      <c r="C19" s="55"/>
      <c r="D19" s="38">
        <v>1592</v>
      </c>
      <c r="E19" s="38">
        <v>1806</v>
      </c>
      <c r="F19" s="38">
        <v>1940</v>
      </c>
      <c r="G19" s="38">
        <v>1945</v>
      </c>
      <c r="H19" s="38">
        <v>1726</v>
      </c>
      <c r="I19" s="38">
        <v>1782</v>
      </c>
      <c r="J19" s="38">
        <f>SUM(D19:I19)</f>
        <v>10791</v>
      </c>
      <c r="L19" s="12"/>
      <c r="M19" s="24"/>
    </row>
    <row r="20" spans="1:13" x14ac:dyDescent="0.4">
      <c r="A20" s="43">
        <f>A19+1</f>
        <v>5</v>
      </c>
      <c r="B20" s="214" t="s">
        <v>187</v>
      </c>
      <c r="C20" s="55"/>
      <c r="D20" s="71">
        <f t="shared" ref="D20:J20" si="0">SUM(D17:D19)</f>
        <v>116739</v>
      </c>
      <c r="E20" s="71">
        <f t="shared" si="0"/>
        <v>116633</v>
      </c>
      <c r="F20" s="71">
        <f t="shared" si="0"/>
        <v>116239</v>
      </c>
      <c r="G20" s="71">
        <f t="shared" si="0"/>
        <v>115525</v>
      </c>
      <c r="H20" s="71">
        <f t="shared" si="0"/>
        <v>114809</v>
      </c>
      <c r="I20" s="71">
        <f t="shared" si="0"/>
        <v>114494</v>
      </c>
      <c r="J20" s="71">
        <f t="shared" si="0"/>
        <v>694439</v>
      </c>
      <c r="M20" s="24"/>
    </row>
    <row r="21" spans="1:13" x14ac:dyDescent="0.4">
      <c r="B21" s="37"/>
      <c r="D21" s="41"/>
      <c r="E21" s="41"/>
      <c r="F21" s="41"/>
      <c r="G21" s="41"/>
      <c r="H21" s="41"/>
      <c r="I21" s="41"/>
      <c r="J21" s="41"/>
    </row>
    <row r="22" spans="1:13" x14ac:dyDescent="0.4">
      <c r="A22" s="43">
        <f>A20+1</f>
        <v>6</v>
      </c>
      <c r="B22" s="25" t="s">
        <v>169</v>
      </c>
      <c r="C22" s="24"/>
      <c r="D22" s="35"/>
      <c r="E22" s="35"/>
      <c r="F22" s="35"/>
      <c r="G22" s="35"/>
      <c r="H22" s="35"/>
      <c r="I22" s="35"/>
      <c r="J22" s="35"/>
      <c r="M22" s="24"/>
    </row>
    <row r="23" spans="1:13" x14ac:dyDescent="0.4">
      <c r="A23" s="43">
        <f>A22+1</f>
        <v>7</v>
      </c>
      <c r="B23" s="214" t="s">
        <v>210</v>
      </c>
      <c r="C23" s="55"/>
      <c r="D23" s="26">
        <v>0</v>
      </c>
      <c r="E23" s="26">
        <v>0</v>
      </c>
      <c r="F23" s="26">
        <v>0</v>
      </c>
      <c r="G23" s="26">
        <v>0</v>
      </c>
      <c r="H23" s="26">
        <v>0</v>
      </c>
      <c r="I23" s="26">
        <v>0</v>
      </c>
      <c r="J23" s="26">
        <f>SUM(D23:I23)</f>
        <v>0</v>
      </c>
      <c r="M23" s="24"/>
    </row>
    <row r="24" spans="1:13" x14ac:dyDescent="0.4">
      <c r="A24" s="43">
        <f>A23+1</f>
        <v>8</v>
      </c>
      <c r="B24" s="214" t="s">
        <v>171</v>
      </c>
      <c r="C24" s="55" t="s">
        <v>250</v>
      </c>
      <c r="D24" s="26">
        <v>0</v>
      </c>
      <c r="E24" s="26">
        <v>0</v>
      </c>
      <c r="F24" s="26">
        <v>0</v>
      </c>
      <c r="G24" s="26">
        <v>0</v>
      </c>
      <c r="H24" s="26">
        <v>0</v>
      </c>
      <c r="I24" s="26">
        <v>0</v>
      </c>
      <c r="J24" s="26">
        <f>SUM(D24:I24)</f>
        <v>0</v>
      </c>
      <c r="M24" s="24"/>
    </row>
    <row r="25" spans="1:13" x14ac:dyDescent="0.4">
      <c r="A25" s="43">
        <f>A24+1</f>
        <v>9</v>
      </c>
      <c r="B25" s="214" t="s">
        <v>211</v>
      </c>
      <c r="C25" s="55"/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f>SUM(D25:I25)</f>
        <v>0</v>
      </c>
      <c r="M25" s="24"/>
    </row>
    <row r="26" spans="1:13" x14ac:dyDescent="0.4">
      <c r="A26" s="43">
        <f>A25+1</f>
        <v>10</v>
      </c>
      <c r="B26" s="214" t="s">
        <v>187</v>
      </c>
      <c r="C26" s="55"/>
      <c r="D26" s="26">
        <f t="shared" ref="D26:J26" si="1">SUM(D23:D25)</f>
        <v>0</v>
      </c>
      <c r="E26" s="26">
        <f t="shared" si="1"/>
        <v>0</v>
      </c>
      <c r="F26" s="26">
        <f t="shared" si="1"/>
        <v>0</v>
      </c>
      <c r="G26" s="26">
        <f t="shared" si="1"/>
        <v>0</v>
      </c>
      <c r="H26" s="26">
        <f t="shared" si="1"/>
        <v>0</v>
      </c>
      <c r="I26" s="26">
        <f t="shared" si="1"/>
        <v>0</v>
      </c>
      <c r="J26" s="26">
        <f t="shared" si="1"/>
        <v>0</v>
      </c>
      <c r="M26" s="24"/>
    </row>
    <row r="27" spans="1:13" x14ac:dyDescent="0.4">
      <c r="A27" s="43"/>
      <c r="B27" s="214"/>
      <c r="C27" s="55"/>
      <c r="D27" s="71"/>
      <c r="E27" s="71"/>
      <c r="F27" s="71"/>
      <c r="G27" s="71"/>
      <c r="H27" s="71"/>
      <c r="I27" s="71"/>
      <c r="J27" s="71"/>
      <c r="M27" s="24"/>
    </row>
    <row r="28" spans="1:13" x14ac:dyDescent="0.4">
      <c r="A28" s="43">
        <f>A26+1</f>
        <v>11</v>
      </c>
      <c r="B28" s="25" t="s">
        <v>170</v>
      </c>
      <c r="C28" s="24"/>
      <c r="D28" s="35"/>
      <c r="E28" s="35"/>
      <c r="F28" s="35"/>
      <c r="G28" s="35"/>
      <c r="H28" s="35"/>
      <c r="I28" s="35"/>
      <c r="J28" s="35"/>
      <c r="M28" s="24"/>
    </row>
    <row r="29" spans="1:13" x14ac:dyDescent="0.4">
      <c r="A29" s="43">
        <f>A28+1</f>
        <v>12</v>
      </c>
      <c r="B29" s="214" t="s">
        <v>210</v>
      </c>
      <c r="C29" s="55"/>
      <c r="D29" s="189">
        <v>3</v>
      </c>
      <c r="E29" s="189">
        <v>3</v>
      </c>
      <c r="F29" s="189">
        <v>3</v>
      </c>
      <c r="G29" s="189">
        <v>3</v>
      </c>
      <c r="H29" s="189">
        <v>3</v>
      </c>
      <c r="I29" s="189">
        <v>3</v>
      </c>
      <c r="J29" s="189">
        <f>SUM(D29:I29)</f>
        <v>18</v>
      </c>
      <c r="L29" s="12"/>
      <c r="M29" s="24"/>
    </row>
    <row r="30" spans="1:13" x14ac:dyDescent="0.4">
      <c r="A30" s="43">
        <f>A29+1</f>
        <v>13</v>
      </c>
      <c r="B30" s="214" t="s">
        <v>171</v>
      </c>
      <c r="C30" s="55" t="s">
        <v>250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f>SUM(D30:I30)</f>
        <v>0</v>
      </c>
      <c r="M30" s="24"/>
    </row>
    <row r="31" spans="1:13" x14ac:dyDescent="0.4">
      <c r="A31" s="43">
        <f>A30+1</f>
        <v>14</v>
      </c>
      <c r="B31" s="214" t="s">
        <v>211</v>
      </c>
      <c r="C31" s="55"/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f>SUM(D31:I31)</f>
        <v>0</v>
      </c>
      <c r="L31" s="12"/>
      <c r="M31" s="24"/>
    </row>
    <row r="32" spans="1:13" x14ac:dyDescent="0.4">
      <c r="A32" s="43">
        <f>A31+1</f>
        <v>15</v>
      </c>
      <c r="B32" s="214" t="s">
        <v>187</v>
      </c>
      <c r="C32" s="55"/>
      <c r="D32" s="71">
        <f t="shared" ref="D32:J32" si="2">SUM(D29:D31)</f>
        <v>3</v>
      </c>
      <c r="E32" s="71">
        <f t="shared" si="2"/>
        <v>3</v>
      </c>
      <c r="F32" s="71">
        <f t="shared" si="2"/>
        <v>3</v>
      </c>
      <c r="G32" s="71">
        <f t="shared" si="2"/>
        <v>3</v>
      </c>
      <c r="H32" s="71">
        <f t="shared" si="2"/>
        <v>3</v>
      </c>
      <c r="I32" s="71">
        <f t="shared" si="2"/>
        <v>3</v>
      </c>
      <c r="J32" s="71">
        <f t="shared" si="2"/>
        <v>18</v>
      </c>
      <c r="M32" s="24"/>
    </row>
    <row r="33" spans="1:13" x14ac:dyDescent="0.4">
      <c r="A33" s="43"/>
      <c r="B33" s="214"/>
      <c r="C33" s="55"/>
      <c r="D33" s="252"/>
      <c r="E33" s="252"/>
      <c r="F33" s="252"/>
      <c r="G33" s="252"/>
      <c r="H33" s="252"/>
      <c r="I33" s="252"/>
      <c r="J33" s="252"/>
      <c r="M33" s="24"/>
    </row>
    <row r="34" spans="1:13" x14ac:dyDescent="0.4">
      <c r="A34" s="43">
        <f>A32+1</f>
        <v>16</v>
      </c>
      <c r="B34" s="25" t="s">
        <v>172</v>
      </c>
      <c r="C34" s="24"/>
      <c r="D34" s="35"/>
      <c r="E34" s="35"/>
      <c r="F34" s="35"/>
      <c r="G34" s="35"/>
      <c r="H34" s="35"/>
      <c r="I34" s="35"/>
      <c r="J34" s="35"/>
      <c r="M34" s="24"/>
    </row>
    <row r="35" spans="1:13" x14ac:dyDescent="0.4">
      <c r="A35" s="43">
        <f>A34+1</f>
        <v>17</v>
      </c>
      <c r="B35" s="214" t="s">
        <v>210</v>
      </c>
      <c r="C35" s="55"/>
      <c r="D35" s="189">
        <v>7</v>
      </c>
      <c r="E35" s="189">
        <v>7</v>
      </c>
      <c r="F35" s="189">
        <v>7</v>
      </c>
      <c r="G35" s="189">
        <v>7</v>
      </c>
      <c r="H35" s="189">
        <v>7</v>
      </c>
      <c r="I35" s="189">
        <v>7</v>
      </c>
      <c r="J35" s="189">
        <f>SUM(D35:I35)</f>
        <v>42</v>
      </c>
      <c r="L35" s="12"/>
      <c r="M35" s="24"/>
    </row>
    <row r="36" spans="1:13" x14ac:dyDescent="0.4">
      <c r="A36" s="43">
        <f>A35+1</f>
        <v>18</v>
      </c>
      <c r="B36" s="214" t="s">
        <v>171</v>
      </c>
      <c r="C36" s="55" t="s">
        <v>250</v>
      </c>
      <c r="D36" s="26">
        <v>0</v>
      </c>
      <c r="E36" s="26">
        <v>0</v>
      </c>
      <c r="F36" s="26">
        <v>0</v>
      </c>
      <c r="G36" s="26">
        <v>0</v>
      </c>
      <c r="H36" s="26">
        <v>0</v>
      </c>
      <c r="I36" s="26">
        <v>0</v>
      </c>
      <c r="J36" s="26">
        <f>SUM(D36:I36)</f>
        <v>0</v>
      </c>
      <c r="M36" s="24"/>
    </row>
    <row r="37" spans="1:13" x14ac:dyDescent="0.4">
      <c r="A37" s="43">
        <f>A36+1</f>
        <v>19</v>
      </c>
      <c r="B37" s="214" t="s">
        <v>211</v>
      </c>
      <c r="C37" s="55"/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f>SUM(D37:I37)</f>
        <v>0</v>
      </c>
      <c r="L37" s="12"/>
      <c r="M37" s="24"/>
    </row>
    <row r="38" spans="1:13" x14ac:dyDescent="0.4">
      <c r="A38" s="43">
        <f>A37+1</f>
        <v>20</v>
      </c>
      <c r="B38" s="214" t="s">
        <v>187</v>
      </c>
      <c r="C38" s="55"/>
      <c r="D38" s="71">
        <f t="shared" ref="D38:J38" si="3">SUM(D35:D37)</f>
        <v>7</v>
      </c>
      <c r="E38" s="71">
        <f t="shared" si="3"/>
        <v>7</v>
      </c>
      <c r="F38" s="71">
        <f t="shared" si="3"/>
        <v>7</v>
      </c>
      <c r="G38" s="71">
        <f t="shared" si="3"/>
        <v>7</v>
      </c>
      <c r="H38" s="71">
        <f t="shared" si="3"/>
        <v>7</v>
      </c>
      <c r="I38" s="71">
        <f t="shared" si="3"/>
        <v>7</v>
      </c>
      <c r="J38" s="71">
        <f t="shared" si="3"/>
        <v>42</v>
      </c>
      <c r="M38" s="24"/>
    </row>
    <row r="39" spans="1:13" x14ac:dyDescent="0.4">
      <c r="A39" s="43"/>
      <c r="B39" s="214"/>
      <c r="C39" s="55"/>
      <c r="D39" s="71"/>
      <c r="E39" s="71"/>
      <c r="F39" s="71"/>
      <c r="G39" s="71"/>
      <c r="H39" s="71"/>
      <c r="I39" s="71"/>
      <c r="J39" s="71"/>
      <c r="M39" s="24"/>
    </row>
    <row r="40" spans="1:13" x14ac:dyDescent="0.4">
      <c r="A40" s="43">
        <f>A38+1</f>
        <v>21</v>
      </c>
      <c r="B40" s="25" t="s">
        <v>173</v>
      </c>
      <c r="C40" s="24"/>
      <c r="D40" s="35"/>
      <c r="E40" s="35"/>
      <c r="F40" s="35"/>
      <c r="G40" s="35"/>
      <c r="H40" s="35"/>
      <c r="I40" s="35"/>
      <c r="J40" s="35"/>
      <c r="M40" s="24"/>
    </row>
    <row r="41" spans="1:13" x14ac:dyDescent="0.4">
      <c r="A41" s="43">
        <f>A40+1</f>
        <v>22</v>
      </c>
      <c r="B41" s="214" t="s">
        <v>210</v>
      </c>
      <c r="C41" s="55"/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f>SUM(D41:I41)</f>
        <v>0</v>
      </c>
      <c r="M41" s="24"/>
    </row>
    <row r="42" spans="1:13" x14ac:dyDescent="0.4">
      <c r="A42" s="43">
        <f>A41+1</f>
        <v>23</v>
      </c>
      <c r="B42" s="214" t="s">
        <v>171</v>
      </c>
      <c r="C42" s="55" t="s">
        <v>250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f>SUM(D42:I42)</f>
        <v>0</v>
      </c>
      <c r="M42" s="24"/>
    </row>
    <row r="43" spans="1:13" x14ac:dyDescent="0.4">
      <c r="A43" s="43">
        <f>A42+1</f>
        <v>24</v>
      </c>
      <c r="B43" s="214" t="s">
        <v>211</v>
      </c>
      <c r="C43" s="55"/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f>SUM(D43:I43)</f>
        <v>0</v>
      </c>
      <c r="M43" s="24"/>
    </row>
    <row r="44" spans="1:13" x14ac:dyDescent="0.4">
      <c r="A44" s="43">
        <f>A43+1</f>
        <v>25</v>
      </c>
      <c r="B44" s="214" t="s">
        <v>187</v>
      </c>
      <c r="C44" s="55"/>
      <c r="D44" s="26">
        <f t="shared" ref="D44:J44" si="4">SUM(D41:D43)</f>
        <v>0</v>
      </c>
      <c r="E44" s="26">
        <f t="shared" si="4"/>
        <v>0</v>
      </c>
      <c r="F44" s="26">
        <f t="shared" si="4"/>
        <v>0</v>
      </c>
      <c r="G44" s="26">
        <f t="shared" si="4"/>
        <v>0</v>
      </c>
      <c r="H44" s="26">
        <f t="shared" si="4"/>
        <v>0</v>
      </c>
      <c r="I44" s="26">
        <f t="shared" si="4"/>
        <v>0</v>
      </c>
      <c r="J44" s="26">
        <f t="shared" si="4"/>
        <v>0</v>
      </c>
      <c r="M44" s="24"/>
    </row>
    <row r="45" spans="1:13" x14ac:dyDescent="0.4">
      <c r="A45" s="43"/>
      <c r="B45" s="214"/>
      <c r="C45" s="55"/>
      <c r="D45" s="71"/>
      <c r="E45" s="71"/>
      <c r="F45" s="71"/>
      <c r="G45" s="71"/>
      <c r="H45" s="71"/>
      <c r="I45" s="71"/>
      <c r="J45" s="71"/>
      <c r="M45" s="24"/>
    </row>
    <row r="46" spans="1:13" x14ac:dyDescent="0.4">
      <c r="A46" s="43">
        <f>A44+1</f>
        <v>26</v>
      </c>
      <c r="B46" s="25" t="s">
        <v>174</v>
      </c>
      <c r="C46" s="24"/>
      <c r="D46" s="35"/>
      <c r="E46" s="35"/>
      <c r="F46" s="35"/>
      <c r="G46" s="35"/>
      <c r="H46" s="35"/>
      <c r="I46" s="35"/>
      <c r="J46" s="35"/>
      <c r="M46" s="24"/>
    </row>
    <row r="47" spans="1:13" x14ac:dyDescent="0.4">
      <c r="A47" s="43">
        <f>A46+1</f>
        <v>27</v>
      </c>
      <c r="B47" s="214" t="s">
        <v>210</v>
      </c>
      <c r="C47" s="55"/>
      <c r="D47" s="26">
        <v>0</v>
      </c>
      <c r="E47" s="26">
        <v>0</v>
      </c>
      <c r="F47" s="26">
        <v>0</v>
      </c>
      <c r="G47" s="26">
        <v>0</v>
      </c>
      <c r="H47" s="26">
        <v>0</v>
      </c>
      <c r="I47" s="26">
        <v>0</v>
      </c>
      <c r="J47" s="26">
        <f>SUM(D47:I47)</f>
        <v>0</v>
      </c>
      <c r="L47" s="12"/>
      <c r="M47" s="24"/>
    </row>
    <row r="48" spans="1:13" x14ac:dyDescent="0.4">
      <c r="A48" s="43">
        <f>A47+1</f>
        <v>28</v>
      </c>
      <c r="B48" s="214" t="s">
        <v>171</v>
      </c>
      <c r="C48" s="55" t="s">
        <v>250</v>
      </c>
      <c r="D48" s="26">
        <v>0</v>
      </c>
      <c r="E48" s="26">
        <v>0</v>
      </c>
      <c r="F48" s="26">
        <v>0</v>
      </c>
      <c r="G48" s="26">
        <v>0</v>
      </c>
      <c r="H48" s="26">
        <v>0</v>
      </c>
      <c r="I48" s="26">
        <v>0</v>
      </c>
      <c r="J48" s="26">
        <f>SUM(D48:I48)</f>
        <v>0</v>
      </c>
      <c r="M48" s="24"/>
    </row>
    <row r="49" spans="1:19" x14ac:dyDescent="0.4">
      <c r="A49" s="43">
        <f>A48+1</f>
        <v>29</v>
      </c>
      <c r="B49" s="214" t="s">
        <v>211</v>
      </c>
      <c r="C49" s="55"/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f>SUM(D49:I49)</f>
        <v>0</v>
      </c>
      <c r="L49" s="12"/>
      <c r="M49" s="24"/>
    </row>
    <row r="50" spans="1:19" x14ac:dyDescent="0.4">
      <c r="A50" s="43">
        <f>A49+1</f>
        <v>30</v>
      </c>
      <c r="B50" s="214" t="s">
        <v>187</v>
      </c>
      <c r="C50" s="55"/>
      <c r="D50" s="26">
        <f t="shared" ref="D50:J50" si="5">SUM(D47:D49)</f>
        <v>0</v>
      </c>
      <c r="E50" s="26">
        <f t="shared" si="5"/>
        <v>0</v>
      </c>
      <c r="F50" s="26">
        <f t="shared" si="5"/>
        <v>0</v>
      </c>
      <c r="G50" s="26">
        <f t="shared" si="5"/>
        <v>0</v>
      </c>
      <c r="H50" s="26">
        <f t="shared" si="5"/>
        <v>0</v>
      </c>
      <c r="I50" s="26">
        <f t="shared" si="5"/>
        <v>0</v>
      </c>
      <c r="J50" s="26">
        <f t="shared" si="5"/>
        <v>0</v>
      </c>
      <c r="M50" s="24"/>
    </row>
    <row r="51" spans="1:19" x14ac:dyDescent="0.4">
      <c r="A51" s="43"/>
      <c r="B51" s="214"/>
      <c r="C51" s="55"/>
      <c r="D51" s="71"/>
      <c r="E51" s="71"/>
      <c r="F51" s="71"/>
      <c r="G51" s="71"/>
      <c r="H51" s="71"/>
      <c r="I51" s="71"/>
      <c r="J51" s="71"/>
      <c r="M51" s="24"/>
    </row>
    <row r="52" spans="1:19" x14ac:dyDescent="0.4">
      <c r="A52" s="43">
        <f>A50+1</f>
        <v>31</v>
      </c>
      <c r="B52" s="25" t="s">
        <v>175</v>
      </c>
      <c r="C52" s="24"/>
      <c r="D52" s="35"/>
      <c r="E52" s="35"/>
      <c r="F52" s="35"/>
      <c r="G52" s="35"/>
      <c r="H52" s="35"/>
      <c r="I52" s="35"/>
      <c r="J52" s="35"/>
      <c r="M52" s="24"/>
    </row>
    <row r="53" spans="1:19" x14ac:dyDescent="0.4">
      <c r="A53" s="43">
        <f>A52+1</f>
        <v>32</v>
      </c>
      <c r="B53" s="214" t="s">
        <v>210</v>
      </c>
      <c r="C53" s="55"/>
      <c r="D53" s="189">
        <v>2</v>
      </c>
      <c r="E53" s="189">
        <v>2</v>
      </c>
      <c r="F53" s="189">
        <v>2</v>
      </c>
      <c r="G53" s="189">
        <v>2</v>
      </c>
      <c r="H53" s="189">
        <v>2</v>
      </c>
      <c r="I53" s="189">
        <v>2</v>
      </c>
      <c r="J53" s="189">
        <f>SUM(D53:I53)</f>
        <v>12</v>
      </c>
      <c r="L53" s="12"/>
      <c r="M53" s="24"/>
    </row>
    <row r="54" spans="1:19" x14ac:dyDescent="0.4">
      <c r="A54" s="43">
        <f>A53+1</f>
        <v>33</v>
      </c>
      <c r="B54" s="214" t="s">
        <v>171</v>
      </c>
      <c r="C54" s="55" t="s">
        <v>250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f>SUM(D54:I54)</f>
        <v>0</v>
      </c>
      <c r="M54" s="24"/>
    </row>
    <row r="55" spans="1:19" x14ac:dyDescent="0.4">
      <c r="A55" s="43">
        <f>A54+1</f>
        <v>34</v>
      </c>
      <c r="B55" s="214" t="s">
        <v>211</v>
      </c>
      <c r="C55" s="55"/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f>SUM(D55:I55)</f>
        <v>0</v>
      </c>
      <c r="L55" s="12"/>
      <c r="M55" s="24"/>
    </row>
    <row r="56" spans="1:19" x14ac:dyDescent="0.4">
      <c r="A56" s="43">
        <f>A55+1</f>
        <v>35</v>
      </c>
      <c r="B56" s="214" t="s">
        <v>187</v>
      </c>
      <c r="C56" s="55"/>
      <c r="D56" s="71">
        <f t="shared" ref="D56:J56" si="6">SUM(D53:D55)</f>
        <v>2</v>
      </c>
      <c r="E56" s="71">
        <f t="shared" si="6"/>
        <v>2</v>
      </c>
      <c r="F56" s="71">
        <f t="shared" si="6"/>
        <v>2</v>
      </c>
      <c r="G56" s="71">
        <f t="shared" si="6"/>
        <v>2</v>
      </c>
      <c r="H56" s="71">
        <f t="shared" si="6"/>
        <v>2</v>
      </c>
      <c r="I56" s="71">
        <f t="shared" si="6"/>
        <v>2</v>
      </c>
      <c r="J56" s="71">
        <f t="shared" si="6"/>
        <v>12</v>
      </c>
      <c r="M56" s="24"/>
    </row>
    <row r="57" spans="1:19" x14ac:dyDescent="0.4">
      <c r="A57" s="43"/>
      <c r="B57" s="214"/>
      <c r="C57" s="55"/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2"/>
      <c r="S57" s="24"/>
    </row>
    <row r="58" spans="1:19" x14ac:dyDescent="0.4">
      <c r="A58" s="43">
        <f>A56+1</f>
        <v>36</v>
      </c>
      <c r="B58" s="25" t="s">
        <v>176</v>
      </c>
      <c r="C58" s="24"/>
      <c r="D58" s="35"/>
      <c r="E58" s="35"/>
      <c r="F58" s="35"/>
      <c r="G58" s="35"/>
      <c r="H58" s="35"/>
      <c r="I58" s="35"/>
      <c r="J58" s="35"/>
      <c r="K58" s="71"/>
      <c r="L58" s="71"/>
      <c r="M58" s="71"/>
      <c r="N58" s="71"/>
      <c r="O58" s="71"/>
      <c r="P58" s="72"/>
      <c r="S58" s="24"/>
    </row>
    <row r="59" spans="1:19" x14ac:dyDescent="0.4">
      <c r="A59" s="43">
        <f>A58+1</f>
        <v>37</v>
      </c>
      <c r="B59" s="214" t="s">
        <v>210</v>
      </c>
      <c r="C59" s="55"/>
      <c r="D59" s="26">
        <v>0</v>
      </c>
      <c r="E59" s="26">
        <v>0</v>
      </c>
      <c r="F59" s="26">
        <v>0</v>
      </c>
      <c r="G59" s="189">
        <v>1</v>
      </c>
      <c r="H59" s="189">
        <v>1</v>
      </c>
      <c r="I59" s="189">
        <v>1</v>
      </c>
      <c r="J59" s="189">
        <f>SUM(D59:I59)</f>
        <v>3</v>
      </c>
      <c r="K59" s="71"/>
      <c r="L59" s="12"/>
      <c r="M59" s="71"/>
      <c r="N59" s="71"/>
      <c r="O59" s="71"/>
      <c r="P59" s="72"/>
      <c r="S59" s="24"/>
    </row>
    <row r="60" spans="1:19" x14ac:dyDescent="0.4">
      <c r="A60" s="43">
        <f>A59+1</f>
        <v>38</v>
      </c>
      <c r="B60" s="214" t="s">
        <v>171</v>
      </c>
      <c r="C60" s="55" t="s">
        <v>250</v>
      </c>
      <c r="D60" s="26">
        <v>0</v>
      </c>
      <c r="E60" s="26">
        <v>0</v>
      </c>
      <c r="F60" s="26">
        <v>0</v>
      </c>
      <c r="G60" s="26">
        <v>0</v>
      </c>
      <c r="H60" s="26">
        <v>0</v>
      </c>
      <c r="I60" s="26">
        <v>0</v>
      </c>
      <c r="J60" s="26">
        <f>SUM(D60:I60)</f>
        <v>0</v>
      </c>
      <c r="K60" s="71"/>
      <c r="L60" s="71"/>
      <c r="M60" s="71"/>
      <c r="N60" s="71"/>
      <c r="O60" s="71"/>
      <c r="P60" s="72"/>
      <c r="S60" s="24"/>
    </row>
    <row r="61" spans="1:19" x14ac:dyDescent="0.4">
      <c r="A61" s="43">
        <f>A60+1</f>
        <v>39</v>
      </c>
      <c r="B61" s="214" t="s">
        <v>211</v>
      </c>
      <c r="C61" s="55"/>
      <c r="D61" s="38">
        <v>1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f>SUM(D61:I61)</f>
        <v>1</v>
      </c>
      <c r="K61" s="71"/>
      <c r="L61" s="12"/>
      <c r="M61" s="71"/>
      <c r="N61" s="71"/>
      <c r="O61" s="71"/>
      <c r="P61" s="72"/>
      <c r="S61" s="24"/>
    </row>
    <row r="62" spans="1:19" x14ac:dyDescent="0.4">
      <c r="A62" s="43">
        <f>A61+1</f>
        <v>40</v>
      </c>
      <c r="B62" s="214" t="s">
        <v>187</v>
      </c>
      <c r="C62" s="55"/>
      <c r="D62" s="71">
        <f t="shared" ref="D62:J62" si="7">SUM(D59:D61)</f>
        <v>1</v>
      </c>
      <c r="E62" s="26">
        <f t="shared" si="7"/>
        <v>0</v>
      </c>
      <c r="F62" s="26">
        <f t="shared" si="7"/>
        <v>0</v>
      </c>
      <c r="G62" s="71">
        <f t="shared" si="7"/>
        <v>1</v>
      </c>
      <c r="H62" s="71">
        <f t="shared" si="7"/>
        <v>1</v>
      </c>
      <c r="I62" s="71">
        <f t="shared" si="7"/>
        <v>1</v>
      </c>
      <c r="J62" s="71">
        <f t="shared" si="7"/>
        <v>4</v>
      </c>
      <c r="K62" s="71"/>
      <c r="L62" s="71"/>
      <c r="M62" s="71"/>
      <c r="N62" s="71"/>
      <c r="O62" s="71"/>
      <c r="P62" s="72"/>
      <c r="S62" s="24"/>
    </row>
    <row r="63" spans="1:19" x14ac:dyDescent="0.4">
      <c r="A63" s="43"/>
      <c r="B63" s="214"/>
      <c r="C63" s="55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2"/>
      <c r="S63" s="24"/>
    </row>
    <row r="64" spans="1:19" x14ac:dyDescent="0.4">
      <c r="A64" s="43"/>
      <c r="B64" s="214"/>
      <c r="C64" s="55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2"/>
      <c r="S64" s="24"/>
    </row>
    <row r="65" spans="1:19" x14ac:dyDescent="0.4">
      <c r="A65" s="43"/>
      <c r="B65" s="214"/>
      <c r="C65" s="55"/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2"/>
      <c r="S65" s="24"/>
    </row>
    <row r="66" spans="1:19" x14ac:dyDescent="0.4">
      <c r="A66" s="43"/>
      <c r="B66" s="214"/>
      <c r="C66" s="55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2"/>
      <c r="S66" s="24"/>
    </row>
    <row r="67" spans="1:19" x14ac:dyDescent="0.4">
      <c r="A67" s="281" t="s">
        <v>30</v>
      </c>
      <c r="B67" s="281"/>
      <c r="C67" s="281"/>
      <c r="D67" s="281"/>
      <c r="E67" s="281"/>
      <c r="F67" s="281"/>
      <c r="G67" s="281"/>
      <c r="H67" s="281"/>
      <c r="I67" s="281"/>
      <c r="J67" s="281"/>
      <c r="K67" s="25"/>
      <c r="L67" s="25"/>
      <c r="M67" s="25"/>
      <c r="N67" s="25"/>
      <c r="O67" s="25"/>
      <c r="P67" s="25"/>
    </row>
    <row r="68" spans="1:19" x14ac:dyDescent="0.4">
      <c r="A68" s="281" t="s">
        <v>124</v>
      </c>
      <c r="B68" s="281"/>
      <c r="C68" s="281"/>
      <c r="D68" s="281"/>
      <c r="E68" s="281"/>
      <c r="F68" s="281"/>
      <c r="G68" s="281"/>
      <c r="H68" s="281"/>
      <c r="I68" s="281"/>
      <c r="J68" s="281"/>
      <c r="K68" s="25"/>
      <c r="L68" s="25"/>
      <c r="M68" s="25"/>
      <c r="N68" s="25"/>
      <c r="O68" s="25"/>
      <c r="P68" s="25"/>
    </row>
    <row r="69" spans="1:19" x14ac:dyDescent="0.4">
      <c r="A69" s="281" t="str">
        <f>TYDESC</f>
        <v>For the 6 Months Ended August 31, 2026</v>
      </c>
      <c r="B69" s="281"/>
      <c r="C69" s="281"/>
      <c r="D69" s="281"/>
      <c r="E69" s="281"/>
      <c r="F69" s="281"/>
      <c r="G69" s="281"/>
      <c r="H69" s="281"/>
      <c r="I69" s="281"/>
      <c r="J69" s="281"/>
      <c r="K69" s="25"/>
      <c r="L69" s="25"/>
      <c r="M69" s="25"/>
      <c r="N69" s="25"/>
      <c r="O69" s="25"/>
      <c r="P69" s="25"/>
    </row>
    <row r="70" spans="1:19" x14ac:dyDescent="0.4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5"/>
      <c r="L70" s="25"/>
      <c r="M70" s="25"/>
      <c r="N70" s="25"/>
      <c r="O70" s="25"/>
      <c r="P70" s="25"/>
    </row>
    <row r="72" spans="1:19" x14ac:dyDescent="0.4">
      <c r="A72" s="52" t="s">
        <v>149</v>
      </c>
      <c r="C72" s="23"/>
      <c r="D72" s="23"/>
      <c r="E72" s="23"/>
      <c r="F72" s="23"/>
    </row>
    <row r="73" spans="1:19" x14ac:dyDescent="0.4">
      <c r="A73" s="52" t="s">
        <v>150</v>
      </c>
      <c r="C73" s="23"/>
      <c r="D73" s="23"/>
      <c r="E73" s="23"/>
      <c r="F73" s="23"/>
    </row>
    <row r="74" spans="1:19" x14ac:dyDescent="0.4">
      <c r="A74" s="52" t="s">
        <v>46</v>
      </c>
      <c r="C74" s="23"/>
      <c r="D74" s="23"/>
      <c r="E74" s="23"/>
      <c r="F74" s="23"/>
      <c r="J74" s="48" t="str">
        <f>$J$8</f>
        <v>Workpaper WPM-B.1</v>
      </c>
    </row>
    <row r="75" spans="1:19" x14ac:dyDescent="0.4">
      <c r="A75" s="68" t="str">
        <f>$A$9</f>
        <v>6 Mos Forecasted</v>
      </c>
      <c r="B75" s="23"/>
      <c r="C75" s="23"/>
      <c r="D75" s="205"/>
      <c r="E75" s="23"/>
      <c r="F75" s="30"/>
      <c r="G75" s="31"/>
      <c r="H75" s="30"/>
      <c r="I75" s="21"/>
      <c r="J75" s="49" t="s">
        <v>261</v>
      </c>
      <c r="K75" s="30"/>
      <c r="L75" s="30"/>
      <c r="M75" s="30"/>
      <c r="N75" s="30"/>
      <c r="O75" s="30"/>
      <c r="Q75" s="23"/>
      <c r="R75" s="23"/>
    </row>
    <row r="76" spans="1:19" x14ac:dyDescent="0.4">
      <c r="A76" s="68"/>
      <c r="B76" s="23"/>
      <c r="C76" s="23"/>
      <c r="D76" s="205"/>
      <c r="E76" s="23"/>
      <c r="F76" s="30"/>
      <c r="G76" s="31"/>
      <c r="H76" s="30"/>
      <c r="I76" s="21"/>
      <c r="J76" s="49"/>
      <c r="K76" s="30"/>
      <c r="L76" s="30"/>
      <c r="M76" s="30"/>
      <c r="N76" s="30"/>
      <c r="O76" s="30"/>
      <c r="Q76" s="23"/>
      <c r="R76" s="23"/>
    </row>
    <row r="77" spans="1:19" x14ac:dyDescent="0.4">
      <c r="A77" s="43"/>
      <c r="B77" s="214"/>
      <c r="C77" s="55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2"/>
      <c r="S77" s="24"/>
    </row>
    <row r="78" spans="1:19" x14ac:dyDescent="0.4">
      <c r="A78" s="23" t="s">
        <v>1</v>
      </c>
      <c r="B78" s="23"/>
      <c r="C78" s="23"/>
      <c r="D78" s="205"/>
      <c r="E78" s="23"/>
      <c r="F78" s="30"/>
      <c r="G78" s="31"/>
      <c r="H78" s="30"/>
      <c r="I78" s="21"/>
      <c r="J78" s="30"/>
      <c r="K78" s="30"/>
      <c r="L78" s="30"/>
      <c r="M78" s="30"/>
      <c r="N78" s="30"/>
      <c r="O78" s="30"/>
      <c r="P78" s="30"/>
      <c r="Q78" s="24"/>
      <c r="R78" s="24"/>
    </row>
    <row r="79" spans="1:19" x14ac:dyDescent="0.4">
      <c r="A79" s="32" t="s">
        <v>3</v>
      </c>
      <c r="B79" s="32" t="s">
        <v>4</v>
      </c>
      <c r="C79" s="32" t="s">
        <v>122</v>
      </c>
      <c r="D79" s="33" t="str">
        <f>$D$13</f>
        <v>Mar-26</v>
      </c>
      <c r="E79" s="33" t="str">
        <f>$E$13</f>
        <v>Apr-26</v>
      </c>
      <c r="F79" s="33" t="str">
        <f>$F$13</f>
        <v>May-26</v>
      </c>
      <c r="G79" s="33" t="str">
        <f>$G$13</f>
        <v>Jun-26</v>
      </c>
      <c r="H79" s="33" t="str">
        <f>$H$13</f>
        <v>Jul-26</v>
      </c>
      <c r="I79" s="33" t="str">
        <f>$I$13</f>
        <v>Aug-26</v>
      </c>
      <c r="J79" s="33" t="s">
        <v>5</v>
      </c>
      <c r="M79" s="34"/>
    </row>
    <row r="80" spans="1:19" x14ac:dyDescent="0.4">
      <c r="A80" s="23"/>
      <c r="B80" s="24" t="s">
        <v>36</v>
      </c>
      <c r="C80" s="24" t="s">
        <v>37</v>
      </c>
      <c r="D80" s="74" t="s">
        <v>38</v>
      </c>
      <c r="E80" s="35" t="s">
        <v>287</v>
      </c>
      <c r="F80" s="35" t="s">
        <v>288</v>
      </c>
      <c r="G80" s="35" t="s">
        <v>289</v>
      </c>
      <c r="H80" s="35" t="s">
        <v>290</v>
      </c>
      <c r="I80" s="35" t="s">
        <v>42</v>
      </c>
      <c r="J80" s="35" t="s">
        <v>43</v>
      </c>
      <c r="M80" s="24"/>
    </row>
    <row r="81" spans="1:13" x14ac:dyDescent="0.4">
      <c r="A81" s="23"/>
      <c r="B81" s="24"/>
      <c r="C81" s="24"/>
      <c r="D81" s="35"/>
      <c r="E81" s="35"/>
      <c r="F81" s="35"/>
      <c r="G81" s="35"/>
      <c r="H81" s="35"/>
      <c r="I81" s="35"/>
      <c r="J81" s="35"/>
      <c r="M81" s="24"/>
    </row>
    <row r="82" spans="1:13" x14ac:dyDescent="0.4">
      <c r="A82" s="23"/>
      <c r="B82" s="24"/>
      <c r="C82" s="24"/>
      <c r="D82" s="35"/>
      <c r="E82" s="35"/>
      <c r="F82" s="35"/>
      <c r="G82" s="35"/>
      <c r="H82" s="35"/>
      <c r="I82" s="35"/>
      <c r="J82" s="35"/>
      <c r="M82" s="24"/>
    </row>
    <row r="83" spans="1:13" x14ac:dyDescent="0.4">
      <c r="A83" s="43">
        <v>1</v>
      </c>
      <c r="B83" s="25" t="s">
        <v>177</v>
      </c>
      <c r="C83" s="24"/>
      <c r="D83" s="35"/>
      <c r="E83" s="35"/>
      <c r="F83" s="35"/>
      <c r="G83" s="35"/>
      <c r="H83" s="35"/>
      <c r="I83" s="35"/>
      <c r="J83" s="35"/>
      <c r="M83" s="24"/>
    </row>
    <row r="84" spans="1:13" x14ac:dyDescent="0.4">
      <c r="A84" s="43">
        <f>A83+1</f>
        <v>2</v>
      </c>
      <c r="B84" s="214" t="s">
        <v>210</v>
      </c>
      <c r="C84" s="55"/>
      <c r="D84" s="26">
        <v>0</v>
      </c>
      <c r="E84" s="26">
        <v>0</v>
      </c>
      <c r="F84" s="26">
        <v>0</v>
      </c>
      <c r="G84" s="26">
        <v>0</v>
      </c>
      <c r="H84" s="26">
        <v>0</v>
      </c>
      <c r="I84" s="26">
        <v>0</v>
      </c>
      <c r="J84" s="26">
        <f>SUM(D84:I84)</f>
        <v>0</v>
      </c>
      <c r="M84" s="24"/>
    </row>
    <row r="85" spans="1:13" x14ac:dyDescent="0.4">
      <c r="A85" s="43">
        <f>A84+1</f>
        <v>3</v>
      </c>
      <c r="B85" s="214" t="s">
        <v>171</v>
      </c>
      <c r="C85" s="55" t="s">
        <v>250</v>
      </c>
      <c r="D85" s="26">
        <v>0</v>
      </c>
      <c r="E85" s="26">
        <v>0</v>
      </c>
      <c r="F85" s="26">
        <v>0</v>
      </c>
      <c r="G85" s="26">
        <v>0</v>
      </c>
      <c r="H85" s="26">
        <v>0</v>
      </c>
      <c r="I85" s="26">
        <v>0</v>
      </c>
      <c r="J85" s="26">
        <f>SUM(D85:I85)</f>
        <v>0</v>
      </c>
      <c r="M85" s="24"/>
    </row>
    <row r="86" spans="1:13" x14ac:dyDescent="0.4">
      <c r="A86" s="43">
        <f>A85+1</f>
        <v>4</v>
      </c>
      <c r="B86" s="214" t="s">
        <v>211</v>
      </c>
      <c r="C86" s="55"/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f>SUM(D86:I86)</f>
        <v>0</v>
      </c>
      <c r="M86" s="24"/>
    </row>
    <row r="87" spans="1:13" x14ac:dyDescent="0.4">
      <c r="A87" s="43">
        <f>A86+1</f>
        <v>5</v>
      </c>
      <c r="B87" s="214" t="s">
        <v>187</v>
      </c>
      <c r="C87" s="55"/>
      <c r="D87" s="26">
        <f t="shared" ref="D87:J87" si="8">SUM(D84:D86)</f>
        <v>0</v>
      </c>
      <c r="E87" s="26">
        <f t="shared" si="8"/>
        <v>0</v>
      </c>
      <c r="F87" s="26">
        <f t="shared" si="8"/>
        <v>0</v>
      </c>
      <c r="G87" s="26">
        <f t="shared" si="8"/>
        <v>0</v>
      </c>
      <c r="H87" s="26">
        <f t="shared" si="8"/>
        <v>0</v>
      </c>
      <c r="I87" s="26">
        <f t="shared" si="8"/>
        <v>0</v>
      </c>
      <c r="J87" s="26">
        <f t="shared" si="8"/>
        <v>0</v>
      </c>
      <c r="M87" s="24"/>
    </row>
    <row r="88" spans="1:13" x14ac:dyDescent="0.4">
      <c r="A88" s="43"/>
      <c r="B88" s="214"/>
      <c r="C88" s="55"/>
      <c r="D88" s="71"/>
      <c r="E88" s="71"/>
      <c r="F88" s="71"/>
      <c r="G88" s="71"/>
      <c r="H88" s="71"/>
      <c r="I88" s="71"/>
      <c r="J88" s="71"/>
      <c r="M88" s="24"/>
    </row>
    <row r="89" spans="1:13" x14ac:dyDescent="0.4">
      <c r="A89" s="43">
        <f>A87+1</f>
        <v>6</v>
      </c>
      <c r="B89" s="25" t="s">
        <v>178</v>
      </c>
      <c r="C89" s="24"/>
      <c r="D89" s="35"/>
      <c r="E89" s="35"/>
      <c r="F89" s="35"/>
      <c r="G89" s="35"/>
      <c r="H89" s="35"/>
      <c r="I89" s="35"/>
      <c r="J89" s="35"/>
      <c r="M89" s="24"/>
    </row>
    <row r="90" spans="1:13" x14ac:dyDescent="0.4">
      <c r="A90" s="43">
        <f>A89+1</f>
        <v>7</v>
      </c>
      <c r="B90" s="214" t="s">
        <v>210</v>
      </c>
      <c r="C90" s="55"/>
      <c r="D90" s="189">
        <v>1</v>
      </c>
      <c r="E90" s="189">
        <v>1</v>
      </c>
      <c r="F90" s="189">
        <v>1</v>
      </c>
      <c r="G90" s="189">
        <v>1</v>
      </c>
      <c r="H90" s="189">
        <v>1</v>
      </c>
      <c r="I90" s="189">
        <v>1</v>
      </c>
      <c r="J90" s="189">
        <f>SUM(D90:I90)</f>
        <v>6</v>
      </c>
      <c r="L90" s="12"/>
      <c r="M90" s="24"/>
    </row>
    <row r="91" spans="1:13" x14ac:dyDescent="0.4">
      <c r="A91" s="43">
        <f>A90+1</f>
        <v>8</v>
      </c>
      <c r="B91" s="214" t="s">
        <v>171</v>
      </c>
      <c r="C91" s="55" t="s">
        <v>250</v>
      </c>
      <c r="D91" s="26">
        <v>0</v>
      </c>
      <c r="E91" s="26">
        <v>0</v>
      </c>
      <c r="F91" s="26">
        <v>0</v>
      </c>
      <c r="G91" s="26">
        <v>0</v>
      </c>
      <c r="H91" s="26">
        <v>0</v>
      </c>
      <c r="I91" s="26">
        <v>0</v>
      </c>
      <c r="J91" s="26">
        <f>SUM(D91:I91)</f>
        <v>0</v>
      </c>
      <c r="L91" s="71"/>
      <c r="M91" s="24"/>
    </row>
    <row r="92" spans="1:13" x14ac:dyDescent="0.4">
      <c r="A92" s="43">
        <f>A91+1</f>
        <v>9</v>
      </c>
      <c r="B92" s="214" t="s">
        <v>211</v>
      </c>
      <c r="C92" s="55"/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f>SUM(D92:I92)</f>
        <v>0</v>
      </c>
      <c r="L92" s="12"/>
      <c r="M92" s="24"/>
    </row>
    <row r="93" spans="1:13" x14ac:dyDescent="0.4">
      <c r="A93" s="43">
        <f>A92+1</f>
        <v>10</v>
      </c>
      <c r="B93" s="214" t="s">
        <v>187</v>
      </c>
      <c r="C93" s="55"/>
      <c r="D93" s="71">
        <f t="shared" ref="D93:J93" si="9">SUM(D90:D92)</f>
        <v>1</v>
      </c>
      <c r="E93" s="71">
        <f t="shared" si="9"/>
        <v>1</v>
      </c>
      <c r="F93" s="71">
        <f t="shared" si="9"/>
        <v>1</v>
      </c>
      <c r="G93" s="71">
        <f t="shared" si="9"/>
        <v>1</v>
      </c>
      <c r="H93" s="71">
        <f t="shared" si="9"/>
        <v>1</v>
      </c>
      <c r="I93" s="71">
        <f t="shared" si="9"/>
        <v>1</v>
      </c>
      <c r="J93" s="71">
        <f t="shared" si="9"/>
        <v>6</v>
      </c>
      <c r="M93" s="24"/>
    </row>
    <row r="94" spans="1:13" x14ac:dyDescent="0.4">
      <c r="A94" s="43"/>
      <c r="B94" s="214"/>
      <c r="C94" s="55"/>
      <c r="D94" s="71"/>
      <c r="E94" s="71"/>
      <c r="F94" s="71"/>
      <c r="G94" s="71"/>
      <c r="H94" s="71"/>
      <c r="I94" s="71"/>
      <c r="J94" s="71"/>
      <c r="M94" s="24"/>
    </row>
    <row r="95" spans="1:13" x14ac:dyDescent="0.4">
      <c r="A95" s="43">
        <f>A93+1</f>
        <v>11</v>
      </c>
      <c r="B95" s="25" t="s">
        <v>181</v>
      </c>
      <c r="C95" s="24"/>
      <c r="D95" s="35"/>
      <c r="E95" s="35"/>
      <c r="F95" s="35"/>
      <c r="G95" s="35"/>
      <c r="H95" s="35"/>
      <c r="I95" s="35"/>
      <c r="J95" s="35"/>
      <c r="M95" s="24"/>
    </row>
    <row r="96" spans="1:13" x14ac:dyDescent="0.4">
      <c r="A96" s="43">
        <f>A95+1</f>
        <v>12</v>
      </c>
      <c r="B96" s="214" t="s">
        <v>210</v>
      </c>
      <c r="C96" s="55"/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189">
        <f>SUM(D96:I96)</f>
        <v>0</v>
      </c>
      <c r="L96" s="12"/>
      <c r="M96" s="24"/>
    </row>
    <row r="97" spans="1:13" x14ac:dyDescent="0.4">
      <c r="A97" s="43">
        <f>A96+1</f>
        <v>13</v>
      </c>
      <c r="B97" s="214" t="s">
        <v>171</v>
      </c>
      <c r="C97" s="55" t="s">
        <v>250</v>
      </c>
      <c r="D97" s="26">
        <v>0</v>
      </c>
      <c r="E97" s="26">
        <v>0</v>
      </c>
      <c r="F97" s="26">
        <v>0</v>
      </c>
      <c r="G97" s="26">
        <v>0</v>
      </c>
      <c r="H97" s="26">
        <v>0</v>
      </c>
      <c r="I97" s="26">
        <v>0</v>
      </c>
      <c r="J97" s="26">
        <f>SUM(D97:I97)</f>
        <v>0</v>
      </c>
      <c r="L97" s="71"/>
      <c r="M97" s="24"/>
    </row>
    <row r="98" spans="1:13" x14ac:dyDescent="0.4">
      <c r="A98" s="43">
        <f>A97+1</f>
        <v>14</v>
      </c>
      <c r="B98" s="214" t="s">
        <v>211</v>
      </c>
      <c r="C98" s="55"/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f>SUM(D98:I98)</f>
        <v>0</v>
      </c>
      <c r="L98" s="12"/>
      <c r="M98" s="24"/>
    </row>
    <row r="99" spans="1:13" x14ac:dyDescent="0.4">
      <c r="A99" s="43">
        <f>A98+1</f>
        <v>15</v>
      </c>
      <c r="B99" s="214" t="s">
        <v>187</v>
      </c>
      <c r="C99" s="55"/>
      <c r="D99" s="26">
        <f t="shared" ref="D99:J99" si="10">SUM(D96:D98)</f>
        <v>0</v>
      </c>
      <c r="E99" s="26">
        <f t="shared" si="10"/>
        <v>0</v>
      </c>
      <c r="F99" s="26">
        <f t="shared" si="10"/>
        <v>0</v>
      </c>
      <c r="G99" s="26">
        <f t="shared" si="10"/>
        <v>0</v>
      </c>
      <c r="H99" s="26">
        <f t="shared" si="10"/>
        <v>0</v>
      </c>
      <c r="I99" s="26">
        <f t="shared" si="10"/>
        <v>0</v>
      </c>
      <c r="J99" s="26">
        <f t="shared" si="10"/>
        <v>0</v>
      </c>
      <c r="M99" s="24"/>
    </row>
    <row r="100" spans="1:13" x14ac:dyDescent="0.4">
      <c r="A100" s="43"/>
      <c r="B100" s="214"/>
      <c r="C100" s="55"/>
      <c r="D100" s="71"/>
      <c r="E100" s="71"/>
      <c r="F100" s="71"/>
      <c r="G100" s="71"/>
      <c r="H100" s="71"/>
      <c r="I100" s="71"/>
      <c r="J100" s="71"/>
      <c r="M100" s="24"/>
    </row>
    <row r="101" spans="1:13" x14ac:dyDescent="0.4">
      <c r="A101" s="43">
        <f>A99+1</f>
        <v>16</v>
      </c>
      <c r="B101" s="25" t="s">
        <v>182</v>
      </c>
      <c r="C101" s="24"/>
      <c r="D101" s="35"/>
      <c r="E101" s="35"/>
      <c r="F101" s="35"/>
      <c r="G101" s="35"/>
      <c r="H101" s="35"/>
      <c r="I101" s="35"/>
      <c r="J101" s="35"/>
      <c r="M101" s="24"/>
    </row>
    <row r="102" spans="1:13" x14ac:dyDescent="0.4">
      <c r="A102" s="43">
        <f>A101+1</f>
        <v>17</v>
      </c>
      <c r="B102" s="214" t="s">
        <v>210</v>
      </c>
      <c r="C102" s="55"/>
      <c r="D102" s="189">
        <f>-14+12251</f>
        <v>12237</v>
      </c>
      <c r="E102" s="189">
        <f>-19+12169</f>
        <v>12150</v>
      </c>
      <c r="F102" s="189">
        <f>25+12018</f>
        <v>12043</v>
      </c>
      <c r="G102" s="189">
        <f>64+11880</f>
        <v>11944</v>
      </c>
      <c r="H102" s="189">
        <f>69+11804</f>
        <v>11873</v>
      </c>
      <c r="I102" s="189">
        <f>97+11746</f>
        <v>11843</v>
      </c>
      <c r="J102" s="189">
        <f>SUM(D102:I102)</f>
        <v>72090</v>
      </c>
      <c r="L102" s="113"/>
      <c r="M102" s="24"/>
    </row>
    <row r="103" spans="1:13" x14ac:dyDescent="0.4">
      <c r="A103" s="43">
        <f>A102+1</f>
        <v>18</v>
      </c>
      <c r="B103" s="214" t="s">
        <v>171</v>
      </c>
      <c r="C103" s="55" t="s">
        <v>250</v>
      </c>
      <c r="D103" s="26">
        <f>'D pg 1'!D19</f>
        <v>0</v>
      </c>
      <c r="E103" s="26">
        <f>'D pg 1'!E19</f>
        <v>0</v>
      </c>
      <c r="F103" s="26">
        <f>'D pg 1'!F19</f>
        <v>0</v>
      </c>
      <c r="G103" s="26">
        <f>'D pg 1'!G19</f>
        <v>0</v>
      </c>
      <c r="H103" s="26">
        <f>'D pg 1'!H19</f>
        <v>0</v>
      </c>
      <c r="I103" s="26">
        <f>'D pg 1'!I19</f>
        <v>0</v>
      </c>
      <c r="J103" s="26">
        <f>SUM(D103:I103)</f>
        <v>0</v>
      </c>
      <c r="M103" s="24"/>
    </row>
    <row r="104" spans="1:13" x14ac:dyDescent="0.4">
      <c r="A104" s="43">
        <f>A103+1</f>
        <v>19</v>
      </c>
      <c r="B104" s="214" t="s">
        <v>211</v>
      </c>
      <c r="C104" s="55"/>
      <c r="D104" s="38">
        <v>130</v>
      </c>
      <c r="E104" s="38">
        <v>193</v>
      </c>
      <c r="F104" s="38">
        <v>236</v>
      </c>
      <c r="G104" s="38">
        <v>205</v>
      </c>
      <c r="H104" s="38">
        <v>135</v>
      </c>
      <c r="I104" s="38">
        <v>154</v>
      </c>
      <c r="J104" s="38">
        <f>SUM(D104:I104)</f>
        <v>1053</v>
      </c>
      <c r="L104" s="12"/>
      <c r="M104" s="24"/>
    </row>
    <row r="105" spans="1:13" x14ac:dyDescent="0.4">
      <c r="A105" s="43">
        <f>A104+1</f>
        <v>20</v>
      </c>
      <c r="B105" s="214" t="s">
        <v>187</v>
      </c>
      <c r="C105" s="55"/>
      <c r="D105" s="71">
        <f t="shared" ref="D105:J105" si="11">SUM(D102:D104)</f>
        <v>12367</v>
      </c>
      <c r="E105" s="71">
        <f t="shared" si="11"/>
        <v>12343</v>
      </c>
      <c r="F105" s="71">
        <f t="shared" si="11"/>
        <v>12279</v>
      </c>
      <c r="G105" s="71">
        <f t="shared" si="11"/>
        <v>12149</v>
      </c>
      <c r="H105" s="71">
        <f t="shared" si="11"/>
        <v>12008</v>
      </c>
      <c r="I105" s="71">
        <f t="shared" si="11"/>
        <v>11997</v>
      </c>
      <c r="J105" s="71">
        <f t="shared" si="11"/>
        <v>73143</v>
      </c>
    </row>
    <row r="106" spans="1:13" x14ac:dyDescent="0.4">
      <c r="A106" s="43"/>
      <c r="B106" s="214"/>
      <c r="C106" s="55"/>
      <c r="D106" s="71"/>
      <c r="E106" s="71"/>
      <c r="F106" s="71"/>
      <c r="G106" s="71"/>
      <c r="H106" s="71"/>
      <c r="I106" s="71"/>
      <c r="J106" s="71"/>
      <c r="M106" s="24"/>
    </row>
    <row r="107" spans="1:13" x14ac:dyDescent="0.4">
      <c r="A107" s="43">
        <f>A105+1</f>
        <v>21</v>
      </c>
      <c r="B107" s="25" t="s">
        <v>192</v>
      </c>
      <c r="C107" s="24"/>
      <c r="D107" s="35"/>
      <c r="E107" s="35"/>
      <c r="F107" s="35"/>
      <c r="G107" s="35"/>
      <c r="H107" s="35"/>
      <c r="I107" s="35"/>
      <c r="J107" s="35"/>
      <c r="M107" s="24"/>
    </row>
    <row r="108" spans="1:13" x14ac:dyDescent="0.4">
      <c r="A108" s="43">
        <f>A107+1</f>
        <v>22</v>
      </c>
      <c r="B108" s="214" t="s">
        <v>210</v>
      </c>
      <c r="C108" s="55"/>
      <c r="D108" s="189">
        <f>49+1</f>
        <v>50</v>
      </c>
      <c r="E108" s="189">
        <f>49+1</f>
        <v>50</v>
      </c>
      <c r="F108" s="189">
        <f>49+1</f>
        <v>50</v>
      </c>
      <c r="G108" s="189">
        <f>47+1</f>
        <v>48</v>
      </c>
      <c r="H108" s="189">
        <f>47+1</f>
        <v>48</v>
      </c>
      <c r="I108" s="189">
        <f>49+1</f>
        <v>50</v>
      </c>
      <c r="J108" s="189">
        <f>SUM(D108:I108)</f>
        <v>296</v>
      </c>
      <c r="M108" s="24"/>
    </row>
    <row r="109" spans="1:13" x14ac:dyDescent="0.4">
      <c r="A109" s="43">
        <f>A108+1</f>
        <v>23</v>
      </c>
      <c r="B109" s="214" t="s">
        <v>171</v>
      </c>
      <c r="C109" s="55" t="s">
        <v>250</v>
      </c>
      <c r="D109" s="26">
        <f>'D pg 1'!D20</f>
        <v>0</v>
      </c>
      <c r="E109" s="26">
        <f>'D pg 1'!E20</f>
        <v>0</v>
      </c>
      <c r="F109" s="26">
        <f>'D pg 1'!F20</f>
        <v>0</v>
      </c>
      <c r="G109" s="26">
        <f>'D pg 1'!G20</f>
        <v>0</v>
      </c>
      <c r="H109" s="26">
        <f>'D pg 1'!H20</f>
        <v>0</v>
      </c>
      <c r="I109" s="26">
        <f>'D pg 1'!I20</f>
        <v>0</v>
      </c>
      <c r="J109" s="26">
        <f>SUM(D109:I109)</f>
        <v>0</v>
      </c>
      <c r="M109" s="24"/>
    </row>
    <row r="110" spans="1:13" x14ac:dyDescent="0.4">
      <c r="A110" s="43">
        <f>A109+1</f>
        <v>24</v>
      </c>
      <c r="B110" s="214" t="s">
        <v>211</v>
      </c>
      <c r="C110" s="55"/>
      <c r="D110" s="38">
        <v>0</v>
      </c>
      <c r="E110" s="38">
        <v>2</v>
      </c>
      <c r="F110" s="38">
        <v>0</v>
      </c>
      <c r="G110" s="38">
        <v>2</v>
      </c>
      <c r="H110" s="38">
        <v>0</v>
      </c>
      <c r="I110" s="38">
        <v>0</v>
      </c>
      <c r="J110" s="38">
        <f>SUM(D110:I110)</f>
        <v>4</v>
      </c>
      <c r="L110" s="12"/>
      <c r="M110" s="24"/>
    </row>
    <row r="111" spans="1:13" x14ac:dyDescent="0.4">
      <c r="A111" s="43">
        <f>A110+1</f>
        <v>25</v>
      </c>
      <c r="B111" s="214" t="s">
        <v>187</v>
      </c>
      <c r="C111" s="55"/>
      <c r="D111" s="71">
        <f t="shared" ref="D111:J111" si="12">SUM(D108:D110)</f>
        <v>50</v>
      </c>
      <c r="E111" s="71">
        <f t="shared" si="12"/>
        <v>52</v>
      </c>
      <c r="F111" s="71">
        <f t="shared" si="12"/>
        <v>50</v>
      </c>
      <c r="G111" s="71">
        <f t="shared" si="12"/>
        <v>50</v>
      </c>
      <c r="H111" s="71">
        <f t="shared" si="12"/>
        <v>48</v>
      </c>
      <c r="I111" s="71">
        <f t="shared" si="12"/>
        <v>50</v>
      </c>
      <c r="J111" s="71">
        <f t="shared" si="12"/>
        <v>300</v>
      </c>
      <c r="M111" s="24"/>
    </row>
    <row r="112" spans="1:13" x14ac:dyDescent="0.4">
      <c r="A112" s="43"/>
      <c r="B112" s="214"/>
      <c r="C112" s="55"/>
      <c r="D112" s="71"/>
      <c r="E112" s="71"/>
      <c r="F112" s="71"/>
      <c r="G112" s="71"/>
      <c r="H112" s="71"/>
      <c r="I112" s="71"/>
      <c r="J112" s="71"/>
      <c r="M112" s="24"/>
    </row>
    <row r="113" spans="1:19" x14ac:dyDescent="0.4">
      <c r="A113" s="43">
        <f>A111+1</f>
        <v>26</v>
      </c>
      <c r="B113" s="25" t="s">
        <v>204</v>
      </c>
      <c r="C113" s="24"/>
      <c r="D113" s="35"/>
      <c r="E113" s="35"/>
      <c r="F113" s="35"/>
      <c r="G113" s="35"/>
      <c r="H113" s="35"/>
      <c r="I113" s="35"/>
      <c r="J113" s="35"/>
      <c r="M113" s="24"/>
    </row>
    <row r="114" spans="1:19" x14ac:dyDescent="0.4">
      <c r="A114" s="43">
        <f>A113+1</f>
        <v>27</v>
      </c>
      <c r="B114" s="214" t="s">
        <v>210</v>
      </c>
      <c r="C114" s="55"/>
      <c r="D114" s="26">
        <v>0</v>
      </c>
      <c r="E114" s="26">
        <v>0</v>
      </c>
      <c r="F114" s="26">
        <v>0</v>
      </c>
      <c r="G114" s="26">
        <v>0</v>
      </c>
      <c r="H114" s="26">
        <v>0</v>
      </c>
      <c r="I114" s="26">
        <v>0</v>
      </c>
      <c r="J114" s="26">
        <f>SUM(D114:I114)</f>
        <v>0</v>
      </c>
      <c r="M114" s="24"/>
    </row>
    <row r="115" spans="1:19" x14ac:dyDescent="0.4">
      <c r="A115" s="43">
        <f>A114+1</f>
        <v>28</v>
      </c>
      <c r="B115" s="214" t="s">
        <v>171</v>
      </c>
      <c r="C115" s="55" t="s">
        <v>250</v>
      </c>
      <c r="D115" s="26">
        <v>0</v>
      </c>
      <c r="E115" s="26">
        <v>0</v>
      </c>
      <c r="F115" s="26">
        <v>0</v>
      </c>
      <c r="G115" s="26">
        <v>0</v>
      </c>
      <c r="H115" s="26">
        <v>0</v>
      </c>
      <c r="I115" s="26">
        <v>0</v>
      </c>
      <c r="J115" s="26">
        <f>SUM(D115:I115)</f>
        <v>0</v>
      </c>
      <c r="M115" s="24"/>
    </row>
    <row r="116" spans="1:19" x14ac:dyDescent="0.4">
      <c r="A116" s="43">
        <f>A115+1</f>
        <v>29</v>
      </c>
      <c r="B116" s="214" t="s">
        <v>211</v>
      </c>
      <c r="C116" s="55"/>
      <c r="D116" s="38">
        <v>0</v>
      </c>
      <c r="E116" s="38">
        <v>0</v>
      </c>
      <c r="F116" s="38">
        <v>0</v>
      </c>
      <c r="G116" s="38">
        <v>0</v>
      </c>
      <c r="H116" s="38">
        <v>0</v>
      </c>
      <c r="I116" s="38">
        <v>0</v>
      </c>
      <c r="J116" s="38">
        <f>SUM(D116:I116)</f>
        <v>0</v>
      </c>
      <c r="M116" s="24"/>
    </row>
    <row r="117" spans="1:19" x14ac:dyDescent="0.4">
      <c r="A117" s="43">
        <f>A116+1</f>
        <v>30</v>
      </c>
      <c r="B117" s="214" t="s">
        <v>187</v>
      </c>
      <c r="C117" s="55"/>
      <c r="D117" s="26">
        <f t="shared" ref="D117:J117" si="13">SUM(D114:D116)</f>
        <v>0</v>
      </c>
      <c r="E117" s="26">
        <f t="shared" si="13"/>
        <v>0</v>
      </c>
      <c r="F117" s="26">
        <f t="shared" si="13"/>
        <v>0</v>
      </c>
      <c r="G117" s="26">
        <f t="shared" si="13"/>
        <v>0</v>
      </c>
      <c r="H117" s="26">
        <f t="shared" si="13"/>
        <v>0</v>
      </c>
      <c r="I117" s="26">
        <f t="shared" si="13"/>
        <v>0</v>
      </c>
      <c r="J117" s="26">
        <f t="shared" si="13"/>
        <v>0</v>
      </c>
      <c r="M117" s="24"/>
    </row>
    <row r="118" spans="1:19" x14ac:dyDescent="0.4">
      <c r="A118" s="43"/>
      <c r="B118" s="214"/>
      <c r="C118" s="55"/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2"/>
      <c r="S118" s="24"/>
    </row>
    <row r="119" spans="1:19" x14ac:dyDescent="0.4">
      <c r="A119" s="43">
        <f>A117+1</f>
        <v>31</v>
      </c>
      <c r="B119" s="25" t="s">
        <v>193</v>
      </c>
      <c r="C119" s="24"/>
      <c r="D119" s="35"/>
      <c r="E119" s="35"/>
      <c r="F119" s="35"/>
      <c r="G119" s="35"/>
      <c r="H119" s="35"/>
      <c r="I119" s="35"/>
      <c r="J119" s="35"/>
      <c r="K119" s="71"/>
      <c r="L119" s="71"/>
      <c r="M119" s="71"/>
      <c r="N119" s="71"/>
      <c r="O119" s="71"/>
      <c r="P119" s="72"/>
      <c r="S119" s="24"/>
    </row>
    <row r="120" spans="1:19" x14ac:dyDescent="0.4">
      <c r="A120" s="43">
        <f>A119+1</f>
        <v>32</v>
      </c>
      <c r="B120" s="214" t="s">
        <v>210</v>
      </c>
      <c r="C120" s="55"/>
      <c r="D120" s="189">
        <v>2</v>
      </c>
      <c r="E120" s="189">
        <v>2</v>
      </c>
      <c r="F120" s="189">
        <v>2</v>
      </c>
      <c r="G120" s="189">
        <v>2</v>
      </c>
      <c r="H120" s="189">
        <v>2</v>
      </c>
      <c r="I120" s="189">
        <v>2</v>
      </c>
      <c r="J120" s="26">
        <f>SUM(D120:I120)</f>
        <v>12</v>
      </c>
      <c r="K120" s="71"/>
      <c r="L120" s="12"/>
      <c r="M120" s="71"/>
      <c r="N120" s="71"/>
      <c r="O120" s="71"/>
      <c r="P120" s="72"/>
      <c r="S120" s="24"/>
    </row>
    <row r="121" spans="1:19" x14ac:dyDescent="0.4">
      <c r="A121" s="43">
        <f>A120+1</f>
        <v>33</v>
      </c>
      <c r="B121" s="214" t="s">
        <v>171</v>
      </c>
      <c r="C121" s="55" t="s">
        <v>250</v>
      </c>
      <c r="D121" s="26">
        <v>0</v>
      </c>
      <c r="E121" s="26">
        <v>0</v>
      </c>
      <c r="F121" s="26">
        <v>0</v>
      </c>
      <c r="G121" s="26">
        <v>0</v>
      </c>
      <c r="H121" s="26">
        <v>0</v>
      </c>
      <c r="I121" s="26">
        <v>0</v>
      </c>
      <c r="J121" s="26">
        <f>SUM(D121:I121)</f>
        <v>0</v>
      </c>
      <c r="K121" s="71"/>
      <c r="L121" s="71"/>
      <c r="M121" s="71"/>
      <c r="N121" s="71"/>
      <c r="O121" s="71"/>
      <c r="P121" s="72"/>
      <c r="S121" s="24"/>
    </row>
    <row r="122" spans="1:19" x14ac:dyDescent="0.4">
      <c r="A122" s="43">
        <f>A121+1</f>
        <v>34</v>
      </c>
      <c r="B122" s="214" t="s">
        <v>211</v>
      </c>
      <c r="C122" s="55"/>
      <c r="D122" s="38">
        <v>0</v>
      </c>
      <c r="E122" s="38">
        <v>0</v>
      </c>
      <c r="F122" s="38">
        <v>0</v>
      </c>
      <c r="G122" s="38">
        <v>0</v>
      </c>
      <c r="H122" s="38">
        <v>0</v>
      </c>
      <c r="I122" s="38">
        <v>0</v>
      </c>
      <c r="J122" s="38">
        <f>SUM(D122:I122)</f>
        <v>0</v>
      </c>
      <c r="K122" s="71"/>
      <c r="L122" s="12"/>
      <c r="M122" s="71"/>
      <c r="N122" s="71"/>
      <c r="O122" s="71"/>
      <c r="P122" s="72"/>
      <c r="S122" s="24"/>
    </row>
    <row r="123" spans="1:19" x14ac:dyDescent="0.4">
      <c r="A123" s="43">
        <f>A122+1</f>
        <v>35</v>
      </c>
      <c r="B123" s="214" t="s">
        <v>187</v>
      </c>
      <c r="C123" s="55"/>
      <c r="D123" s="71">
        <f t="shared" ref="D123:J123" si="14">SUM(D120:D122)</f>
        <v>2</v>
      </c>
      <c r="E123" s="71">
        <f t="shared" si="14"/>
        <v>2</v>
      </c>
      <c r="F123" s="71">
        <f t="shared" si="14"/>
        <v>2</v>
      </c>
      <c r="G123" s="71">
        <f t="shared" si="14"/>
        <v>2</v>
      </c>
      <c r="H123" s="71">
        <f t="shared" si="14"/>
        <v>2</v>
      </c>
      <c r="I123" s="71">
        <f t="shared" si="14"/>
        <v>2</v>
      </c>
      <c r="J123" s="26">
        <f t="shared" si="14"/>
        <v>12</v>
      </c>
      <c r="K123" s="71"/>
      <c r="L123" s="71"/>
      <c r="M123" s="71"/>
      <c r="N123" s="71"/>
      <c r="O123" s="71"/>
      <c r="P123" s="72"/>
      <c r="S123" s="24"/>
    </row>
    <row r="124" spans="1:19" x14ac:dyDescent="0.4">
      <c r="A124" s="43"/>
      <c r="B124" s="214"/>
      <c r="C124" s="55"/>
      <c r="D124" s="71"/>
      <c r="E124" s="71"/>
      <c r="F124" s="71"/>
      <c r="G124" s="71"/>
      <c r="H124" s="71"/>
      <c r="I124" s="71"/>
      <c r="J124" s="71"/>
      <c r="K124" s="71"/>
      <c r="L124" s="71"/>
      <c r="M124" s="71"/>
      <c r="N124" s="71"/>
      <c r="O124" s="71"/>
      <c r="P124" s="72"/>
      <c r="S124" s="24"/>
    </row>
    <row r="125" spans="1:19" x14ac:dyDescent="0.4">
      <c r="A125" s="43"/>
      <c r="B125" s="214"/>
      <c r="C125" s="55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2"/>
      <c r="S125" s="24"/>
    </row>
    <row r="126" spans="1:19" x14ac:dyDescent="0.4">
      <c r="A126" s="43"/>
      <c r="B126" s="214"/>
      <c r="C126" s="55"/>
      <c r="D126" s="71"/>
      <c r="E126" s="71"/>
      <c r="F126" s="71"/>
      <c r="G126" s="71"/>
      <c r="H126" s="71"/>
      <c r="I126" s="71"/>
      <c r="J126" s="71"/>
      <c r="K126" s="71"/>
      <c r="L126" s="71"/>
      <c r="M126" s="71"/>
      <c r="N126" s="71"/>
      <c r="O126" s="71"/>
      <c r="P126" s="72"/>
      <c r="S126" s="24"/>
    </row>
    <row r="127" spans="1:19" x14ac:dyDescent="0.4">
      <c r="A127" s="43"/>
      <c r="B127" s="214"/>
      <c r="C127" s="55"/>
      <c r="D127" s="71"/>
      <c r="E127" s="71"/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2"/>
      <c r="S127" s="24"/>
    </row>
    <row r="128" spans="1:19" x14ac:dyDescent="0.4">
      <c r="A128" s="43"/>
      <c r="B128" s="214"/>
      <c r="C128" s="55"/>
      <c r="D128" s="71"/>
      <c r="E128" s="71"/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2"/>
      <c r="S128" s="24"/>
    </row>
    <row r="129" spans="1:19" x14ac:dyDescent="0.4">
      <c r="A129" s="281" t="s">
        <v>30</v>
      </c>
      <c r="B129" s="281"/>
      <c r="C129" s="281"/>
      <c r="D129" s="281"/>
      <c r="E129" s="281"/>
      <c r="F129" s="281"/>
      <c r="G129" s="281"/>
      <c r="H129" s="281"/>
      <c r="I129" s="281"/>
      <c r="J129" s="281"/>
      <c r="K129" s="25"/>
      <c r="L129" s="25"/>
      <c r="M129" s="25"/>
      <c r="N129" s="25"/>
      <c r="O129" s="25"/>
      <c r="P129" s="25"/>
      <c r="S129" s="24"/>
    </row>
    <row r="130" spans="1:19" x14ac:dyDescent="0.4">
      <c r="A130" s="281" t="s">
        <v>124</v>
      </c>
      <c r="B130" s="281"/>
      <c r="C130" s="281"/>
      <c r="D130" s="281"/>
      <c r="E130" s="281"/>
      <c r="F130" s="281"/>
      <c r="G130" s="281"/>
      <c r="H130" s="281"/>
      <c r="I130" s="281"/>
      <c r="J130" s="281"/>
      <c r="K130" s="25"/>
      <c r="L130" s="25"/>
      <c r="M130" s="25"/>
      <c r="N130" s="25"/>
      <c r="O130" s="25"/>
      <c r="P130" s="25"/>
      <c r="S130" s="24"/>
    </row>
    <row r="131" spans="1:19" x14ac:dyDescent="0.4">
      <c r="A131" s="281" t="str">
        <f>TYDESC</f>
        <v>For the 6 Months Ended August 31, 2026</v>
      </c>
      <c r="B131" s="281"/>
      <c r="C131" s="281"/>
      <c r="D131" s="281"/>
      <c r="E131" s="281"/>
      <c r="F131" s="281"/>
      <c r="G131" s="281"/>
      <c r="H131" s="281"/>
      <c r="I131" s="281"/>
      <c r="J131" s="281"/>
      <c r="K131" s="25"/>
      <c r="L131" s="25"/>
      <c r="M131" s="25"/>
      <c r="N131" s="25"/>
      <c r="O131" s="25"/>
      <c r="P131" s="25"/>
      <c r="S131" s="24"/>
    </row>
    <row r="132" spans="1:19" x14ac:dyDescent="0.4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5"/>
      <c r="L132" s="25"/>
      <c r="M132" s="25"/>
      <c r="N132" s="25"/>
      <c r="O132" s="25"/>
      <c r="P132" s="25"/>
      <c r="S132" s="24"/>
    </row>
    <row r="133" spans="1:19" x14ac:dyDescent="0.4">
      <c r="S133" s="24"/>
    </row>
    <row r="134" spans="1:19" x14ac:dyDescent="0.4">
      <c r="A134" s="52" t="s">
        <v>149</v>
      </c>
      <c r="C134" s="23"/>
      <c r="D134" s="23"/>
      <c r="E134" s="23"/>
      <c r="F134" s="23"/>
      <c r="S134" s="24"/>
    </row>
    <row r="135" spans="1:19" x14ac:dyDescent="0.4">
      <c r="A135" s="52" t="s">
        <v>150</v>
      </c>
      <c r="C135" s="23"/>
      <c r="D135" s="23"/>
      <c r="E135" s="23"/>
      <c r="F135" s="23"/>
      <c r="S135" s="24"/>
    </row>
    <row r="136" spans="1:19" x14ac:dyDescent="0.4">
      <c r="A136" s="52" t="s">
        <v>46</v>
      </c>
      <c r="C136" s="23"/>
      <c r="D136" s="23"/>
      <c r="E136" s="23"/>
      <c r="F136" s="23"/>
      <c r="J136" s="48" t="str">
        <f>$J$8</f>
        <v>Workpaper WPM-B.1</v>
      </c>
      <c r="S136" s="24"/>
    </row>
    <row r="137" spans="1:19" x14ac:dyDescent="0.4">
      <c r="A137" s="68" t="str">
        <f>$A$9</f>
        <v>6 Mos Forecasted</v>
      </c>
      <c r="B137" s="23"/>
      <c r="C137" s="23"/>
      <c r="D137" s="205"/>
      <c r="E137" s="23"/>
      <c r="F137" s="30"/>
      <c r="G137" s="31"/>
      <c r="H137" s="30"/>
      <c r="I137" s="21"/>
      <c r="J137" s="49" t="s">
        <v>262</v>
      </c>
      <c r="K137" s="30"/>
      <c r="L137" s="30"/>
      <c r="M137" s="30"/>
      <c r="N137" s="30"/>
      <c r="O137" s="30"/>
      <c r="S137" s="24"/>
    </row>
    <row r="138" spans="1:19" x14ac:dyDescent="0.4">
      <c r="A138" s="68"/>
      <c r="B138" s="23"/>
      <c r="C138" s="23"/>
      <c r="D138" s="205"/>
      <c r="E138" s="23"/>
      <c r="F138" s="30"/>
      <c r="G138" s="31"/>
      <c r="H138" s="30"/>
      <c r="I138" s="21"/>
      <c r="J138" s="49"/>
      <c r="K138" s="30"/>
      <c r="L138" s="30"/>
      <c r="M138" s="30"/>
      <c r="N138" s="30"/>
      <c r="O138" s="30"/>
      <c r="S138" s="24"/>
    </row>
    <row r="139" spans="1:19" x14ac:dyDescent="0.4">
      <c r="A139" s="43"/>
      <c r="B139" s="214"/>
      <c r="C139" s="55"/>
      <c r="D139" s="71"/>
      <c r="E139" s="71"/>
      <c r="F139" s="71"/>
      <c r="G139" s="71"/>
      <c r="H139" s="71"/>
      <c r="I139" s="71"/>
      <c r="J139" s="71"/>
      <c r="K139" s="71"/>
      <c r="L139" s="71"/>
      <c r="M139" s="71"/>
      <c r="N139" s="71"/>
      <c r="O139" s="71"/>
      <c r="P139" s="72"/>
      <c r="S139" s="24"/>
    </row>
    <row r="140" spans="1:19" x14ac:dyDescent="0.4">
      <c r="A140" s="23" t="s">
        <v>1</v>
      </c>
      <c r="B140" s="23"/>
      <c r="C140" s="23"/>
      <c r="D140" s="205"/>
      <c r="E140" s="23"/>
      <c r="F140" s="30"/>
      <c r="G140" s="31"/>
      <c r="H140" s="30"/>
      <c r="I140" s="21"/>
      <c r="J140" s="30"/>
      <c r="K140" s="30"/>
      <c r="L140" s="30"/>
      <c r="M140" s="30"/>
      <c r="N140" s="30"/>
      <c r="O140" s="30"/>
      <c r="P140" s="30"/>
      <c r="S140" s="24"/>
    </row>
    <row r="141" spans="1:19" x14ac:dyDescent="0.4">
      <c r="A141" s="32" t="s">
        <v>3</v>
      </c>
      <c r="B141" s="32" t="s">
        <v>4</v>
      </c>
      <c r="C141" s="32" t="s">
        <v>122</v>
      </c>
      <c r="D141" s="33" t="str">
        <f>$D$13</f>
        <v>Mar-26</v>
      </c>
      <c r="E141" s="33" t="str">
        <f>$E$13</f>
        <v>Apr-26</v>
      </c>
      <c r="F141" s="33" t="str">
        <f>$F$13</f>
        <v>May-26</v>
      </c>
      <c r="G141" s="33" t="str">
        <f>$G$13</f>
        <v>Jun-26</v>
      </c>
      <c r="H141" s="33" t="str">
        <f>$H$13</f>
        <v>Jul-26</v>
      </c>
      <c r="I141" s="33" t="str">
        <f>$I$13</f>
        <v>Aug-26</v>
      </c>
      <c r="J141" s="33" t="s">
        <v>5</v>
      </c>
      <c r="M141" s="24"/>
    </row>
    <row r="142" spans="1:19" x14ac:dyDescent="0.4">
      <c r="A142" s="23"/>
      <c r="B142" s="24" t="s">
        <v>36</v>
      </c>
      <c r="C142" s="24" t="s">
        <v>37</v>
      </c>
      <c r="D142" s="74" t="s">
        <v>38</v>
      </c>
      <c r="E142" s="35" t="s">
        <v>287</v>
      </c>
      <c r="F142" s="35" t="s">
        <v>288</v>
      </c>
      <c r="G142" s="35" t="s">
        <v>289</v>
      </c>
      <c r="H142" s="35" t="s">
        <v>290</v>
      </c>
      <c r="I142" s="35" t="s">
        <v>42</v>
      </c>
      <c r="J142" s="35" t="s">
        <v>43</v>
      </c>
      <c r="M142" s="24"/>
    </row>
    <row r="143" spans="1:19" ht="15.4" thickBot="1" x14ac:dyDescent="0.45">
      <c r="B143" s="25"/>
      <c r="C143" s="73"/>
      <c r="D143" s="26"/>
    </row>
    <row r="144" spans="1:19" x14ac:dyDescent="0.4">
      <c r="A144" s="237">
        <v>1</v>
      </c>
      <c r="B144" s="238" t="s">
        <v>6</v>
      </c>
      <c r="C144" s="253"/>
      <c r="D144" s="253"/>
      <c r="E144" s="240"/>
      <c r="F144" s="240"/>
      <c r="G144" s="240"/>
      <c r="H144" s="240"/>
      <c r="I144" s="240"/>
      <c r="J144" s="241"/>
    </row>
    <row r="145" spans="1:13" x14ac:dyDescent="0.4">
      <c r="A145" s="242"/>
      <c r="C145" s="26"/>
      <c r="D145" s="26"/>
      <c r="J145" s="243"/>
    </row>
    <row r="146" spans="1:13" x14ac:dyDescent="0.4">
      <c r="A146" s="242">
        <f>A144+1</f>
        <v>2</v>
      </c>
      <c r="B146" s="25" t="s">
        <v>7</v>
      </c>
      <c r="C146" s="26"/>
      <c r="D146" s="26"/>
      <c r="J146" s="243"/>
    </row>
    <row r="147" spans="1:13" x14ac:dyDescent="0.4">
      <c r="A147" s="242">
        <f>A146+1</f>
        <v>3</v>
      </c>
      <c r="B147" s="214" t="s">
        <v>210</v>
      </c>
      <c r="C147" s="55"/>
      <c r="D147" s="71">
        <f>D17+D29+D35+D47+D53+D59+D90+D96</f>
        <v>115160</v>
      </c>
      <c r="E147" s="71">
        <f t="shared" ref="D147:I149" si="15">E17+E29+E35+E47+E53+E59+E90+E96</f>
        <v>114840</v>
      </c>
      <c r="F147" s="71">
        <f t="shared" si="15"/>
        <v>114312</v>
      </c>
      <c r="G147" s="71">
        <f t="shared" si="15"/>
        <v>113594</v>
      </c>
      <c r="H147" s="71">
        <f t="shared" si="15"/>
        <v>113097</v>
      </c>
      <c r="I147" s="71">
        <f t="shared" si="15"/>
        <v>112726</v>
      </c>
      <c r="J147" s="254">
        <f>SUM(D147:I147)</f>
        <v>683729</v>
      </c>
      <c r="L147" s="12"/>
      <c r="M147" s="24"/>
    </row>
    <row r="148" spans="1:13" x14ac:dyDescent="0.4">
      <c r="A148" s="242">
        <f>A147+1</f>
        <v>4</v>
      </c>
      <c r="B148" s="214" t="s">
        <v>171</v>
      </c>
      <c r="C148" s="55"/>
      <c r="D148" s="26">
        <f t="shared" si="15"/>
        <v>0</v>
      </c>
      <c r="E148" s="26">
        <f t="shared" si="15"/>
        <v>0</v>
      </c>
      <c r="F148" s="26">
        <f t="shared" si="15"/>
        <v>0</v>
      </c>
      <c r="G148" s="26">
        <f t="shared" si="15"/>
        <v>0</v>
      </c>
      <c r="H148" s="26">
        <f t="shared" si="15"/>
        <v>0</v>
      </c>
      <c r="I148" s="26">
        <f t="shared" si="15"/>
        <v>0</v>
      </c>
      <c r="J148" s="254">
        <f>SUM(D148:I148)</f>
        <v>0</v>
      </c>
      <c r="M148" s="24"/>
    </row>
    <row r="149" spans="1:13" ht="17.25" x14ac:dyDescent="0.7">
      <c r="A149" s="242">
        <f>A148+1</f>
        <v>5</v>
      </c>
      <c r="B149" s="214" t="s">
        <v>211</v>
      </c>
      <c r="C149" s="55"/>
      <c r="D149" s="129">
        <f t="shared" si="15"/>
        <v>1593</v>
      </c>
      <c r="E149" s="129">
        <f t="shared" si="15"/>
        <v>1806</v>
      </c>
      <c r="F149" s="129">
        <f t="shared" si="15"/>
        <v>1940</v>
      </c>
      <c r="G149" s="129">
        <f t="shared" si="15"/>
        <v>1945</v>
      </c>
      <c r="H149" s="129">
        <f t="shared" si="15"/>
        <v>1726</v>
      </c>
      <c r="I149" s="129">
        <f t="shared" si="15"/>
        <v>1782</v>
      </c>
      <c r="J149" s="255">
        <f>SUM(D149:I149)</f>
        <v>10792</v>
      </c>
      <c r="L149" s="12"/>
      <c r="M149" s="24"/>
    </row>
    <row r="150" spans="1:13" x14ac:dyDescent="0.4">
      <c r="A150" s="242">
        <f>A149+1</f>
        <v>6</v>
      </c>
      <c r="B150" s="214" t="s">
        <v>187</v>
      </c>
      <c r="C150" s="55"/>
      <c r="D150" s="71">
        <f t="shared" ref="D150:J150" si="16">SUM(D147:D149)</f>
        <v>116753</v>
      </c>
      <c r="E150" s="71">
        <f t="shared" si="16"/>
        <v>116646</v>
      </c>
      <c r="F150" s="71">
        <f t="shared" si="16"/>
        <v>116252</v>
      </c>
      <c r="G150" s="71">
        <f t="shared" si="16"/>
        <v>115539</v>
      </c>
      <c r="H150" s="71">
        <f t="shared" si="16"/>
        <v>114823</v>
      </c>
      <c r="I150" s="71">
        <f t="shared" si="16"/>
        <v>114508</v>
      </c>
      <c r="J150" s="254">
        <f t="shared" si="16"/>
        <v>694521</v>
      </c>
      <c r="M150" s="24"/>
    </row>
    <row r="151" spans="1:13" x14ac:dyDescent="0.4">
      <c r="A151" s="242"/>
      <c r="C151" s="26"/>
      <c r="D151" s="26"/>
      <c r="J151" s="243"/>
    </row>
    <row r="152" spans="1:13" x14ac:dyDescent="0.4">
      <c r="A152" s="242">
        <f>A150+1</f>
        <v>7</v>
      </c>
      <c r="B152" s="25" t="s">
        <v>8</v>
      </c>
      <c r="C152" s="26"/>
      <c r="D152" s="26"/>
      <c r="J152" s="243"/>
    </row>
    <row r="153" spans="1:13" x14ac:dyDescent="0.4">
      <c r="A153" s="242">
        <f>A152+1</f>
        <v>8</v>
      </c>
      <c r="B153" s="214" t="s">
        <v>210</v>
      </c>
      <c r="C153" s="55"/>
      <c r="D153" s="71">
        <f>D23+D41+D84+D102</f>
        <v>12237</v>
      </c>
      <c r="E153" s="71">
        <f t="shared" ref="D153:J155" si="17">E23+E41+E84+E102</f>
        <v>12150</v>
      </c>
      <c r="F153" s="71">
        <f t="shared" si="17"/>
        <v>12043</v>
      </c>
      <c r="G153" s="71">
        <f t="shared" si="17"/>
        <v>11944</v>
      </c>
      <c r="H153" s="71">
        <f t="shared" si="17"/>
        <v>11873</v>
      </c>
      <c r="I153" s="71">
        <f t="shared" si="17"/>
        <v>11843</v>
      </c>
      <c r="J153" s="127">
        <f t="shared" si="17"/>
        <v>72090</v>
      </c>
      <c r="L153" s="12"/>
      <c r="M153" s="24"/>
    </row>
    <row r="154" spans="1:13" x14ac:dyDescent="0.4">
      <c r="A154" s="242">
        <f>A153+1</f>
        <v>9</v>
      </c>
      <c r="B154" s="214" t="s">
        <v>171</v>
      </c>
      <c r="C154" s="55"/>
      <c r="D154" s="26">
        <f t="shared" si="17"/>
        <v>0</v>
      </c>
      <c r="E154" s="26">
        <f t="shared" si="17"/>
        <v>0</v>
      </c>
      <c r="F154" s="26">
        <f t="shared" si="17"/>
        <v>0</v>
      </c>
      <c r="G154" s="26">
        <f t="shared" si="17"/>
        <v>0</v>
      </c>
      <c r="H154" s="26">
        <f t="shared" si="17"/>
        <v>0</v>
      </c>
      <c r="I154" s="26">
        <f t="shared" si="17"/>
        <v>0</v>
      </c>
      <c r="J154" s="254">
        <f t="shared" si="17"/>
        <v>0</v>
      </c>
      <c r="M154" s="24"/>
    </row>
    <row r="155" spans="1:13" ht="17.25" x14ac:dyDescent="0.7">
      <c r="A155" s="242">
        <f>A154+1</f>
        <v>10</v>
      </c>
      <c r="B155" s="214" t="s">
        <v>211</v>
      </c>
      <c r="C155" s="55"/>
      <c r="D155" s="129">
        <f t="shared" si="17"/>
        <v>130</v>
      </c>
      <c r="E155" s="129">
        <f t="shared" si="17"/>
        <v>193</v>
      </c>
      <c r="F155" s="129">
        <f t="shared" si="17"/>
        <v>236</v>
      </c>
      <c r="G155" s="129">
        <f t="shared" si="17"/>
        <v>205</v>
      </c>
      <c r="H155" s="129">
        <f t="shared" si="17"/>
        <v>135</v>
      </c>
      <c r="I155" s="129">
        <f t="shared" si="17"/>
        <v>154</v>
      </c>
      <c r="J155" s="130">
        <f t="shared" si="17"/>
        <v>1053</v>
      </c>
      <c r="L155" s="12"/>
      <c r="M155" s="24"/>
    </row>
    <row r="156" spans="1:13" x14ac:dyDescent="0.4">
      <c r="A156" s="242">
        <f>A155+1</f>
        <v>11</v>
      </c>
      <c r="B156" s="214" t="s">
        <v>187</v>
      </c>
      <c r="C156" s="55"/>
      <c r="D156" s="71">
        <f t="shared" ref="D156:J156" si="18">SUM(D153:D155)</f>
        <v>12367</v>
      </c>
      <c r="E156" s="71">
        <f t="shared" si="18"/>
        <v>12343</v>
      </c>
      <c r="F156" s="71">
        <f t="shared" si="18"/>
        <v>12279</v>
      </c>
      <c r="G156" s="71">
        <f t="shared" si="18"/>
        <v>12149</v>
      </c>
      <c r="H156" s="71">
        <f t="shared" si="18"/>
        <v>12008</v>
      </c>
      <c r="I156" s="71">
        <f t="shared" si="18"/>
        <v>11997</v>
      </c>
      <c r="J156" s="254">
        <f t="shared" si="18"/>
        <v>73143</v>
      </c>
      <c r="M156" s="24"/>
    </row>
    <row r="157" spans="1:13" x14ac:dyDescent="0.4">
      <c r="A157" s="242"/>
      <c r="C157" s="26"/>
      <c r="D157" s="26"/>
      <c r="J157" s="243"/>
    </row>
    <row r="158" spans="1:13" x14ac:dyDescent="0.4">
      <c r="A158" s="242">
        <f>A156+1</f>
        <v>12</v>
      </c>
      <c r="B158" s="25" t="s">
        <v>9</v>
      </c>
      <c r="C158" s="26"/>
      <c r="D158" s="38"/>
      <c r="J158" s="243"/>
    </row>
    <row r="159" spans="1:13" x14ac:dyDescent="0.4">
      <c r="A159" s="242">
        <f>A158+1</f>
        <v>13</v>
      </c>
      <c r="B159" s="214" t="s">
        <v>210</v>
      </c>
      <c r="C159" s="55"/>
      <c r="D159" s="71">
        <f t="shared" ref="D159:J161" si="19">D108+D114</f>
        <v>50</v>
      </c>
      <c r="E159" s="71">
        <f t="shared" si="19"/>
        <v>50</v>
      </c>
      <c r="F159" s="71">
        <f t="shared" si="19"/>
        <v>50</v>
      </c>
      <c r="G159" s="71">
        <f t="shared" si="19"/>
        <v>48</v>
      </c>
      <c r="H159" s="71">
        <f t="shared" si="19"/>
        <v>48</v>
      </c>
      <c r="I159" s="71">
        <f t="shared" si="19"/>
        <v>50</v>
      </c>
      <c r="J159" s="127">
        <f t="shared" si="19"/>
        <v>296</v>
      </c>
      <c r="L159" s="12"/>
      <c r="M159" s="24"/>
    </row>
    <row r="160" spans="1:13" x14ac:dyDescent="0.4">
      <c r="A160" s="242">
        <f>A159+1</f>
        <v>14</v>
      </c>
      <c r="B160" s="214" t="s">
        <v>171</v>
      </c>
      <c r="C160" s="55"/>
      <c r="D160" s="26">
        <f t="shared" si="19"/>
        <v>0</v>
      </c>
      <c r="E160" s="26">
        <f t="shared" si="19"/>
        <v>0</v>
      </c>
      <c r="F160" s="26">
        <f t="shared" si="19"/>
        <v>0</v>
      </c>
      <c r="G160" s="26">
        <f t="shared" si="19"/>
        <v>0</v>
      </c>
      <c r="H160" s="26">
        <f t="shared" si="19"/>
        <v>0</v>
      </c>
      <c r="I160" s="26">
        <f t="shared" si="19"/>
        <v>0</v>
      </c>
      <c r="J160" s="254">
        <f t="shared" si="19"/>
        <v>0</v>
      </c>
      <c r="M160" s="24"/>
    </row>
    <row r="161" spans="1:13" x14ac:dyDescent="0.4">
      <c r="A161" s="242">
        <f>A160+1</f>
        <v>15</v>
      </c>
      <c r="B161" s="214" t="s">
        <v>211</v>
      </c>
      <c r="C161" s="55"/>
      <c r="D161" s="38">
        <f t="shared" si="19"/>
        <v>0</v>
      </c>
      <c r="E161" s="38">
        <f t="shared" si="19"/>
        <v>2</v>
      </c>
      <c r="F161" s="38">
        <f t="shared" si="19"/>
        <v>0</v>
      </c>
      <c r="G161" s="38">
        <f t="shared" si="19"/>
        <v>2</v>
      </c>
      <c r="H161" s="38">
        <f t="shared" si="19"/>
        <v>0</v>
      </c>
      <c r="I161" s="38">
        <f t="shared" si="19"/>
        <v>0</v>
      </c>
      <c r="J161" s="256">
        <f t="shared" si="19"/>
        <v>4</v>
      </c>
      <c r="L161" s="12"/>
      <c r="M161" s="24"/>
    </row>
    <row r="162" spans="1:13" x14ac:dyDescent="0.4">
      <c r="A162" s="242">
        <f>A161+1</f>
        <v>16</v>
      </c>
      <c r="B162" s="214" t="s">
        <v>187</v>
      </c>
      <c r="C162" s="55"/>
      <c r="D162" s="71">
        <f t="shared" ref="D162:J162" si="20">SUM(D159:D161)</f>
        <v>50</v>
      </c>
      <c r="E162" s="71">
        <f t="shared" si="20"/>
        <v>52</v>
      </c>
      <c r="F162" s="71">
        <f t="shared" si="20"/>
        <v>50</v>
      </c>
      <c r="G162" s="71">
        <f t="shared" si="20"/>
        <v>50</v>
      </c>
      <c r="H162" s="71">
        <f t="shared" si="20"/>
        <v>48</v>
      </c>
      <c r="I162" s="71">
        <f t="shared" si="20"/>
        <v>50</v>
      </c>
      <c r="J162" s="254">
        <f t="shared" si="20"/>
        <v>300</v>
      </c>
      <c r="M162" s="24"/>
    </row>
    <row r="163" spans="1:13" x14ac:dyDescent="0.4">
      <c r="A163" s="242"/>
      <c r="C163" s="26"/>
      <c r="D163" s="38"/>
      <c r="J163" s="243"/>
    </row>
    <row r="164" spans="1:13" x14ac:dyDescent="0.4">
      <c r="A164" s="242">
        <f>A162+1</f>
        <v>17</v>
      </c>
      <c r="B164" s="25" t="s">
        <v>48</v>
      </c>
      <c r="C164" s="38"/>
      <c r="D164" s="38"/>
      <c r="J164" s="243"/>
    </row>
    <row r="165" spans="1:13" x14ac:dyDescent="0.4">
      <c r="A165" s="242">
        <f>A164+1</f>
        <v>18</v>
      </c>
      <c r="B165" s="214" t="s">
        <v>210</v>
      </c>
      <c r="C165" s="55"/>
      <c r="D165" s="71">
        <f t="shared" ref="D165:I167" si="21">D120</f>
        <v>2</v>
      </c>
      <c r="E165" s="71">
        <f t="shared" si="21"/>
        <v>2</v>
      </c>
      <c r="F165" s="71">
        <f t="shared" si="21"/>
        <v>2</v>
      </c>
      <c r="G165" s="71">
        <f t="shared" si="21"/>
        <v>2</v>
      </c>
      <c r="H165" s="71">
        <f t="shared" si="21"/>
        <v>2</v>
      </c>
      <c r="I165" s="71">
        <f t="shared" si="21"/>
        <v>2</v>
      </c>
      <c r="J165" s="254">
        <f>SUM(D165:I165)</f>
        <v>12</v>
      </c>
      <c r="L165" s="12"/>
      <c r="M165" s="24"/>
    </row>
    <row r="166" spans="1:13" x14ac:dyDescent="0.4">
      <c r="A166" s="242">
        <f>A165+1</f>
        <v>19</v>
      </c>
      <c r="B166" s="214" t="s">
        <v>171</v>
      </c>
      <c r="C166" s="55"/>
      <c r="D166" s="26">
        <f t="shared" si="21"/>
        <v>0</v>
      </c>
      <c r="E166" s="26">
        <f t="shared" si="21"/>
        <v>0</v>
      </c>
      <c r="F166" s="26">
        <f t="shared" si="21"/>
        <v>0</v>
      </c>
      <c r="G166" s="26">
        <f t="shared" si="21"/>
        <v>0</v>
      </c>
      <c r="H166" s="26">
        <f t="shared" si="21"/>
        <v>0</v>
      </c>
      <c r="I166" s="26">
        <f t="shared" si="21"/>
        <v>0</v>
      </c>
      <c r="J166" s="254">
        <f>SUM(D166:I166)</f>
        <v>0</v>
      </c>
      <c r="M166" s="24"/>
    </row>
    <row r="167" spans="1:13" x14ac:dyDescent="0.4">
      <c r="A167" s="242">
        <f>A166+1</f>
        <v>20</v>
      </c>
      <c r="B167" s="214" t="s">
        <v>211</v>
      </c>
      <c r="C167" s="55"/>
      <c r="D167" s="38">
        <f t="shared" si="21"/>
        <v>0</v>
      </c>
      <c r="E167" s="38">
        <f t="shared" si="21"/>
        <v>0</v>
      </c>
      <c r="F167" s="38">
        <f t="shared" si="21"/>
        <v>0</v>
      </c>
      <c r="G167" s="38">
        <f t="shared" si="21"/>
        <v>0</v>
      </c>
      <c r="H167" s="38">
        <f t="shared" si="21"/>
        <v>0</v>
      </c>
      <c r="I167" s="38">
        <f t="shared" si="21"/>
        <v>0</v>
      </c>
      <c r="J167" s="256">
        <f>SUM(D167:I167)</f>
        <v>0</v>
      </c>
      <c r="M167" s="24"/>
    </row>
    <row r="168" spans="1:13" x14ac:dyDescent="0.4">
      <c r="A168" s="242">
        <f>A167+1</f>
        <v>21</v>
      </c>
      <c r="B168" s="214" t="s">
        <v>187</v>
      </c>
      <c r="C168" s="55"/>
      <c r="D168" s="71">
        <f t="shared" ref="D168:J168" si="22">SUM(D165:D167)</f>
        <v>2</v>
      </c>
      <c r="E168" s="71">
        <f t="shared" si="22"/>
        <v>2</v>
      </c>
      <c r="F168" s="71">
        <f t="shared" si="22"/>
        <v>2</v>
      </c>
      <c r="G168" s="71">
        <f t="shared" si="22"/>
        <v>2</v>
      </c>
      <c r="H168" s="71">
        <f t="shared" si="22"/>
        <v>2</v>
      </c>
      <c r="I168" s="71">
        <f t="shared" si="22"/>
        <v>2</v>
      </c>
      <c r="J168" s="254">
        <f t="shared" si="22"/>
        <v>12</v>
      </c>
      <c r="M168" s="24"/>
    </row>
    <row r="169" spans="1:13" x14ac:dyDescent="0.4">
      <c r="A169" s="242"/>
      <c r="C169" s="26"/>
      <c r="D169" s="26"/>
      <c r="J169" s="243"/>
    </row>
    <row r="170" spans="1:13" x14ac:dyDescent="0.4">
      <c r="A170" s="242">
        <f>A168+1</f>
        <v>22</v>
      </c>
      <c r="B170" s="25" t="s">
        <v>10</v>
      </c>
      <c r="C170" s="26"/>
      <c r="D170" s="26"/>
      <c r="J170" s="243"/>
    </row>
    <row r="171" spans="1:13" x14ac:dyDescent="0.4">
      <c r="A171" s="242">
        <f>A170+1</f>
        <v>23</v>
      </c>
      <c r="B171" s="214" t="s">
        <v>210</v>
      </c>
      <c r="C171" s="55"/>
      <c r="D171" s="71">
        <f t="shared" ref="D171:I171" si="23">D147+D153+D159+D165</f>
        <v>127449</v>
      </c>
      <c r="E171" s="71">
        <f t="shared" si="23"/>
        <v>127042</v>
      </c>
      <c r="F171" s="71">
        <f t="shared" si="23"/>
        <v>126407</v>
      </c>
      <c r="G171" s="71">
        <f t="shared" si="23"/>
        <v>125588</v>
      </c>
      <c r="H171" s="71">
        <f t="shared" si="23"/>
        <v>125020</v>
      </c>
      <c r="I171" s="71">
        <f t="shared" si="23"/>
        <v>124621</v>
      </c>
      <c r="J171" s="254">
        <f>SUM(D171:I171)</f>
        <v>756127</v>
      </c>
      <c r="M171" s="24"/>
    </row>
    <row r="172" spans="1:13" x14ac:dyDescent="0.4">
      <c r="A172" s="242">
        <f>A171+1</f>
        <v>24</v>
      </c>
      <c r="B172" s="214" t="s">
        <v>171</v>
      </c>
      <c r="C172" s="55"/>
      <c r="D172" s="26">
        <f t="shared" ref="D172:I172" si="24">D148+D154+D160+D166</f>
        <v>0</v>
      </c>
      <c r="E172" s="26">
        <f t="shared" si="24"/>
        <v>0</v>
      </c>
      <c r="F172" s="26">
        <f t="shared" si="24"/>
        <v>0</v>
      </c>
      <c r="G172" s="26">
        <f t="shared" si="24"/>
        <v>0</v>
      </c>
      <c r="H172" s="26">
        <f t="shared" si="24"/>
        <v>0</v>
      </c>
      <c r="I172" s="26">
        <f t="shared" si="24"/>
        <v>0</v>
      </c>
      <c r="J172" s="254">
        <f>SUM(D172:I172)</f>
        <v>0</v>
      </c>
      <c r="M172" s="24"/>
    </row>
    <row r="173" spans="1:13" ht="17.25" x14ac:dyDescent="0.7">
      <c r="A173" s="242">
        <f>A172+1</f>
        <v>25</v>
      </c>
      <c r="B173" s="214" t="s">
        <v>211</v>
      </c>
      <c r="C173" s="55"/>
      <c r="D173" s="129">
        <f t="shared" ref="D173:I173" si="25">D149+D155+D161+D167</f>
        <v>1723</v>
      </c>
      <c r="E173" s="129">
        <f t="shared" si="25"/>
        <v>2001</v>
      </c>
      <c r="F173" s="129">
        <f t="shared" si="25"/>
        <v>2176</v>
      </c>
      <c r="G173" s="129">
        <f t="shared" si="25"/>
        <v>2152</v>
      </c>
      <c r="H173" s="129">
        <f t="shared" si="25"/>
        <v>1861</v>
      </c>
      <c r="I173" s="129">
        <f t="shared" si="25"/>
        <v>1936</v>
      </c>
      <c r="J173" s="255">
        <f>SUM(D173:I173)</f>
        <v>11849</v>
      </c>
      <c r="M173" s="24"/>
    </row>
    <row r="174" spans="1:13" ht="15.4" thickBot="1" x14ac:dyDescent="0.45">
      <c r="A174" s="246">
        <f>A173+1</f>
        <v>26</v>
      </c>
      <c r="B174" s="257" t="s">
        <v>187</v>
      </c>
      <c r="C174" s="251"/>
      <c r="D174" s="128">
        <f t="shared" ref="D174:J174" si="26">SUM(D171:D173)</f>
        <v>129172</v>
      </c>
      <c r="E174" s="128">
        <f t="shared" si="26"/>
        <v>129043</v>
      </c>
      <c r="F174" s="128">
        <f t="shared" si="26"/>
        <v>128583</v>
      </c>
      <c r="G174" s="128">
        <f t="shared" si="26"/>
        <v>127740</v>
      </c>
      <c r="H174" s="128">
        <f t="shared" si="26"/>
        <v>126881</v>
      </c>
      <c r="I174" s="128">
        <f t="shared" si="26"/>
        <v>126557</v>
      </c>
      <c r="J174" s="258">
        <f t="shared" si="26"/>
        <v>767976</v>
      </c>
      <c r="M174" s="24"/>
    </row>
    <row r="175" spans="1:13" x14ac:dyDescent="0.4">
      <c r="A175" s="43"/>
      <c r="C175" s="26"/>
      <c r="D175" s="26"/>
      <c r="E175" s="26"/>
      <c r="F175" s="26"/>
      <c r="G175" s="26"/>
      <c r="H175" s="26"/>
      <c r="I175" s="26"/>
      <c r="J175" s="26"/>
      <c r="M175" s="24"/>
    </row>
    <row r="176" spans="1:13" x14ac:dyDescent="0.4">
      <c r="A176" s="43"/>
      <c r="C176" s="26"/>
      <c r="D176" s="26"/>
      <c r="E176" s="26"/>
      <c r="F176" s="26"/>
      <c r="G176" s="26"/>
      <c r="H176" s="26"/>
      <c r="I176" s="26"/>
      <c r="J176" s="26"/>
      <c r="M176" s="24"/>
    </row>
    <row r="177" spans="1:19" x14ac:dyDescent="0.4">
      <c r="A177" s="281" t="s">
        <v>30</v>
      </c>
      <c r="B177" s="281"/>
      <c r="C177" s="281"/>
      <c r="D177" s="281"/>
      <c r="E177" s="281"/>
      <c r="F177" s="281"/>
      <c r="G177" s="281"/>
      <c r="H177" s="281"/>
      <c r="I177" s="281"/>
      <c r="J177" s="281"/>
      <c r="K177" s="25"/>
      <c r="L177" s="25"/>
      <c r="M177" s="25"/>
      <c r="N177" s="25"/>
      <c r="O177" s="25"/>
      <c r="P177" s="25"/>
    </row>
    <row r="178" spans="1:19" x14ac:dyDescent="0.4">
      <c r="A178" s="281" t="s">
        <v>124</v>
      </c>
      <c r="B178" s="281"/>
      <c r="C178" s="281"/>
      <c r="D178" s="281"/>
      <c r="E178" s="281"/>
      <c r="F178" s="281"/>
      <c r="G178" s="281"/>
      <c r="H178" s="281"/>
      <c r="I178" s="281"/>
      <c r="J178" s="281"/>
      <c r="K178" s="25"/>
      <c r="L178" s="25"/>
      <c r="M178" s="25"/>
      <c r="N178" s="25"/>
      <c r="O178" s="25"/>
      <c r="P178" s="25"/>
    </row>
    <row r="179" spans="1:19" x14ac:dyDescent="0.4">
      <c r="A179" s="281" t="str">
        <f>TYDESC</f>
        <v>For the 6 Months Ended August 31, 2026</v>
      </c>
      <c r="B179" s="281"/>
      <c r="C179" s="281"/>
      <c r="D179" s="281"/>
      <c r="E179" s="281"/>
      <c r="F179" s="281"/>
      <c r="G179" s="281"/>
      <c r="H179" s="281"/>
      <c r="I179" s="281"/>
      <c r="J179" s="281"/>
      <c r="K179" s="25"/>
      <c r="L179" s="25"/>
      <c r="M179" s="25"/>
      <c r="N179" s="25"/>
      <c r="O179" s="25"/>
      <c r="P179" s="25"/>
    </row>
    <row r="181" spans="1:19" x14ac:dyDescent="0.4">
      <c r="A181" s="52" t="s">
        <v>149</v>
      </c>
      <c r="C181" s="23"/>
      <c r="D181" s="23"/>
      <c r="E181" s="23"/>
      <c r="F181" s="23"/>
    </row>
    <row r="182" spans="1:19" x14ac:dyDescent="0.4">
      <c r="A182" s="52" t="s">
        <v>150</v>
      </c>
      <c r="C182" s="23"/>
      <c r="D182" s="23"/>
      <c r="E182" s="23"/>
      <c r="F182" s="23"/>
    </row>
    <row r="183" spans="1:19" x14ac:dyDescent="0.4">
      <c r="A183" s="52" t="s">
        <v>46</v>
      </c>
      <c r="C183" s="23"/>
      <c r="D183" s="23"/>
      <c r="E183" s="23"/>
      <c r="F183" s="23"/>
      <c r="J183" s="48" t="str">
        <f>$J$8</f>
        <v>Workpaper WPM-B.1</v>
      </c>
    </row>
    <row r="184" spans="1:19" x14ac:dyDescent="0.4">
      <c r="A184" s="68" t="str">
        <f>$A$9</f>
        <v>6 Mos Forecasted</v>
      </c>
      <c r="B184" s="23"/>
      <c r="C184" s="23"/>
      <c r="D184" s="205"/>
      <c r="E184" s="23"/>
      <c r="F184" s="30"/>
      <c r="G184" s="31"/>
      <c r="H184" s="30"/>
      <c r="I184" s="21"/>
      <c r="J184" s="49" t="s">
        <v>265</v>
      </c>
      <c r="K184" s="30"/>
      <c r="L184" s="30"/>
      <c r="M184" s="30"/>
      <c r="N184" s="30"/>
      <c r="O184" s="30"/>
      <c r="Q184" s="23"/>
      <c r="R184" s="23"/>
    </row>
    <row r="185" spans="1:19" x14ac:dyDescent="0.4">
      <c r="A185" s="43"/>
      <c r="B185" s="214"/>
      <c r="C185" s="55"/>
      <c r="D185" s="71"/>
      <c r="E185" s="71"/>
      <c r="F185" s="71"/>
      <c r="G185" s="71"/>
      <c r="H185" s="71"/>
      <c r="I185" s="71"/>
      <c r="J185" s="71"/>
      <c r="K185" s="71"/>
      <c r="L185" s="71"/>
      <c r="M185" s="71"/>
      <c r="N185" s="71"/>
      <c r="O185" s="71"/>
      <c r="P185" s="72"/>
      <c r="S185" s="24"/>
    </row>
    <row r="186" spans="1:19" x14ac:dyDescent="0.4">
      <c r="A186" s="23" t="s">
        <v>1</v>
      </c>
      <c r="B186" s="23"/>
      <c r="C186" s="23"/>
      <c r="D186" s="205"/>
      <c r="E186" s="23"/>
      <c r="F186" s="30"/>
      <c r="G186" s="31"/>
      <c r="H186" s="30"/>
      <c r="I186" s="21"/>
      <c r="J186" s="30"/>
      <c r="K186" s="30"/>
      <c r="L186" s="30"/>
      <c r="M186" s="30"/>
      <c r="N186" s="30"/>
      <c r="O186" s="30"/>
      <c r="P186" s="30"/>
      <c r="Q186" s="24"/>
      <c r="R186" s="24"/>
    </row>
    <row r="187" spans="1:19" x14ac:dyDescent="0.4">
      <c r="A187" s="32" t="s">
        <v>3</v>
      </c>
      <c r="B187" s="32" t="s">
        <v>4</v>
      </c>
      <c r="C187" s="32" t="s">
        <v>122</v>
      </c>
      <c r="D187" s="33" t="str">
        <f>$D$13</f>
        <v>Mar-26</v>
      </c>
      <c r="E187" s="33" t="str">
        <f>$E$13</f>
        <v>Apr-26</v>
      </c>
      <c r="F187" s="33" t="str">
        <f>$F$13</f>
        <v>May-26</v>
      </c>
      <c r="G187" s="33" t="str">
        <f>$G$13</f>
        <v>Jun-26</v>
      </c>
      <c r="H187" s="33" t="str">
        <f>$H$13</f>
        <v>Jul-26</v>
      </c>
      <c r="I187" s="33" t="str">
        <f>$I$13</f>
        <v>Aug-26</v>
      </c>
      <c r="J187" s="33" t="s">
        <v>5</v>
      </c>
      <c r="M187" s="34"/>
    </row>
    <row r="188" spans="1:19" x14ac:dyDescent="0.4">
      <c r="A188" s="23"/>
      <c r="B188" s="24" t="s">
        <v>36</v>
      </c>
      <c r="C188" s="24" t="s">
        <v>37</v>
      </c>
      <c r="D188" s="74" t="s">
        <v>38</v>
      </c>
      <c r="E188" s="35" t="s">
        <v>287</v>
      </c>
      <c r="F188" s="35" t="s">
        <v>288</v>
      </c>
      <c r="G188" s="35" t="s">
        <v>289</v>
      </c>
      <c r="H188" s="35" t="s">
        <v>290</v>
      </c>
      <c r="I188" s="35" t="s">
        <v>42</v>
      </c>
      <c r="J188" s="35" t="s">
        <v>43</v>
      </c>
      <c r="M188" s="24"/>
    </row>
    <row r="189" spans="1:19" x14ac:dyDescent="0.4">
      <c r="A189" s="23"/>
      <c r="B189" s="24"/>
      <c r="C189" s="24"/>
      <c r="D189" s="35"/>
      <c r="E189" s="35"/>
      <c r="F189" s="35"/>
      <c r="G189" s="35"/>
      <c r="H189" s="35"/>
      <c r="I189" s="35"/>
      <c r="J189" s="35"/>
      <c r="M189" s="24"/>
    </row>
    <row r="190" spans="1:19" x14ac:dyDescent="0.4">
      <c r="A190" s="43">
        <f>A188+1</f>
        <v>1</v>
      </c>
      <c r="B190" s="25" t="s">
        <v>194</v>
      </c>
      <c r="C190" s="24"/>
      <c r="D190" s="35"/>
      <c r="E190" s="35"/>
      <c r="F190" s="35"/>
      <c r="G190" s="35"/>
      <c r="H190" s="35"/>
      <c r="I190" s="35"/>
      <c r="J190" s="35"/>
      <c r="M190" s="24"/>
    </row>
    <row r="191" spans="1:19" x14ac:dyDescent="0.4">
      <c r="A191" s="43">
        <f>A190+1</f>
        <v>2</v>
      </c>
      <c r="B191" s="214" t="s">
        <v>210</v>
      </c>
      <c r="C191" s="55"/>
      <c r="D191" s="189">
        <v>10041</v>
      </c>
      <c r="E191" s="189">
        <v>10041</v>
      </c>
      <c r="F191" s="189">
        <v>10041</v>
      </c>
      <c r="G191" s="189">
        <v>10041</v>
      </c>
      <c r="H191" s="189">
        <v>10041</v>
      </c>
      <c r="I191" s="189">
        <v>10041</v>
      </c>
      <c r="J191" s="26">
        <f>SUM(D191:I191)</f>
        <v>60246</v>
      </c>
      <c r="L191" s="12"/>
      <c r="M191" s="24"/>
    </row>
    <row r="192" spans="1:19" x14ac:dyDescent="0.4">
      <c r="A192" s="43">
        <f>A191+1</f>
        <v>3</v>
      </c>
      <c r="B192" s="214" t="s">
        <v>171</v>
      </c>
      <c r="C192" s="55" t="s">
        <v>250</v>
      </c>
      <c r="D192" s="26">
        <v>0</v>
      </c>
      <c r="E192" s="26">
        <v>0</v>
      </c>
      <c r="F192" s="26">
        <v>0</v>
      </c>
      <c r="G192" s="26">
        <v>0</v>
      </c>
      <c r="H192" s="26">
        <v>0</v>
      </c>
      <c r="I192" s="26">
        <v>0</v>
      </c>
      <c r="J192" s="26">
        <f>SUM(D192:I192)</f>
        <v>0</v>
      </c>
      <c r="M192" s="24"/>
    </row>
    <row r="193" spans="1:13" x14ac:dyDescent="0.4">
      <c r="A193" s="43">
        <f>A192+1</f>
        <v>4</v>
      </c>
      <c r="B193" s="214" t="s">
        <v>211</v>
      </c>
      <c r="C193" s="55"/>
      <c r="D193" s="38">
        <v>55</v>
      </c>
      <c r="E193" s="38">
        <v>47</v>
      </c>
      <c r="F193" s="38">
        <v>43</v>
      </c>
      <c r="G193" s="38">
        <v>48</v>
      </c>
      <c r="H193" s="38">
        <v>47</v>
      </c>
      <c r="I193" s="38">
        <v>57</v>
      </c>
      <c r="J193" s="38">
        <f>SUM(D193:I193)</f>
        <v>297</v>
      </c>
      <c r="L193" s="12"/>
      <c r="M193" s="24"/>
    </row>
    <row r="194" spans="1:13" x14ac:dyDescent="0.4">
      <c r="A194" s="43">
        <f>A193+1</f>
        <v>5</v>
      </c>
      <c r="B194" s="214" t="s">
        <v>187</v>
      </c>
      <c r="C194" s="55"/>
      <c r="D194" s="71">
        <f t="shared" ref="D194:J194" si="27">SUM(D191:D193)</f>
        <v>10096</v>
      </c>
      <c r="E194" s="71">
        <f t="shared" si="27"/>
        <v>10088</v>
      </c>
      <c r="F194" s="71">
        <f t="shared" si="27"/>
        <v>10084</v>
      </c>
      <c r="G194" s="71">
        <f t="shared" si="27"/>
        <v>10089</v>
      </c>
      <c r="H194" s="71">
        <f t="shared" si="27"/>
        <v>10088</v>
      </c>
      <c r="I194" s="71">
        <f t="shared" si="27"/>
        <v>10098</v>
      </c>
      <c r="J194" s="26">
        <f t="shared" si="27"/>
        <v>60543</v>
      </c>
      <c r="M194" s="24"/>
    </row>
    <row r="195" spans="1:13" x14ac:dyDescent="0.4">
      <c r="A195" s="43"/>
      <c r="B195" s="25"/>
      <c r="C195" s="73"/>
      <c r="D195" s="26"/>
    </row>
    <row r="196" spans="1:13" x14ac:dyDescent="0.4">
      <c r="A196" s="43">
        <f>A194+1</f>
        <v>6</v>
      </c>
      <c r="B196" s="25" t="s">
        <v>195</v>
      </c>
      <c r="C196" s="24"/>
      <c r="D196" s="35"/>
      <c r="E196" s="35"/>
      <c r="F196" s="35"/>
      <c r="G196" s="35"/>
      <c r="H196" s="35"/>
      <c r="I196" s="35"/>
      <c r="J196" s="35"/>
      <c r="M196" s="24"/>
    </row>
    <row r="197" spans="1:13" x14ac:dyDescent="0.4">
      <c r="A197" s="43">
        <f>A196+1</f>
        <v>7</v>
      </c>
      <c r="B197" s="214" t="s">
        <v>210</v>
      </c>
      <c r="C197" s="55"/>
      <c r="D197" s="189">
        <f>-24+1751</f>
        <v>1727</v>
      </c>
      <c r="E197" s="189">
        <f>-23+1749</f>
        <v>1726</v>
      </c>
      <c r="F197" s="189">
        <f>-19+1743</f>
        <v>1724</v>
      </c>
      <c r="G197" s="189">
        <f>-14+1733</f>
        <v>1719</v>
      </c>
      <c r="H197" s="189">
        <f>-11+1727</f>
        <v>1716</v>
      </c>
      <c r="I197" s="189">
        <f>-8+1704</f>
        <v>1696</v>
      </c>
      <c r="J197" s="26">
        <f>SUM(D197:I197)</f>
        <v>10308</v>
      </c>
    </row>
    <row r="198" spans="1:13" x14ac:dyDescent="0.4">
      <c r="A198" s="43">
        <f>A197+1</f>
        <v>8</v>
      </c>
      <c r="B198" s="214" t="s">
        <v>171</v>
      </c>
      <c r="C198" s="55" t="s">
        <v>250</v>
      </c>
      <c r="D198" s="26">
        <v>0</v>
      </c>
      <c r="E198" s="26">
        <v>0</v>
      </c>
      <c r="F198" s="26">
        <v>0</v>
      </c>
      <c r="G198" s="26">
        <v>0</v>
      </c>
      <c r="H198" s="26">
        <v>0</v>
      </c>
      <c r="I198" s="26">
        <v>0</v>
      </c>
      <c r="J198" s="26">
        <f>SUM(D198:I198)</f>
        <v>0</v>
      </c>
      <c r="M198" s="24"/>
    </row>
    <row r="199" spans="1:13" x14ac:dyDescent="0.4">
      <c r="A199" s="43">
        <f>A198+1</f>
        <v>9</v>
      </c>
      <c r="B199" s="214" t="s">
        <v>211</v>
      </c>
      <c r="C199" s="55"/>
      <c r="D199" s="38">
        <v>6</v>
      </c>
      <c r="E199" s="38">
        <v>2</v>
      </c>
      <c r="F199" s="38">
        <v>7</v>
      </c>
      <c r="G199" s="38">
        <v>8</v>
      </c>
      <c r="H199" s="38">
        <v>3</v>
      </c>
      <c r="I199" s="38">
        <v>23</v>
      </c>
      <c r="J199" s="38">
        <f>SUM(D199:I199)</f>
        <v>49</v>
      </c>
      <c r="L199" s="12"/>
      <c r="M199" s="24"/>
    </row>
    <row r="200" spans="1:13" x14ac:dyDescent="0.4">
      <c r="A200" s="43">
        <f>A199+1</f>
        <v>10</v>
      </c>
      <c r="B200" s="214" t="s">
        <v>187</v>
      </c>
      <c r="C200" s="55"/>
      <c r="D200" s="71">
        <f t="shared" ref="D200:J200" si="28">SUM(D197:D199)</f>
        <v>1733</v>
      </c>
      <c r="E200" s="71">
        <f t="shared" si="28"/>
        <v>1728</v>
      </c>
      <c r="F200" s="71">
        <f t="shared" si="28"/>
        <v>1731</v>
      </c>
      <c r="G200" s="71">
        <f t="shared" si="28"/>
        <v>1727</v>
      </c>
      <c r="H200" s="71">
        <f t="shared" si="28"/>
        <v>1719</v>
      </c>
      <c r="I200" s="71">
        <f t="shared" si="28"/>
        <v>1719</v>
      </c>
      <c r="J200" s="26">
        <f t="shared" si="28"/>
        <v>10357</v>
      </c>
      <c r="L200" s="26"/>
      <c r="M200" s="24"/>
    </row>
    <row r="201" spans="1:13" x14ac:dyDescent="0.4">
      <c r="A201" s="43"/>
      <c r="B201" s="25"/>
      <c r="C201" s="73"/>
      <c r="D201" s="26"/>
    </row>
    <row r="202" spans="1:13" x14ac:dyDescent="0.4">
      <c r="A202" s="43">
        <f>A200+1</f>
        <v>11</v>
      </c>
      <c r="B202" s="25" t="s">
        <v>196</v>
      </c>
      <c r="C202" s="24"/>
      <c r="D202" s="35"/>
      <c r="E202" s="35"/>
      <c r="F202" s="35"/>
      <c r="G202" s="35"/>
      <c r="H202" s="35"/>
      <c r="I202" s="35"/>
      <c r="J202" s="35"/>
      <c r="M202" s="24"/>
    </row>
    <row r="203" spans="1:13" x14ac:dyDescent="0.4">
      <c r="A203" s="43">
        <f>A202+1</f>
        <v>12</v>
      </c>
      <c r="B203" s="214" t="s">
        <v>210</v>
      </c>
      <c r="C203" s="55"/>
      <c r="D203" s="189">
        <v>14</v>
      </c>
      <c r="E203" s="189">
        <v>14</v>
      </c>
      <c r="F203" s="189">
        <v>14</v>
      </c>
      <c r="G203" s="189">
        <v>14</v>
      </c>
      <c r="H203" s="189">
        <v>14</v>
      </c>
      <c r="I203" s="189">
        <v>13</v>
      </c>
      <c r="J203" s="26">
        <f>SUM(D203:I203)</f>
        <v>83</v>
      </c>
      <c r="L203" s="12"/>
      <c r="M203" s="24"/>
    </row>
    <row r="204" spans="1:13" x14ac:dyDescent="0.4">
      <c r="A204" s="43">
        <f>A203+1</f>
        <v>13</v>
      </c>
      <c r="B204" s="214" t="s">
        <v>171</v>
      </c>
      <c r="C204" s="55" t="s">
        <v>250</v>
      </c>
      <c r="D204" s="26">
        <v>0</v>
      </c>
      <c r="E204" s="26">
        <v>0</v>
      </c>
      <c r="F204" s="26">
        <v>0</v>
      </c>
      <c r="G204" s="26">
        <v>0</v>
      </c>
      <c r="H204" s="26">
        <v>0</v>
      </c>
      <c r="I204" s="26">
        <v>0</v>
      </c>
      <c r="J204" s="26">
        <f>SUM(D204:I204)</f>
        <v>0</v>
      </c>
      <c r="M204" s="24"/>
    </row>
    <row r="205" spans="1:13" x14ac:dyDescent="0.4">
      <c r="A205" s="43">
        <f>A204+1</f>
        <v>14</v>
      </c>
      <c r="B205" s="214" t="s">
        <v>211</v>
      </c>
      <c r="C205" s="55"/>
      <c r="D205" s="38">
        <v>0</v>
      </c>
      <c r="E205" s="38">
        <v>0</v>
      </c>
      <c r="F205" s="38">
        <v>0</v>
      </c>
      <c r="G205" s="38">
        <v>0</v>
      </c>
      <c r="H205" s="38">
        <v>0</v>
      </c>
      <c r="I205" s="38">
        <v>0</v>
      </c>
      <c r="J205" s="38">
        <f>SUM(D205:I205)</f>
        <v>0</v>
      </c>
      <c r="L205" s="12"/>
      <c r="M205" s="24"/>
    </row>
    <row r="206" spans="1:13" x14ac:dyDescent="0.4">
      <c r="A206" s="43">
        <f>A205+1</f>
        <v>15</v>
      </c>
      <c r="B206" s="214" t="s">
        <v>187</v>
      </c>
      <c r="C206" s="55"/>
      <c r="D206" s="71">
        <f t="shared" ref="D206:J206" si="29">SUM(D203:D205)</f>
        <v>14</v>
      </c>
      <c r="E206" s="71">
        <f t="shared" si="29"/>
        <v>14</v>
      </c>
      <c r="F206" s="71">
        <f t="shared" si="29"/>
        <v>14</v>
      </c>
      <c r="G206" s="71">
        <f t="shared" si="29"/>
        <v>14</v>
      </c>
      <c r="H206" s="71">
        <f t="shared" si="29"/>
        <v>14</v>
      </c>
      <c r="I206" s="71">
        <f t="shared" si="29"/>
        <v>13</v>
      </c>
      <c r="J206" s="26">
        <f t="shared" si="29"/>
        <v>83</v>
      </c>
      <c r="M206" s="24"/>
    </row>
    <row r="207" spans="1:13" x14ac:dyDescent="0.4">
      <c r="A207" s="43"/>
      <c r="B207" s="214"/>
      <c r="C207" s="55"/>
      <c r="D207" s="71"/>
      <c r="E207" s="71"/>
      <c r="F207" s="71"/>
      <c r="G207" s="71"/>
      <c r="H207" s="71"/>
      <c r="I207" s="71"/>
      <c r="J207" s="71"/>
      <c r="M207" s="24"/>
    </row>
    <row r="208" spans="1:13" x14ac:dyDescent="0.4">
      <c r="A208" s="43">
        <f>A206+1</f>
        <v>16</v>
      </c>
      <c r="B208" s="25" t="s">
        <v>188</v>
      </c>
      <c r="C208" s="24"/>
      <c r="D208" s="35"/>
      <c r="E208" s="35"/>
      <c r="F208" s="35"/>
      <c r="G208" s="35"/>
      <c r="H208" s="35"/>
      <c r="I208" s="35"/>
      <c r="J208" s="35"/>
    </row>
    <row r="209" spans="1:13" x14ac:dyDescent="0.4">
      <c r="A209" s="43">
        <f>A208+1</f>
        <v>17</v>
      </c>
      <c r="B209" s="214" t="s">
        <v>210</v>
      </c>
      <c r="C209" s="55"/>
      <c r="D209" s="189">
        <v>22</v>
      </c>
      <c r="E209" s="189">
        <v>22</v>
      </c>
      <c r="F209" s="189">
        <v>22</v>
      </c>
      <c r="G209" s="189">
        <v>22</v>
      </c>
      <c r="H209" s="189">
        <v>22</v>
      </c>
      <c r="I209" s="189">
        <v>22</v>
      </c>
      <c r="J209" s="26">
        <f>SUM(D209:I209)</f>
        <v>132</v>
      </c>
      <c r="L209" s="12"/>
      <c r="M209" s="24"/>
    </row>
    <row r="210" spans="1:13" x14ac:dyDescent="0.4">
      <c r="A210" s="43">
        <f>A209+1</f>
        <v>18</v>
      </c>
      <c r="B210" s="214" t="s">
        <v>171</v>
      </c>
      <c r="C210" s="55" t="s">
        <v>250</v>
      </c>
      <c r="D210" s="26">
        <v>0</v>
      </c>
      <c r="E210" s="26">
        <v>0</v>
      </c>
      <c r="F210" s="26">
        <v>0</v>
      </c>
      <c r="G210" s="26">
        <v>0</v>
      </c>
      <c r="H210" s="26">
        <v>0</v>
      </c>
      <c r="I210" s="26">
        <v>0</v>
      </c>
      <c r="J210" s="26">
        <f>SUM(D210:I210)</f>
        <v>0</v>
      </c>
      <c r="M210" s="24"/>
    </row>
    <row r="211" spans="1:13" x14ac:dyDescent="0.4">
      <c r="A211" s="43">
        <f>A210+1</f>
        <v>19</v>
      </c>
      <c r="B211" s="214" t="s">
        <v>211</v>
      </c>
      <c r="C211" s="55"/>
      <c r="D211" s="38">
        <v>0</v>
      </c>
      <c r="E211" s="38">
        <v>0</v>
      </c>
      <c r="F211" s="38">
        <v>0</v>
      </c>
      <c r="G211" s="38">
        <v>0</v>
      </c>
      <c r="H211" s="38">
        <v>0</v>
      </c>
      <c r="I211" s="38">
        <v>0</v>
      </c>
      <c r="J211" s="38">
        <f>SUM(D211:I211)</f>
        <v>0</v>
      </c>
      <c r="L211" s="12"/>
      <c r="M211" s="24"/>
    </row>
    <row r="212" spans="1:13" x14ac:dyDescent="0.4">
      <c r="A212" s="43">
        <f>A211+1</f>
        <v>20</v>
      </c>
      <c r="B212" s="214" t="s">
        <v>187</v>
      </c>
      <c r="C212" s="55"/>
      <c r="D212" s="71">
        <f t="shared" ref="D212:J212" si="30">SUM(D209:D211)</f>
        <v>22</v>
      </c>
      <c r="E212" s="71">
        <f t="shared" si="30"/>
        <v>22</v>
      </c>
      <c r="F212" s="71">
        <f t="shared" si="30"/>
        <v>22</v>
      </c>
      <c r="G212" s="71">
        <f t="shared" si="30"/>
        <v>22</v>
      </c>
      <c r="H212" s="71">
        <f t="shared" si="30"/>
        <v>22</v>
      </c>
      <c r="I212" s="71">
        <f t="shared" si="30"/>
        <v>22</v>
      </c>
      <c r="J212" s="26">
        <f t="shared" si="30"/>
        <v>132</v>
      </c>
      <c r="M212" s="24"/>
    </row>
    <row r="213" spans="1:13" x14ac:dyDescent="0.4">
      <c r="A213" s="43"/>
      <c r="B213" s="25"/>
      <c r="C213" s="73"/>
      <c r="D213" s="26"/>
    </row>
    <row r="214" spans="1:13" x14ac:dyDescent="0.4">
      <c r="A214" s="43">
        <f>A212+1</f>
        <v>21</v>
      </c>
      <c r="B214" s="25" t="s">
        <v>190</v>
      </c>
      <c r="C214" s="24"/>
      <c r="D214" s="35"/>
      <c r="E214" s="35"/>
      <c r="F214" s="35"/>
      <c r="G214" s="35"/>
      <c r="H214" s="35"/>
      <c r="I214" s="35"/>
      <c r="J214" s="35"/>
      <c r="M214" s="24"/>
    </row>
    <row r="215" spans="1:13" x14ac:dyDescent="0.4">
      <c r="A215" s="43">
        <f>A214+1</f>
        <v>22</v>
      </c>
      <c r="B215" s="214" t="s">
        <v>210</v>
      </c>
      <c r="C215" s="55"/>
      <c r="D215" s="189">
        <v>41</v>
      </c>
      <c r="E215" s="189">
        <v>41</v>
      </c>
      <c r="F215" s="189">
        <v>41</v>
      </c>
      <c r="G215" s="189">
        <v>41</v>
      </c>
      <c r="H215" s="189">
        <v>41</v>
      </c>
      <c r="I215" s="189">
        <v>41</v>
      </c>
      <c r="J215" s="26">
        <f>SUM(D215:I215)</f>
        <v>246</v>
      </c>
      <c r="L215" s="12"/>
      <c r="M215" s="24"/>
    </row>
    <row r="216" spans="1:13" x14ac:dyDescent="0.4">
      <c r="A216" s="43">
        <f>A215+1</f>
        <v>23</v>
      </c>
      <c r="B216" s="214" t="s">
        <v>171</v>
      </c>
      <c r="C216" s="55" t="s">
        <v>250</v>
      </c>
      <c r="D216" s="26">
        <f>'D pg 1'!D22</f>
        <v>0</v>
      </c>
      <c r="E216" s="26">
        <f>'D pg 1'!E22</f>
        <v>0</v>
      </c>
      <c r="F216" s="26">
        <f>'D pg 1'!F22</f>
        <v>0</v>
      </c>
      <c r="G216" s="26">
        <f>'D pg 1'!G22</f>
        <v>0</v>
      </c>
      <c r="H216" s="26">
        <f>'D pg 1'!H22</f>
        <v>0</v>
      </c>
      <c r="I216" s="26">
        <f>'D pg 1'!I22</f>
        <v>0</v>
      </c>
      <c r="J216" s="26">
        <f>SUM(D216:I216)</f>
        <v>0</v>
      </c>
      <c r="M216" s="24"/>
    </row>
    <row r="217" spans="1:13" x14ac:dyDescent="0.4">
      <c r="A217" s="43">
        <f>A216+1</f>
        <v>24</v>
      </c>
      <c r="B217" s="214" t="s">
        <v>211</v>
      </c>
      <c r="C217" s="55"/>
      <c r="D217" s="38">
        <v>0</v>
      </c>
      <c r="E217" s="38">
        <v>2</v>
      </c>
      <c r="F217" s="38">
        <v>0</v>
      </c>
      <c r="G217" s="38">
        <v>2</v>
      </c>
      <c r="H217" s="38">
        <v>0</v>
      </c>
      <c r="I217" s="38">
        <v>0</v>
      </c>
      <c r="J217" s="38">
        <f>SUM(D217:I217)</f>
        <v>4</v>
      </c>
      <c r="L217" s="12"/>
      <c r="M217" s="24"/>
    </row>
    <row r="218" spans="1:13" x14ac:dyDescent="0.4">
      <c r="A218" s="43">
        <f>A217+1</f>
        <v>25</v>
      </c>
      <c r="B218" s="214" t="s">
        <v>187</v>
      </c>
      <c r="C218" s="55"/>
      <c r="D218" s="71">
        <f t="shared" ref="D218:J218" si="31">SUM(D215:D217)</f>
        <v>41</v>
      </c>
      <c r="E218" s="71">
        <f t="shared" si="31"/>
        <v>43</v>
      </c>
      <c r="F218" s="71">
        <f t="shared" si="31"/>
        <v>41</v>
      </c>
      <c r="G218" s="71">
        <f t="shared" si="31"/>
        <v>43</v>
      </c>
      <c r="H218" s="71">
        <f t="shared" si="31"/>
        <v>41</v>
      </c>
      <c r="I218" s="71">
        <f t="shared" si="31"/>
        <v>41</v>
      </c>
      <c r="J218" s="26">
        <f t="shared" si="31"/>
        <v>250</v>
      </c>
      <c r="M218" s="24"/>
    </row>
    <row r="219" spans="1:13" x14ac:dyDescent="0.4">
      <c r="A219" s="43"/>
      <c r="B219" s="25"/>
      <c r="C219" s="73"/>
      <c r="D219" s="26"/>
    </row>
    <row r="220" spans="1:13" x14ac:dyDescent="0.4">
      <c r="A220" s="43">
        <f>A218+1</f>
        <v>26</v>
      </c>
      <c r="B220" s="25" t="s">
        <v>199</v>
      </c>
      <c r="C220" s="24"/>
      <c r="D220" s="35"/>
      <c r="E220" s="35"/>
      <c r="F220" s="35"/>
      <c r="G220" s="35"/>
      <c r="H220" s="35"/>
      <c r="I220" s="35"/>
      <c r="J220" s="35"/>
      <c r="M220" s="24"/>
    </row>
    <row r="221" spans="1:13" x14ac:dyDescent="0.4">
      <c r="A221" s="43">
        <f>A220+1</f>
        <v>27</v>
      </c>
      <c r="B221" s="214" t="s">
        <v>210</v>
      </c>
      <c r="C221" s="55"/>
      <c r="D221" s="189">
        <v>15</v>
      </c>
      <c r="E221" s="189">
        <v>15</v>
      </c>
      <c r="F221" s="189">
        <v>15</v>
      </c>
      <c r="G221" s="189">
        <v>15</v>
      </c>
      <c r="H221" s="189">
        <v>15</v>
      </c>
      <c r="I221" s="189">
        <v>15</v>
      </c>
      <c r="J221" s="26">
        <f>SUM(D221:I221)</f>
        <v>90</v>
      </c>
      <c r="L221" s="12"/>
      <c r="M221" s="24"/>
    </row>
    <row r="222" spans="1:13" x14ac:dyDescent="0.4">
      <c r="A222" s="43">
        <f>A221+1</f>
        <v>28</v>
      </c>
      <c r="B222" s="214" t="s">
        <v>171</v>
      </c>
      <c r="C222" s="55" t="s">
        <v>250</v>
      </c>
      <c r="D222" s="26">
        <f>'D pg 1'!D21</f>
        <v>0</v>
      </c>
      <c r="E222" s="26">
        <f>'D pg 1'!E21</f>
        <v>0</v>
      </c>
      <c r="F222" s="26">
        <f>'D pg 1'!F21</f>
        <v>0</v>
      </c>
      <c r="G222" s="26">
        <f>'D pg 1'!G21</f>
        <v>0</v>
      </c>
      <c r="H222" s="26">
        <f>'D pg 1'!H21</f>
        <v>0</v>
      </c>
      <c r="I222" s="26">
        <f>'D pg 1'!I21</f>
        <v>0</v>
      </c>
      <c r="J222" s="26">
        <f>SUM(D222:I222)</f>
        <v>0</v>
      </c>
      <c r="M222" s="24"/>
    </row>
    <row r="223" spans="1:13" x14ac:dyDescent="0.4">
      <c r="A223" s="43">
        <f>A222+1</f>
        <v>29</v>
      </c>
      <c r="B223" s="214" t="s">
        <v>211</v>
      </c>
      <c r="C223" s="55"/>
      <c r="D223" s="38">
        <v>0</v>
      </c>
      <c r="E223" s="38">
        <v>0</v>
      </c>
      <c r="F223" s="38">
        <v>0</v>
      </c>
      <c r="G223" s="38">
        <v>0</v>
      </c>
      <c r="H223" s="38">
        <v>0</v>
      </c>
      <c r="I223" s="38">
        <v>0</v>
      </c>
      <c r="J223" s="38">
        <f>SUM(D223:I223)</f>
        <v>0</v>
      </c>
      <c r="L223" s="12"/>
      <c r="M223" s="24"/>
    </row>
    <row r="224" spans="1:13" x14ac:dyDescent="0.4">
      <c r="A224" s="43">
        <f>A223+1</f>
        <v>30</v>
      </c>
      <c r="B224" s="214" t="s">
        <v>187</v>
      </c>
      <c r="C224" s="55"/>
      <c r="D224" s="71">
        <f t="shared" ref="D224:J224" si="32">SUM(D221:D223)</f>
        <v>15</v>
      </c>
      <c r="E224" s="71">
        <f t="shared" si="32"/>
        <v>15</v>
      </c>
      <c r="F224" s="71">
        <f t="shared" si="32"/>
        <v>15</v>
      </c>
      <c r="G224" s="71">
        <f t="shared" si="32"/>
        <v>15</v>
      </c>
      <c r="H224" s="71">
        <f t="shared" si="32"/>
        <v>15</v>
      </c>
      <c r="I224" s="71">
        <f t="shared" si="32"/>
        <v>15</v>
      </c>
      <c r="J224" s="26">
        <f t="shared" si="32"/>
        <v>90</v>
      </c>
      <c r="M224" s="24"/>
    </row>
    <row r="225" spans="1:13" x14ac:dyDescent="0.4">
      <c r="A225" s="43"/>
      <c r="B225" s="214"/>
      <c r="C225" s="55"/>
      <c r="D225" s="71"/>
      <c r="E225" s="71"/>
      <c r="F225" s="71"/>
      <c r="G225" s="71"/>
      <c r="H225" s="71"/>
      <c r="I225" s="71"/>
      <c r="J225" s="71"/>
      <c r="M225" s="24"/>
    </row>
    <row r="226" spans="1:13" x14ac:dyDescent="0.4">
      <c r="A226" s="43">
        <f>A224+1</f>
        <v>31</v>
      </c>
      <c r="B226" s="25" t="s">
        <v>189</v>
      </c>
      <c r="C226" s="24"/>
      <c r="D226" s="35"/>
      <c r="E226" s="35"/>
      <c r="F226" s="35"/>
      <c r="G226" s="35"/>
      <c r="H226" s="35"/>
      <c r="I226" s="35"/>
      <c r="J226" s="35"/>
      <c r="M226" s="24"/>
    </row>
    <row r="227" spans="1:13" x14ac:dyDescent="0.4">
      <c r="A227" s="43">
        <f>A226+1</f>
        <v>32</v>
      </c>
      <c r="B227" s="214" t="s">
        <v>210</v>
      </c>
      <c r="C227" s="55"/>
      <c r="D227" s="189">
        <v>3</v>
      </c>
      <c r="E227" s="189">
        <v>3</v>
      </c>
      <c r="F227" s="189">
        <v>3</v>
      </c>
      <c r="G227" s="189">
        <v>3</v>
      </c>
      <c r="H227" s="189">
        <v>3</v>
      </c>
      <c r="I227" s="189">
        <v>3</v>
      </c>
      <c r="J227" s="26">
        <f>SUM(D227:I227)</f>
        <v>18</v>
      </c>
      <c r="L227" s="12"/>
      <c r="M227" s="24"/>
    </row>
    <row r="228" spans="1:13" x14ac:dyDescent="0.4">
      <c r="A228" s="43">
        <f>A227+1</f>
        <v>33</v>
      </c>
      <c r="B228" s="214" t="s">
        <v>171</v>
      </c>
      <c r="C228" s="55" t="s">
        <v>250</v>
      </c>
      <c r="D228" s="26">
        <v>0</v>
      </c>
      <c r="E228" s="26">
        <v>0</v>
      </c>
      <c r="F228" s="26">
        <v>0</v>
      </c>
      <c r="G228" s="26">
        <v>0</v>
      </c>
      <c r="H228" s="26">
        <v>0</v>
      </c>
      <c r="I228" s="26">
        <v>0</v>
      </c>
      <c r="J228" s="26">
        <f>SUM(D228:I228)</f>
        <v>0</v>
      </c>
      <c r="M228" s="24"/>
    </row>
    <row r="229" spans="1:13" x14ac:dyDescent="0.4">
      <c r="A229" s="43">
        <f>A228+1</f>
        <v>34</v>
      </c>
      <c r="B229" s="214" t="s">
        <v>211</v>
      </c>
      <c r="C229" s="55"/>
      <c r="D229" s="38">
        <v>0</v>
      </c>
      <c r="E229" s="38">
        <v>0</v>
      </c>
      <c r="F229" s="38">
        <v>0</v>
      </c>
      <c r="G229" s="38">
        <v>0</v>
      </c>
      <c r="H229" s="38">
        <v>0</v>
      </c>
      <c r="I229" s="38">
        <v>0</v>
      </c>
      <c r="J229" s="38">
        <f>SUM(D229:I229)</f>
        <v>0</v>
      </c>
      <c r="L229" s="12"/>
      <c r="M229" s="24"/>
    </row>
    <row r="230" spans="1:13" x14ac:dyDescent="0.4">
      <c r="A230" s="43">
        <f>A229+1</f>
        <v>35</v>
      </c>
      <c r="B230" s="214" t="s">
        <v>187</v>
      </c>
      <c r="C230" s="55"/>
      <c r="D230" s="71">
        <f t="shared" ref="D230:J230" si="33">SUM(D227:D229)</f>
        <v>3</v>
      </c>
      <c r="E230" s="71">
        <f t="shared" si="33"/>
        <v>3</v>
      </c>
      <c r="F230" s="71">
        <f t="shared" si="33"/>
        <v>3</v>
      </c>
      <c r="G230" s="71">
        <f t="shared" si="33"/>
        <v>3</v>
      </c>
      <c r="H230" s="71">
        <f t="shared" si="33"/>
        <v>3</v>
      </c>
      <c r="I230" s="71">
        <f t="shared" si="33"/>
        <v>3</v>
      </c>
      <c r="J230" s="26">
        <f t="shared" si="33"/>
        <v>18</v>
      </c>
      <c r="M230" s="24"/>
    </row>
    <row r="231" spans="1:13" x14ac:dyDescent="0.4">
      <c r="A231" s="43"/>
      <c r="B231" s="214"/>
      <c r="C231" s="55"/>
      <c r="D231" s="71"/>
      <c r="E231" s="71"/>
      <c r="F231" s="71"/>
      <c r="G231" s="71"/>
      <c r="H231" s="71"/>
      <c r="I231" s="71"/>
      <c r="J231" s="26"/>
      <c r="M231" s="24"/>
    </row>
    <row r="232" spans="1:13" x14ac:dyDescent="0.4">
      <c r="A232" s="43">
        <f>A230+1</f>
        <v>36</v>
      </c>
      <c r="B232" s="25" t="s">
        <v>200</v>
      </c>
      <c r="C232" s="24"/>
      <c r="D232" s="35"/>
      <c r="E232" s="35"/>
      <c r="F232" s="35"/>
      <c r="G232" s="35"/>
      <c r="H232" s="35"/>
      <c r="I232" s="35"/>
      <c r="J232" s="35"/>
      <c r="M232" s="24"/>
    </row>
    <row r="233" spans="1:13" x14ac:dyDescent="0.4">
      <c r="A233" s="43">
        <f>A232+1</f>
        <v>37</v>
      </c>
      <c r="B233" s="214" t="s">
        <v>210</v>
      </c>
      <c r="C233" s="55"/>
      <c r="D233" s="189">
        <v>3</v>
      </c>
      <c r="E233" s="189">
        <v>3</v>
      </c>
      <c r="F233" s="189">
        <v>3</v>
      </c>
      <c r="G233" s="189">
        <v>3</v>
      </c>
      <c r="H233" s="189">
        <v>3</v>
      </c>
      <c r="I233" s="189">
        <v>3</v>
      </c>
      <c r="J233" s="26">
        <f>SUM(D233:I233)</f>
        <v>18</v>
      </c>
      <c r="L233" s="12"/>
      <c r="M233" s="24"/>
    </row>
    <row r="234" spans="1:13" x14ac:dyDescent="0.4">
      <c r="A234" s="43">
        <f>A233+1</f>
        <v>38</v>
      </c>
      <c r="B234" s="214" t="s">
        <v>171</v>
      </c>
      <c r="C234" s="55" t="s">
        <v>250</v>
      </c>
      <c r="D234" s="26">
        <v>0</v>
      </c>
      <c r="E234" s="26">
        <v>0</v>
      </c>
      <c r="F234" s="26">
        <v>0</v>
      </c>
      <c r="G234" s="26">
        <v>0</v>
      </c>
      <c r="H234" s="26">
        <v>0</v>
      </c>
      <c r="I234" s="26">
        <v>0</v>
      </c>
      <c r="J234" s="26">
        <f>SUM(D234:I234)</f>
        <v>0</v>
      </c>
      <c r="M234" s="24"/>
    </row>
    <row r="235" spans="1:13" x14ac:dyDescent="0.4">
      <c r="A235" s="43">
        <f>A234+1</f>
        <v>39</v>
      </c>
      <c r="B235" s="214" t="s">
        <v>211</v>
      </c>
      <c r="C235" s="55"/>
      <c r="D235" s="38">
        <v>0</v>
      </c>
      <c r="E235" s="38">
        <v>0</v>
      </c>
      <c r="F235" s="38">
        <v>0</v>
      </c>
      <c r="G235" s="38">
        <v>0</v>
      </c>
      <c r="H235" s="38">
        <v>0</v>
      </c>
      <c r="I235" s="38">
        <v>0</v>
      </c>
      <c r="J235" s="38">
        <f>SUM(D235:I235)</f>
        <v>0</v>
      </c>
      <c r="L235" s="12"/>
      <c r="M235" s="24"/>
    </row>
    <row r="236" spans="1:13" x14ac:dyDescent="0.4">
      <c r="A236" s="43">
        <f>A235+1</f>
        <v>40</v>
      </c>
      <c r="B236" s="214" t="s">
        <v>187</v>
      </c>
      <c r="C236" s="55"/>
      <c r="D236" s="71">
        <f t="shared" ref="D236:J236" si="34">SUM(D233:D235)</f>
        <v>3</v>
      </c>
      <c r="E236" s="71">
        <f t="shared" si="34"/>
        <v>3</v>
      </c>
      <c r="F236" s="71">
        <f t="shared" si="34"/>
        <v>3</v>
      </c>
      <c r="G236" s="71">
        <f t="shared" si="34"/>
        <v>3</v>
      </c>
      <c r="H236" s="71">
        <f t="shared" si="34"/>
        <v>3</v>
      </c>
      <c r="I236" s="71">
        <f t="shared" si="34"/>
        <v>3</v>
      </c>
      <c r="J236" s="26">
        <f t="shared" si="34"/>
        <v>18</v>
      </c>
      <c r="M236" s="24"/>
    </row>
    <row r="237" spans="1:13" x14ac:dyDescent="0.4">
      <c r="A237" s="43"/>
      <c r="B237" s="214"/>
      <c r="C237" s="55"/>
      <c r="D237" s="71"/>
      <c r="E237" s="71"/>
      <c r="F237" s="71"/>
      <c r="G237" s="71"/>
      <c r="H237" s="71"/>
      <c r="I237" s="71"/>
      <c r="J237" s="26"/>
      <c r="M237" s="24"/>
    </row>
    <row r="238" spans="1:13" x14ac:dyDescent="0.4">
      <c r="A238" s="43"/>
      <c r="B238" s="214"/>
      <c r="C238" s="55"/>
      <c r="D238" s="71"/>
      <c r="E238" s="71"/>
      <c r="F238" s="71"/>
      <c r="G238" s="71"/>
      <c r="H238" s="71"/>
      <c r="I238" s="71"/>
      <c r="J238" s="26"/>
      <c r="M238" s="24"/>
    </row>
    <row r="239" spans="1:13" x14ac:dyDescent="0.4">
      <c r="A239" s="43"/>
      <c r="B239" s="214"/>
      <c r="C239" s="55"/>
      <c r="D239" s="71"/>
      <c r="E239" s="71"/>
      <c r="F239" s="71"/>
      <c r="G239" s="71"/>
      <c r="H239" s="71"/>
      <c r="I239" s="71"/>
      <c r="J239" s="26"/>
      <c r="M239" s="24"/>
    </row>
    <row r="240" spans="1:13" x14ac:dyDescent="0.4">
      <c r="A240" s="43"/>
      <c r="B240" s="214"/>
      <c r="C240" s="55"/>
      <c r="D240" s="71"/>
      <c r="E240" s="71"/>
      <c r="F240" s="71"/>
      <c r="G240" s="71"/>
      <c r="H240" s="71"/>
      <c r="I240" s="71"/>
      <c r="J240" s="26"/>
      <c r="M240" s="24"/>
    </row>
    <row r="241" spans="1:19" x14ac:dyDescent="0.4">
      <c r="A241" s="43"/>
      <c r="B241" s="214"/>
      <c r="C241" s="55"/>
      <c r="D241" s="71"/>
      <c r="E241" s="71"/>
      <c r="F241" s="71"/>
      <c r="G241" s="71"/>
      <c r="H241" s="71"/>
      <c r="I241" s="71"/>
      <c r="J241" s="71"/>
      <c r="K241" s="71"/>
      <c r="L241" s="71"/>
      <c r="M241" s="71"/>
      <c r="N241" s="71"/>
      <c r="O241" s="71"/>
      <c r="P241" s="72"/>
      <c r="S241" s="24"/>
    </row>
    <row r="242" spans="1:19" x14ac:dyDescent="0.4">
      <c r="A242" s="43"/>
      <c r="B242" s="25"/>
      <c r="C242" s="73"/>
      <c r="D242" s="26"/>
      <c r="E242" s="26"/>
      <c r="F242" s="26"/>
      <c r="G242" s="26"/>
      <c r="H242" s="26"/>
      <c r="I242" s="26"/>
      <c r="J242" s="26"/>
    </row>
    <row r="243" spans="1:19" x14ac:dyDescent="0.4">
      <c r="A243" s="281" t="s">
        <v>30</v>
      </c>
      <c r="B243" s="281"/>
      <c r="C243" s="281"/>
      <c r="D243" s="281"/>
      <c r="E243" s="281"/>
      <c r="F243" s="281"/>
      <c r="G243" s="281"/>
      <c r="H243" s="281"/>
      <c r="I243" s="281"/>
      <c r="J243" s="281"/>
      <c r="K243" s="25"/>
      <c r="L243" s="25"/>
      <c r="M243" s="25"/>
      <c r="N243" s="25"/>
      <c r="O243" s="25"/>
      <c r="P243" s="25"/>
    </row>
    <row r="244" spans="1:19" x14ac:dyDescent="0.4">
      <c r="A244" s="281" t="s">
        <v>124</v>
      </c>
      <c r="B244" s="281"/>
      <c r="C244" s="281"/>
      <c r="D244" s="281"/>
      <c r="E244" s="281"/>
      <c r="F244" s="281"/>
      <c r="G244" s="281"/>
      <c r="H244" s="281"/>
      <c r="I244" s="281"/>
      <c r="J244" s="281"/>
      <c r="K244" s="25"/>
      <c r="L244" s="25"/>
      <c r="M244" s="25"/>
      <c r="N244" s="25"/>
      <c r="O244" s="25"/>
      <c r="P244" s="25"/>
    </row>
    <row r="245" spans="1:19" x14ac:dyDescent="0.4">
      <c r="A245" s="281" t="str">
        <f>TYDESC</f>
        <v>For the 6 Months Ended August 31, 2026</v>
      </c>
      <c r="B245" s="281"/>
      <c r="C245" s="281"/>
      <c r="D245" s="281"/>
      <c r="E245" s="281"/>
      <c r="F245" s="281"/>
      <c r="G245" s="281"/>
      <c r="H245" s="281"/>
      <c r="I245" s="281"/>
      <c r="J245" s="281"/>
      <c r="K245" s="25"/>
      <c r="L245" s="25"/>
      <c r="M245" s="25"/>
      <c r="N245" s="25"/>
      <c r="O245" s="25"/>
      <c r="P245" s="25"/>
    </row>
    <row r="246" spans="1:19" x14ac:dyDescent="0.4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5"/>
      <c r="L246" s="25"/>
      <c r="M246" s="25"/>
      <c r="N246" s="25"/>
      <c r="O246" s="25"/>
      <c r="P246" s="25"/>
    </row>
    <row r="248" spans="1:19" x14ac:dyDescent="0.4">
      <c r="A248" s="52" t="s">
        <v>149</v>
      </c>
      <c r="C248" s="23"/>
      <c r="D248" s="23"/>
      <c r="E248" s="23"/>
      <c r="F248" s="23"/>
    </row>
    <row r="249" spans="1:19" x14ac:dyDescent="0.4">
      <c r="A249" s="52" t="s">
        <v>150</v>
      </c>
      <c r="C249" s="23"/>
      <c r="D249" s="23"/>
      <c r="E249" s="23"/>
      <c r="F249" s="23"/>
    </row>
    <row r="250" spans="1:19" x14ac:dyDescent="0.4">
      <c r="A250" s="52" t="s">
        <v>46</v>
      </c>
      <c r="C250" s="23"/>
      <c r="D250" s="23"/>
      <c r="E250" s="23"/>
      <c r="F250" s="23"/>
      <c r="J250" s="48" t="str">
        <f>$J$8</f>
        <v>Workpaper WPM-B.1</v>
      </c>
    </row>
    <row r="251" spans="1:19" x14ac:dyDescent="0.4">
      <c r="A251" s="68" t="str">
        <f>$A$9</f>
        <v>6 Mos Forecasted</v>
      </c>
      <c r="B251" s="23"/>
      <c r="C251" s="23"/>
      <c r="D251" s="205"/>
      <c r="E251" s="23"/>
      <c r="F251" s="30"/>
      <c r="G251" s="31"/>
      <c r="H251" s="30"/>
      <c r="I251" s="21"/>
      <c r="J251" s="49" t="s">
        <v>263</v>
      </c>
      <c r="K251" s="30"/>
      <c r="L251" s="30"/>
      <c r="M251" s="30"/>
      <c r="N251" s="30"/>
      <c r="O251" s="30"/>
      <c r="Q251" s="23"/>
      <c r="R251" s="23"/>
    </row>
    <row r="252" spans="1:19" x14ac:dyDescent="0.4">
      <c r="A252" s="68"/>
      <c r="B252" s="23"/>
      <c r="C252" s="23"/>
      <c r="D252" s="205"/>
      <c r="E252" s="23"/>
      <c r="F252" s="30"/>
      <c r="G252" s="31"/>
      <c r="H252" s="30"/>
      <c r="I252" s="21"/>
      <c r="J252" s="49"/>
      <c r="K252" s="30"/>
      <c r="L252" s="30"/>
      <c r="M252" s="30"/>
      <c r="N252" s="30"/>
      <c r="O252" s="30"/>
      <c r="Q252" s="23"/>
      <c r="R252" s="23"/>
    </row>
    <row r="253" spans="1:19" x14ac:dyDescent="0.4">
      <c r="A253" s="43"/>
      <c r="B253" s="214"/>
      <c r="C253" s="55"/>
      <c r="D253" s="71"/>
      <c r="E253" s="71"/>
      <c r="F253" s="71"/>
      <c r="G253" s="71"/>
      <c r="H253" s="71"/>
      <c r="I253" s="71"/>
      <c r="J253" s="71"/>
      <c r="K253" s="71"/>
      <c r="L253" s="71"/>
      <c r="M253" s="71"/>
      <c r="N253" s="71"/>
      <c r="O253" s="71"/>
      <c r="P253" s="72"/>
      <c r="S253" s="24"/>
    </row>
    <row r="254" spans="1:19" x14ac:dyDescent="0.4">
      <c r="A254" s="23" t="s">
        <v>1</v>
      </c>
      <c r="B254" s="23"/>
      <c r="C254" s="23"/>
      <c r="D254" s="205"/>
      <c r="E254" s="23"/>
      <c r="F254" s="30"/>
      <c r="G254" s="31"/>
      <c r="H254" s="30"/>
      <c r="I254" s="21"/>
      <c r="J254" s="30"/>
      <c r="K254" s="30"/>
      <c r="L254" s="30"/>
      <c r="M254" s="30"/>
      <c r="N254" s="30"/>
      <c r="O254" s="30"/>
      <c r="P254" s="30"/>
      <c r="Q254" s="24"/>
      <c r="R254" s="24"/>
    </row>
    <row r="255" spans="1:19" x14ac:dyDescent="0.4">
      <c r="A255" s="32" t="s">
        <v>3</v>
      </c>
      <c r="B255" s="32" t="s">
        <v>4</v>
      </c>
      <c r="C255" s="32" t="s">
        <v>122</v>
      </c>
      <c r="D255" s="33" t="str">
        <f>$D$13</f>
        <v>Mar-26</v>
      </c>
      <c r="E255" s="33" t="str">
        <f>$E$13</f>
        <v>Apr-26</v>
      </c>
      <c r="F255" s="33" t="str">
        <f>$F$13</f>
        <v>May-26</v>
      </c>
      <c r="G255" s="33" t="str">
        <f>$G$13</f>
        <v>Jun-26</v>
      </c>
      <c r="H255" s="33" t="str">
        <f>$H$13</f>
        <v>Jul-26</v>
      </c>
      <c r="I255" s="33" t="str">
        <f>$I$13</f>
        <v>Aug-26</v>
      </c>
      <c r="J255" s="33" t="s">
        <v>5</v>
      </c>
      <c r="M255" s="34"/>
    </row>
    <row r="256" spans="1:19" x14ac:dyDescent="0.4">
      <c r="A256" s="23"/>
      <c r="B256" s="24" t="s">
        <v>36</v>
      </c>
      <c r="C256" s="24" t="s">
        <v>37</v>
      </c>
      <c r="D256" s="74" t="s">
        <v>38</v>
      </c>
      <c r="E256" s="35" t="s">
        <v>287</v>
      </c>
      <c r="F256" s="35" t="s">
        <v>288</v>
      </c>
      <c r="G256" s="35" t="s">
        <v>289</v>
      </c>
      <c r="H256" s="35" t="s">
        <v>290</v>
      </c>
      <c r="I256" s="35" t="s">
        <v>42</v>
      </c>
      <c r="J256" s="35" t="s">
        <v>43</v>
      </c>
      <c r="M256" s="24"/>
    </row>
    <row r="257" spans="1:13" x14ac:dyDescent="0.4">
      <c r="A257" s="23"/>
      <c r="B257" s="24"/>
      <c r="C257" s="24"/>
      <c r="D257" s="35"/>
      <c r="E257" s="35"/>
      <c r="F257" s="35"/>
      <c r="G257" s="35"/>
      <c r="H257" s="35"/>
      <c r="I257" s="35"/>
      <c r="J257" s="35"/>
      <c r="M257" s="24"/>
    </row>
    <row r="258" spans="1:13" x14ac:dyDescent="0.4">
      <c r="A258" s="43">
        <v>1</v>
      </c>
      <c r="B258" s="25" t="s">
        <v>344</v>
      </c>
      <c r="C258" s="24"/>
      <c r="D258" s="35"/>
      <c r="E258" s="35"/>
      <c r="F258" s="35"/>
      <c r="G258" s="35"/>
      <c r="H258" s="35"/>
      <c r="I258" s="35"/>
      <c r="J258" s="35"/>
      <c r="M258" s="24"/>
    </row>
    <row r="259" spans="1:13" x14ac:dyDescent="0.4">
      <c r="A259" s="43">
        <f>A258+1</f>
        <v>2</v>
      </c>
      <c r="B259" s="214" t="s">
        <v>210</v>
      </c>
      <c r="C259" s="55"/>
      <c r="D259" s="26">
        <v>1</v>
      </c>
      <c r="E259" s="26">
        <v>1</v>
      </c>
      <c r="F259" s="26">
        <v>1</v>
      </c>
      <c r="G259" s="26">
        <v>1</v>
      </c>
      <c r="H259" s="26">
        <v>1</v>
      </c>
      <c r="I259" s="26">
        <v>1</v>
      </c>
      <c r="J259" s="26">
        <f>SUM(D259:I259)</f>
        <v>6</v>
      </c>
      <c r="M259" s="24"/>
    </row>
    <row r="260" spans="1:13" x14ac:dyDescent="0.4">
      <c r="A260" s="43">
        <f>A259+1</f>
        <v>3</v>
      </c>
      <c r="B260" s="214" t="s">
        <v>171</v>
      </c>
      <c r="C260" s="55" t="s">
        <v>250</v>
      </c>
      <c r="D260" s="26">
        <v>0</v>
      </c>
      <c r="E260" s="26">
        <v>0</v>
      </c>
      <c r="F260" s="26">
        <v>0</v>
      </c>
      <c r="G260" s="26">
        <v>0</v>
      </c>
      <c r="H260" s="26">
        <v>0</v>
      </c>
      <c r="I260" s="26">
        <v>0</v>
      </c>
      <c r="J260" s="26">
        <f>SUM(D260:I260)</f>
        <v>0</v>
      </c>
      <c r="M260" s="24"/>
    </row>
    <row r="261" spans="1:13" x14ac:dyDescent="0.4">
      <c r="A261" s="43">
        <f>A260+1</f>
        <v>4</v>
      </c>
      <c r="B261" s="214" t="s">
        <v>211</v>
      </c>
      <c r="C261" s="55"/>
      <c r="D261" s="38">
        <v>0</v>
      </c>
      <c r="E261" s="38">
        <v>0</v>
      </c>
      <c r="F261" s="38">
        <v>0</v>
      </c>
      <c r="G261" s="38">
        <v>0</v>
      </c>
      <c r="H261" s="38">
        <v>0</v>
      </c>
      <c r="I261" s="38">
        <v>0</v>
      </c>
      <c r="J261" s="38">
        <f>SUM(D261:I261)</f>
        <v>0</v>
      </c>
      <c r="M261" s="24"/>
    </row>
    <row r="262" spans="1:13" x14ac:dyDescent="0.4">
      <c r="A262" s="43">
        <f>A261+1</f>
        <v>5</v>
      </c>
      <c r="B262" s="214" t="s">
        <v>187</v>
      </c>
      <c r="C262" s="55"/>
      <c r="D262" s="26">
        <f t="shared" ref="D262:J262" si="35">SUM(D259:D261)</f>
        <v>1</v>
      </c>
      <c r="E262" s="26">
        <f t="shared" si="35"/>
        <v>1</v>
      </c>
      <c r="F262" s="26">
        <f t="shared" si="35"/>
        <v>1</v>
      </c>
      <c r="G262" s="26">
        <f t="shared" si="35"/>
        <v>1</v>
      </c>
      <c r="H262" s="26">
        <f t="shared" si="35"/>
        <v>1</v>
      </c>
      <c r="I262" s="26">
        <f t="shared" si="35"/>
        <v>1</v>
      </c>
      <c r="J262" s="26">
        <f t="shared" si="35"/>
        <v>6</v>
      </c>
      <c r="M262" s="24"/>
    </row>
    <row r="263" spans="1:13" x14ac:dyDescent="0.4">
      <c r="A263" s="23"/>
      <c r="B263" s="24"/>
      <c r="C263" s="24"/>
      <c r="D263" s="35"/>
      <c r="E263" s="35"/>
      <c r="F263" s="35"/>
      <c r="G263" s="35"/>
      <c r="H263" s="35"/>
      <c r="I263" s="35"/>
      <c r="J263" s="35"/>
      <c r="M263" s="24"/>
    </row>
    <row r="264" spans="1:13" x14ac:dyDescent="0.4">
      <c r="A264" s="43">
        <f>A262+1</f>
        <v>6</v>
      </c>
      <c r="B264" s="25" t="s">
        <v>323</v>
      </c>
      <c r="C264" s="24"/>
      <c r="D264" s="35"/>
      <c r="E264" s="35"/>
      <c r="F264" s="35"/>
      <c r="G264" s="35"/>
      <c r="H264" s="35"/>
      <c r="I264" s="35"/>
      <c r="J264" s="35"/>
      <c r="M264" s="24"/>
    </row>
    <row r="265" spans="1:13" x14ac:dyDescent="0.4">
      <c r="A265" s="43">
        <f>A264+1</f>
        <v>7</v>
      </c>
      <c r="B265" s="214" t="s">
        <v>210</v>
      </c>
      <c r="C265" s="55"/>
      <c r="D265" s="26">
        <v>0</v>
      </c>
      <c r="E265" s="26">
        <v>0</v>
      </c>
      <c r="F265" s="26">
        <v>0</v>
      </c>
      <c r="G265" s="26">
        <v>0</v>
      </c>
      <c r="H265" s="26">
        <v>0</v>
      </c>
      <c r="I265" s="26">
        <v>0</v>
      </c>
      <c r="J265" s="26">
        <f>SUM(D265:I265)</f>
        <v>0</v>
      </c>
      <c r="M265" s="24"/>
    </row>
    <row r="266" spans="1:13" x14ac:dyDescent="0.4">
      <c r="A266" s="43">
        <f>A265+1</f>
        <v>8</v>
      </c>
      <c r="B266" s="214" t="s">
        <v>171</v>
      </c>
      <c r="C266" s="55" t="s">
        <v>250</v>
      </c>
      <c r="D266" s="26">
        <v>0</v>
      </c>
      <c r="E266" s="26">
        <v>0</v>
      </c>
      <c r="F266" s="26">
        <v>0</v>
      </c>
      <c r="G266" s="26">
        <v>0</v>
      </c>
      <c r="H266" s="26">
        <v>0</v>
      </c>
      <c r="I266" s="26">
        <v>0</v>
      </c>
      <c r="J266" s="26">
        <f>SUM(D266:I266)</f>
        <v>0</v>
      </c>
      <c r="M266" s="24"/>
    </row>
    <row r="267" spans="1:13" x14ac:dyDescent="0.4">
      <c r="A267" s="43">
        <f>A266+1</f>
        <v>9</v>
      </c>
      <c r="B267" s="214" t="s">
        <v>211</v>
      </c>
      <c r="C267" s="55"/>
      <c r="D267" s="38">
        <v>0</v>
      </c>
      <c r="E267" s="38">
        <v>0</v>
      </c>
      <c r="F267" s="38">
        <v>0</v>
      </c>
      <c r="G267" s="38">
        <v>0</v>
      </c>
      <c r="H267" s="38">
        <v>0</v>
      </c>
      <c r="I267" s="38">
        <v>0</v>
      </c>
      <c r="J267" s="38">
        <f>SUM(D267:I267)</f>
        <v>0</v>
      </c>
      <c r="M267" s="24"/>
    </row>
    <row r="268" spans="1:13" x14ac:dyDescent="0.4">
      <c r="A268" s="43">
        <f>A267+1</f>
        <v>10</v>
      </c>
      <c r="B268" s="214" t="s">
        <v>187</v>
      </c>
      <c r="C268" s="55"/>
      <c r="D268" s="26">
        <f t="shared" ref="D268:J268" si="36">SUM(D265:D267)</f>
        <v>0</v>
      </c>
      <c r="E268" s="26">
        <f t="shared" si="36"/>
        <v>0</v>
      </c>
      <c r="F268" s="26">
        <f t="shared" si="36"/>
        <v>0</v>
      </c>
      <c r="G268" s="26">
        <f t="shared" si="36"/>
        <v>0</v>
      </c>
      <c r="H268" s="26">
        <f t="shared" si="36"/>
        <v>0</v>
      </c>
      <c r="I268" s="26">
        <f t="shared" si="36"/>
        <v>0</v>
      </c>
      <c r="J268" s="26">
        <f t="shared" si="36"/>
        <v>0</v>
      </c>
      <c r="M268" s="24"/>
    </row>
    <row r="269" spans="1:13" x14ac:dyDescent="0.4">
      <c r="A269" s="43"/>
      <c r="B269" s="214"/>
      <c r="C269" s="55"/>
      <c r="D269" s="71"/>
      <c r="E269" s="71"/>
      <c r="F269" s="71"/>
      <c r="G269" s="71"/>
      <c r="H269" s="71"/>
      <c r="I269" s="71"/>
      <c r="J269" s="71"/>
      <c r="M269" s="24"/>
    </row>
    <row r="270" spans="1:13" x14ac:dyDescent="0.4">
      <c r="A270" s="43">
        <f>A268+1</f>
        <v>11</v>
      </c>
      <c r="B270" s="25" t="s">
        <v>201</v>
      </c>
      <c r="C270" s="24"/>
      <c r="D270" s="35"/>
      <c r="E270" s="35"/>
      <c r="F270" s="35"/>
      <c r="G270" s="35"/>
      <c r="H270" s="35"/>
      <c r="I270" s="35"/>
      <c r="J270" s="35"/>
      <c r="M270" s="24"/>
    </row>
    <row r="271" spans="1:13" x14ac:dyDescent="0.4">
      <c r="A271" s="43">
        <f>A270+1</f>
        <v>12</v>
      </c>
      <c r="B271" s="214" t="s">
        <v>210</v>
      </c>
      <c r="C271" s="55"/>
      <c r="D271" s="189">
        <v>2</v>
      </c>
      <c r="E271" s="189">
        <v>2</v>
      </c>
      <c r="F271" s="189">
        <v>2</v>
      </c>
      <c r="G271" s="189">
        <v>2</v>
      </c>
      <c r="H271" s="189">
        <v>2</v>
      </c>
      <c r="I271" s="189">
        <v>2</v>
      </c>
      <c r="J271" s="26">
        <f>SUM(D271:I271)</f>
        <v>12</v>
      </c>
      <c r="L271" s="12"/>
      <c r="M271" s="24"/>
    </row>
    <row r="272" spans="1:13" x14ac:dyDescent="0.4">
      <c r="A272" s="43">
        <f>A271+1</f>
        <v>13</v>
      </c>
      <c r="B272" s="214" t="s">
        <v>171</v>
      </c>
      <c r="C272" s="55" t="s">
        <v>250</v>
      </c>
      <c r="D272" s="26">
        <v>0</v>
      </c>
      <c r="E272" s="26">
        <v>0</v>
      </c>
      <c r="F272" s="26">
        <v>0</v>
      </c>
      <c r="G272" s="26">
        <v>0</v>
      </c>
      <c r="H272" s="26">
        <v>0</v>
      </c>
      <c r="I272" s="26">
        <v>0</v>
      </c>
      <c r="J272" s="26">
        <f>SUM(D272:I272)</f>
        <v>0</v>
      </c>
      <c r="M272" s="24"/>
    </row>
    <row r="273" spans="1:19" x14ac:dyDescent="0.4">
      <c r="A273" s="43">
        <f>A272+1</f>
        <v>14</v>
      </c>
      <c r="B273" s="214" t="s">
        <v>211</v>
      </c>
      <c r="C273" s="55"/>
      <c r="D273" s="38">
        <v>0</v>
      </c>
      <c r="E273" s="38">
        <v>0</v>
      </c>
      <c r="F273" s="38">
        <v>0</v>
      </c>
      <c r="G273" s="38">
        <v>0</v>
      </c>
      <c r="H273" s="38">
        <v>0</v>
      </c>
      <c r="I273" s="38">
        <v>0</v>
      </c>
      <c r="J273" s="38">
        <f>SUM(D273:I273)</f>
        <v>0</v>
      </c>
      <c r="L273" s="12"/>
      <c r="M273" s="24"/>
    </row>
    <row r="274" spans="1:19" x14ac:dyDescent="0.4">
      <c r="A274" s="43">
        <f>A273+1</f>
        <v>15</v>
      </c>
      <c r="B274" s="214" t="s">
        <v>187</v>
      </c>
      <c r="C274" s="55"/>
      <c r="D274" s="71">
        <f t="shared" ref="D274:J274" si="37">SUM(D271:D273)</f>
        <v>2</v>
      </c>
      <c r="E274" s="71">
        <f t="shared" si="37"/>
        <v>2</v>
      </c>
      <c r="F274" s="71">
        <f t="shared" si="37"/>
        <v>2</v>
      </c>
      <c r="G274" s="71">
        <f t="shared" si="37"/>
        <v>2</v>
      </c>
      <c r="H274" s="71">
        <f t="shared" si="37"/>
        <v>2</v>
      </c>
      <c r="I274" s="71">
        <f t="shared" si="37"/>
        <v>2</v>
      </c>
      <c r="J274" s="26">
        <f t="shared" si="37"/>
        <v>12</v>
      </c>
      <c r="M274" s="24"/>
    </row>
    <row r="275" spans="1:19" x14ac:dyDescent="0.4">
      <c r="A275" s="43"/>
      <c r="B275" s="214"/>
      <c r="C275" s="55"/>
      <c r="D275" s="71"/>
      <c r="E275" s="71"/>
      <c r="F275" s="71"/>
      <c r="G275" s="71"/>
      <c r="H275" s="71"/>
      <c r="I275" s="71"/>
      <c r="J275" s="71"/>
      <c r="M275" s="24"/>
    </row>
    <row r="276" spans="1:19" x14ac:dyDescent="0.4">
      <c r="A276" s="43">
        <f>A274+1</f>
        <v>16</v>
      </c>
      <c r="B276" s="25" t="s">
        <v>202</v>
      </c>
      <c r="C276" s="24"/>
      <c r="D276" s="35"/>
      <c r="E276" s="35"/>
      <c r="F276" s="35"/>
      <c r="G276" s="35"/>
      <c r="H276" s="35"/>
      <c r="I276" s="35"/>
      <c r="J276" s="35"/>
      <c r="M276" s="24"/>
    </row>
    <row r="277" spans="1:19" x14ac:dyDescent="0.4">
      <c r="A277" s="43">
        <f>A276+1</f>
        <v>17</v>
      </c>
      <c r="B277" s="214" t="s">
        <v>210</v>
      </c>
      <c r="C277" s="55"/>
      <c r="D277" s="26">
        <v>0</v>
      </c>
      <c r="E277" s="26">
        <v>0</v>
      </c>
      <c r="F277" s="26">
        <v>0</v>
      </c>
      <c r="G277" s="26">
        <v>0</v>
      </c>
      <c r="H277" s="26">
        <v>0</v>
      </c>
      <c r="I277" s="26">
        <v>0</v>
      </c>
      <c r="J277" s="26">
        <f>SUM(D277:I277)</f>
        <v>0</v>
      </c>
      <c r="M277" s="24"/>
    </row>
    <row r="278" spans="1:19" x14ac:dyDescent="0.4">
      <c r="A278" s="43">
        <f>A277+1</f>
        <v>18</v>
      </c>
      <c r="B278" s="214" t="s">
        <v>171</v>
      </c>
      <c r="C278" s="55" t="s">
        <v>250</v>
      </c>
      <c r="D278" s="26">
        <v>0</v>
      </c>
      <c r="E278" s="26">
        <v>0</v>
      </c>
      <c r="F278" s="26">
        <v>0</v>
      </c>
      <c r="G278" s="26">
        <v>0</v>
      </c>
      <c r="H278" s="26">
        <v>0</v>
      </c>
      <c r="I278" s="26">
        <v>0</v>
      </c>
      <c r="J278" s="26">
        <f>SUM(D278:I278)</f>
        <v>0</v>
      </c>
      <c r="M278" s="24"/>
    </row>
    <row r="279" spans="1:19" x14ac:dyDescent="0.4">
      <c r="A279" s="43">
        <f>A278+1</f>
        <v>19</v>
      </c>
      <c r="B279" s="214" t="s">
        <v>211</v>
      </c>
      <c r="C279" s="55"/>
      <c r="D279" s="38">
        <v>0</v>
      </c>
      <c r="E279" s="38">
        <v>0</v>
      </c>
      <c r="F279" s="38">
        <v>0</v>
      </c>
      <c r="G279" s="38">
        <v>0</v>
      </c>
      <c r="H279" s="38">
        <v>0</v>
      </c>
      <c r="I279" s="38">
        <v>0</v>
      </c>
      <c r="J279" s="38">
        <f>SUM(D279:I279)</f>
        <v>0</v>
      </c>
      <c r="M279" s="24"/>
    </row>
    <row r="280" spans="1:19" x14ac:dyDescent="0.4">
      <c r="A280" s="43">
        <f>A279+1</f>
        <v>20</v>
      </c>
      <c r="B280" s="214" t="s">
        <v>187</v>
      </c>
      <c r="C280" s="55"/>
      <c r="D280" s="26">
        <f t="shared" ref="D280:J280" si="38">SUM(D277:D279)</f>
        <v>0</v>
      </c>
      <c r="E280" s="26">
        <f t="shared" si="38"/>
        <v>0</v>
      </c>
      <c r="F280" s="26">
        <f t="shared" si="38"/>
        <v>0</v>
      </c>
      <c r="G280" s="26">
        <f t="shared" si="38"/>
        <v>0</v>
      </c>
      <c r="H280" s="26">
        <f t="shared" si="38"/>
        <v>0</v>
      </c>
      <c r="I280" s="26">
        <f t="shared" si="38"/>
        <v>0</v>
      </c>
      <c r="J280" s="26">
        <f t="shared" si="38"/>
        <v>0</v>
      </c>
      <c r="M280" s="24"/>
    </row>
    <row r="281" spans="1:19" x14ac:dyDescent="0.4">
      <c r="A281" s="43"/>
      <c r="B281" s="214"/>
      <c r="C281" s="55"/>
      <c r="D281" s="71"/>
      <c r="E281" s="71"/>
      <c r="F281" s="71"/>
      <c r="G281" s="71"/>
      <c r="H281" s="71"/>
      <c r="I281" s="71"/>
      <c r="J281" s="71"/>
      <c r="K281" s="71"/>
      <c r="L281" s="71"/>
      <c r="M281" s="71"/>
      <c r="N281" s="71"/>
      <c r="O281" s="71"/>
      <c r="P281" s="72"/>
      <c r="S281" s="24"/>
    </row>
    <row r="282" spans="1:19" x14ac:dyDescent="0.4">
      <c r="A282" s="43"/>
      <c r="B282" s="214"/>
      <c r="C282" s="55"/>
      <c r="D282" s="71"/>
      <c r="E282" s="71"/>
      <c r="F282" s="71"/>
      <c r="G282" s="71"/>
      <c r="H282" s="71"/>
      <c r="I282" s="71"/>
      <c r="J282" s="71"/>
      <c r="K282" s="71"/>
      <c r="L282" s="71"/>
      <c r="M282" s="71"/>
      <c r="N282" s="71"/>
      <c r="O282" s="71"/>
      <c r="P282" s="72"/>
      <c r="S282" s="24"/>
    </row>
    <row r="283" spans="1:19" x14ac:dyDescent="0.4">
      <c r="A283" s="281" t="s">
        <v>30</v>
      </c>
      <c r="B283" s="281"/>
      <c r="C283" s="281"/>
      <c r="D283" s="281"/>
      <c r="E283" s="281"/>
      <c r="F283" s="281"/>
      <c r="G283" s="281"/>
      <c r="H283" s="281"/>
      <c r="I283" s="281"/>
      <c r="J283" s="281"/>
      <c r="K283" s="25"/>
      <c r="L283" s="25"/>
      <c r="M283" s="25"/>
      <c r="N283" s="25"/>
      <c r="O283" s="25"/>
      <c r="P283" s="25"/>
    </row>
    <row r="284" spans="1:19" x14ac:dyDescent="0.4">
      <c r="A284" s="281" t="s">
        <v>124</v>
      </c>
      <c r="B284" s="281"/>
      <c r="C284" s="281"/>
      <c r="D284" s="281"/>
      <c r="E284" s="281"/>
      <c r="F284" s="281"/>
      <c r="G284" s="281"/>
      <c r="H284" s="281"/>
      <c r="I284" s="281"/>
      <c r="J284" s="281"/>
      <c r="K284" s="25"/>
      <c r="L284" s="25"/>
      <c r="M284" s="25"/>
      <c r="N284" s="25"/>
      <c r="O284" s="25"/>
      <c r="P284" s="25"/>
    </row>
    <row r="285" spans="1:19" x14ac:dyDescent="0.4">
      <c r="A285" s="281" t="str">
        <f>TYDESC</f>
        <v>For the 6 Months Ended August 31, 2026</v>
      </c>
      <c r="B285" s="281"/>
      <c r="C285" s="281"/>
      <c r="D285" s="281"/>
      <c r="E285" s="281"/>
      <c r="F285" s="281"/>
      <c r="G285" s="281"/>
      <c r="H285" s="281"/>
      <c r="I285" s="281"/>
      <c r="J285" s="281"/>
      <c r="K285" s="25"/>
      <c r="L285" s="25"/>
      <c r="M285" s="25"/>
      <c r="N285" s="25"/>
      <c r="O285" s="25"/>
      <c r="P285" s="25"/>
    </row>
    <row r="287" spans="1:19" x14ac:dyDescent="0.4">
      <c r="A287" s="52" t="s">
        <v>149</v>
      </c>
      <c r="C287" s="23"/>
      <c r="D287" s="23"/>
      <c r="E287" s="23"/>
      <c r="F287" s="23"/>
    </row>
    <row r="288" spans="1:19" x14ac:dyDescent="0.4">
      <c r="A288" s="52" t="s">
        <v>150</v>
      </c>
      <c r="C288" s="23"/>
      <c r="D288" s="23"/>
      <c r="E288" s="23"/>
      <c r="F288" s="23"/>
    </row>
    <row r="289" spans="1:19" x14ac:dyDescent="0.4">
      <c r="A289" s="52" t="s">
        <v>46</v>
      </c>
      <c r="C289" s="23"/>
      <c r="D289" s="23"/>
      <c r="E289" s="23"/>
      <c r="F289" s="23"/>
      <c r="J289" s="48" t="str">
        <f>$J$8</f>
        <v>Workpaper WPM-B.1</v>
      </c>
    </row>
    <row r="290" spans="1:19" x14ac:dyDescent="0.4">
      <c r="A290" s="68" t="str">
        <f>$A$9</f>
        <v>6 Mos Forecasted</v>
      </c>
      <c r="B290" s="23"/>
      <c r="C290" s="23"/>
      <c r="D290" s="205"/>
      <c r="E290" s="23"/>
      <c r="F290" s="30"/>
      <c r="G290" s="31"/>
      <c r="H290" s="30"/>
      <c r="I290" s="21"/>
      <c r="J290" s="49" t="s">
        <v>264</v>
      </c>
      <c r="K290" s="30"/>
      <c r="L290" s="30"/>
      <c r="M290" s="30"/>
      <c r="N290" s="30"/>
      <c r="O290" s="30"/>
      <c r="Q290" s="23"/>
      <c r="R290" s="23"/>
    </row>
    <row r="291" spans="1:19" x14ac:dyDescent="0.4">
      <c r="A291" s="43"/>
      <c r="B291" s="214"/>
      <c r="C291" s="55"/>
      <c r="D291" s="71"/>
      <c r="E291" s="71"/>
      <c r="F291" s="71"/>
      <c r="G291" s="71"/>
      <c r="H291" s="71"/>
      <c r="I291" s="71"/>
      <c r="J291" s="71"/>
      <c r="K291" s="71"/>
      <c r="L291" s="71"/>
      <c r="M291" s="71"/>
      <c r="N291" s="71"/>
      <c r="O291" s="71"/>
      <c r="P291" s="72"/>
      <c r="S291" s="24"/>
    </row>
    <row r="292" spans="1:19" x14ac:dyDescent="0.4">
      <c r="A292" s="23" t="s">
        <v>1</v>
      </c>
      <c r="B292" s="23"/>
      <c r="C292" s="23"/>
      <c r="D292" s="205"/>
      <c r="E292" s="23"/>
      <c r="F292" s="30"/>
      <c r="G292" s="31"/>
      <c r="H292" s="30"/>
      <c r="I292" s="21"/>
      <c r="J292" s="30"/>
      <c r="K292" s="30"/>
      <c r="L292" s="30"/>
      <c r="M292" s="30"/>
      <c r="N292" s="30"/>
      <c r="O292" s="30"/>
      <c r="P292" s="30"/>
      <c r="Q292" s="24"/>
      <c r="R292" s="24"/>
    </row>
    <row r="293" spans="1:19" x14ac:dyDescent="0.4">
      <c r="A293" s="32" t="s">
        <v>3</v>
      </c>
      <c r="B293" s="32" t="s">
        <v>4</v>
      </c>
      <c r="C293" s="32" t="s">
        <v>122</v>
      </c>
      <c r="D293" s="33" t="str">
        <f>$D$13</f>
        <v>Mar-26</v>
      </c>
      <c r="E293" s="33" t="str">
        <f>$E$13</f>
        <v>Apr-26</v>
      </c>
      <c r="F293" s="33" t="str">
        <f>$F$13</f>
        <v>May-26</v>
      </c>
      <c r="G293" s="33" t="str">
        <f>$G$13</f>
        <v>Jun-26</v>
      </c>
      <c r="H293" s="33" t="str">
        <f>$H$13</f>
        <v>Jul-26</v>
      </c>
      <c r="I293" s="33" t="str">
        <f>$I$13</f>
        <v>Aug-26</v>
      </c>
      <c r="J293" s="33" t="s">
        <v>5</v>
      </c>
      <c r="M293" s="34"/>
    </row>
    <row r="294" spans="1:19" x14ac:dyDescent="0.4">
      <c r="A294" s="23"/>
      <c r="B294" s="24" t="s">
        <v>36</v>
      </c>
      <c r="C294" s="24" t="s">
        <v>37</v>
      </c>
      <c r="D294" s="74" t="s">
        <v>38</v>
      </c>
      <c r="E294" s="35" t="s">
        <v>287</v>
      </c>
      <c r="F294" s="35" t="s">
        <v>288</v>
      </c>
      <c r="G294" s="35" t="s">
        <v>289</v>
      </c>
      <c r="H294" s="35" t="s">
        <v>290</v>
      </c>
      <c r="I294" s="35" t="s">
        <v>42</v>
      </c>
      <c r="J294" s="35" t="s">
        <v>43</v>
      </c>
      <c r="M294" s="24"/>
    </row>
    <row r="295" spans="1:19" ht="15.4" thickBot="1" x14ac:dyDescent="0.45">
      <c r="A295" s="23"/>
      <c r="B295" s="24"/>
      <c r="C295" s="24"/>
      <c r="D295" s="35"/>
      <c r="E295" s="35"/>
      <c r="F295" s="35"/>
      <c r="G295" s="35"/>
      <c r="H295" s="35"/>
      <c r="I295" s="35"/>
      <c r="J295" s="35"/>
      <c r="M295" s="24"/>
    </row>
    <row r="296" spans="1:19" x14ac:dyDescent="0.4">
      <c r="A296" s="237">
        <f>A293+1</f>
        <v>1</v>
      </c>
      <c r="B296" s="238" t="s">
        <v>11</v>
      </c>
      <c r="C296" s="253"/>
      <c r="D296" s="253"/>
      <c r="E296" s="240"/>
      <c r="F296" s="240"/>
      <c r="G296" s="240"/>
      <c r="H296" s="240"/>
      <c r="I296" s="240"/>
      <c r="J296" s="241"/>
    </row>
    <row r="297" spans="1:19" x14ac:dyDescent="0.4">
      <c r="A297" s="242"/>
      <c r="C297" s="26"/>
      <c r="D297" s="26"/>
      <c r="J297" s="243"/>
    </row>
    <row r="298" spans="1:19" x14ac:dyDescent="0.4">
      <c r="A298" s="242">
        <f>A296+1</f>
        <v>2</v>
      </c>
      <c r="B298" s="25" t="s">
        <v>29</v>
      </c>
      <c r="C298" s="26"/>
      <c r="D298" s="26"/>
      <c r="J298" s="243"/>
    </row>
    <row r="299" spans="1:19" x14ac:dyDescent="0.4">
      <c r="A299" s="242">
        <f>A298+1</f>
        <v>3</v>
      </c>
      <c r="B299" s="214" t="s">
        <v>210</v>
      </c>
      <c r="C299" s="55"/>
      <c r="D299" s="71">
        <f t="shared" ref="D299:I301" si="39">D191</f>
        <v>10041</v>
      </c>
      <c r="E299" s="71">
        <f t="shared" si="39"/>
        <v>10041</v>
      </c>
      <c r="F299" s="71">
        <f t="shared" si="39"/>
        <v>10041</v>
      </c>
      <c r="G299" s="71">
        <f t="shared" si="39"/>
        <v>10041</v>
      </c>
      <c r="H299" s="71">
        <f t="shared" si="39"/>
        <v>10041</v>
      </c>
      <c r="I299" s="71">
        <f t="shared" si="39"/>
        <v>10041</v>
      </c>
      <c r="J299" s="254">
        <f>SUM(D299:I299)</f>
        <v>60246</v>
      </c>
      <c r="L299" s="12"/>
      <c r="M299" s="24"/>
    </row>
    <row r="300" spans="1:19" x14ac:dyDescent="0.4">
      <c r="A300" s="242">
        <f>A299+1</f>
        <v>4</v>
      </c>
      <c r="B300" s="214" t="s">
        <v>171</v>
      </c>
      <c r="C300" s="55"/>
      <c r="D300" s="26">
        <f t="shared" si="39"/>
        <v>0</v>
      </c>
      <c r="E300" s="26">
        <f t="shared" si="39"/>
        <v>0</v>
      </c>
      <c r="F300" s="26">
        <f t="shared" si="39"/>
        <v>0</v>
      </c>
      <c r="G300" s="26">
        <f t="shared" si="39"/>
        <v>0</v>
      </c>
      <c r="H300" s="26">
        <f t="shared" si="39"/>
        <v>0</v>
      </c>
      <c r="I300" s="26">
        <f t="shared" si="39"/>
        <v>0</v>
      </c>
      <c r="J300" s="254">
        <f>SUM(D300:I300)</f>
        <v>0</v>
      </c>
      <c r="M300" s="24"/>
    </row>
    <row r="301" spans="1:19" x14ac:dyDescent="0.4">
      <c r="A301" s="242">
        <f>A300+1</f>
        <v>5</v>
      </c>
      <c r="B301" s="214" t="s">
        <v>211</v>
      </c>
      <c r="C301" s="55"/>
      <c r="D301" s="131">
        <f t="shared" si="39"/>
        <v>55</v>
      </c>
      <c r="E301" s="131">
        <f t="shared" si="39"/>
        <v>47</v>
      </c>
      <c r="F301" s="131">
        <f t="shared" si="39"/>
        <v>43</v>
      </c>
      <c r="G301" s="131">
        <f t="shared" si="39"/>
        <v>48</v>
      </c>
      <c r="H301" s="131">
        <f t="shared" si="39"/>
        <v>47</v>
      </c>
      <c r="I301" s="131">
        <f t="shared" si="39"/>
        <v>57</v>
      </c>
      <c r="J301" s="256">
        <f>SUM(D301:I301)</f>
        <v>297</v>
      </c>
      <c r="L301" s="12"/>
      <c r="M301" s="24"/>
    </row>
    <row r="302" spans="1:19" x14ac:dyDescent="0.4">
      <c r="A302" s="242">
        <f>A301+1</f>
        <v>6</v>
      </c>
      <c r="B302" s="214" t="s">
        <v>187</v>
      </c>
      <c r="C302" s="55"/>
      <c r="D302" s="71">
        <f t="shared" ref="D302:J302" si="40">SUM(D299:D301)</f>
        <v>10096</v>
      </c>
      <c r="E302" s="71">
        <f t="shared" si="40"/>
        <v>10088</v>
      </c>
      <c r="F302" s="71">
        <f t="shared" si="40"/>
        <v>10084</v>
      </c>
      <c r="G302" s="71">
        <f t="shared" si="40"/>
        <v>10089</v>
      </c>
      <c r="H302" s="71">
        <f t="shared" si="40"/>
        <v>10088</v>
      </c>
      <c r="I302" s="71">
        <f t="shared" si="40"/>
        <v>10098</v>
      </c>
      <c r="J302" s="254">
        <f t="shared" si="40"/>
        <v>60543</v>
      </c>
      <c r="M302" s="24"/>
    </row>
    <row r="303" spans="1:19" x14ac:dyDescent="0.4">
      <c r="A303" s="259"/>
      <c r="C303" s="26"/>
      <c r="D303" s="26"/>
      <c r="J303" s="243"/>
    </row>
    <row r="304" spans="1:19" x14ac:dyDescent="0.4">
      <c r="A304" s="242">
        <f>A302+1</f>
        <v>7</v>
      </c>
      <c r="B304" s="25" t="s">
        <v>12</v>
      </c>
      <c r="C304" s="26"/>
      <c r="D304" s="26"/>
      <c r="J304" s="243"/>
    </row>
    <row r="305" spans="1:13" x14ac:dyDescent="0.4">
      <c r="A305" s="242">
        <f>A304+1</f>
        <v>8</v>
      </c>
      <c r="B305" s="214" t="s">
        <v>210</v>
      </c>
      <c r="C305" s="55"/>
      <c r="D305" s="71">
        <f t="shared" ref="D305:I307" si="41">D197+D209+D221+D277</f>
        <v>1764</v>
      </c>
      <c r="E305" s="71">
        <f t="shared" si="41"/>
        <v>1763</v>
      </c>
      <c r="F305" s="71">
        <f t="shared" si="41"/>
        <v>1761</v>
      </c>
      <c r="G305" s="71">
        <f t="shared" si="41"/>
        <v>1756</v>
      </c>
      <c r="H305" s="71">
        <f t="shared" si="41"/>
        <v>1753</v>
      </c>
      <c r="I305" s="71">
        <f t="shared" si="41"/>
        <v>1733</v>
      </c>
      <c r="J305" s="254">
        <f>SUM(D305:I305)</f>
        <v>10530</v>
      </c>
      <c r="L305" s="12"/>
      <c r="M305" s="24"/>
    </row>
    <row r="306" spans="1:13" x14ac:dyDescent="0.4">
      <c r="A306" s="242">
        <f>A305+1</f>
        <v>9</v>
      </c>
      <c r="B306" s="214" t="s">
        <v>171</v>
      </c>
      <c r="C306" s="55"/>
      <c r="D306" s="26">
        <f t="shared" si="41"/>
        <v>0</v>
      </c>
      <c r="E306" s="26">
        <f t="shared" si="41"/>
        <v>0</v>
      </c>
      <c r="F306" s="26">
        <f t="shared" si="41"/>
        <v>0</v>
      </c>
      <c r="G306" s="26">
        <f t="shared" si="41"/>
        <v>0</v>
      </c>
      <c r="H306" s="26">
        <f t="shared" si="41"/>
        <v>0</v>
      </c>
      <c r="I306" s="26">
        <f t="shared" si="41"/>
        <v>0</v>
      </c>
      <c r="J306" s="254">
        <f>SUM(D306:I306)</f>
        <v>0</v>
      </c>
      <c r="M306" s="24"/>
    </row>
    <row r="307" spans="1:13" x14ac:dyDescent="0.4">
      <c r="A307" s="242">
        <f>A306+1</f>
        <v>10</v>
      </c>
      <c r="B307" s="214" t="s">
        <v>211</v>
      </c>
      <c r="C307" s="55"/>
      <c r="D307" s="131">
        <f t="shared" si="41"/>
        <v>6</v>
      </c>
      <c r="E307" s="131">
        <f t="shared" si="41"/>
        <v>2</v>
      </c>
      <c r="F307" s="131">
        <f t="shared" si="41"/>
        <v>7</v>
      </c>
      <c r="G307" s="131">
        <f t="shared" si="41"/>
        <v>8</v>
      </c>
      <c r="H307" s="131">
        <f t="shared" si="41"/>
        <v>3</v>
      </c>
      <c r="I307" s="131">
        <f t="shared" si="41"/>
        <v>23</v>
      </c>
      <c r="J307" s="256">
        <f>SUM(D307:I307)</f>
        <v>49</v>
      </c>
      <c r="L307" s="12"/>
      <c r="M307" s="24"/>
    </row>
    <row r="308" spans="1:13" x14ac:dyDescent="0.4">
      <c r="A308" s="242">
        <f>A307+1</f>
        <v>11</v>
      </c>
      <c r="B308" s="214" t="s">
        <v>187</v>
      </c>
      <c r="C308" s="55"/>
      <c r="D308" s="71">
        <f t="shared" ref="D308:J308" si="42">SUM(D305:D307)</f>
        <v>1770</v>
      </c>
      <c r="E308" s="71">
        <f t="shared" si="42"/>
        <v>1765</v>
      </c>
      <c r="F308" s="71">
        <f t="shared" si="42"/>
        <v>1768</v>
      </c>
      <c r="G308" s="71">
        <f t="shared" si="42"/>
        <v>1764</v>
      </c>
      <c r="H308" s="71">
        <f t="shared" si="42"/>
        <v>1756</v>
      </c>
      <c r="I308" s="71">
        <f t="shared" si="42"/>
        <v>1756</v>
      </c>
      <c r="J308" s="254">
        <f t="shared" si="42"/>
        <v>10579</v>
      </c>
      <c r="M308" s="24"/>
    </row>
    <row r="309" spans="1:13" x14ac:dyDescent="0.4">
      <c r="A309" s="259"/>
      <c r="C309" s="26"/>
      <c r="D309" s="26"/>
      <c r="J309" s="243"/>
    </row>
    <row r="310" spans="1:13" x14ac:dyDescent="0.4">
      <c r="A310" s="242">
        <f>A308+1</f>
        <v>12</v>
      </c>
      <c r="B310" s="25" t="s">
        <v>13</v>
      </c>
      <c r="C310" s="38"/>
      <c r="D310" s="38"/>
      <c r="J310" s="243"/>
    </row>
    <row r="311" spans="1:13" x14ac:dyDescent="0.4">
      <c r="A311" s="242">
        <f>A310+1</f>
        <v>13</v>
      </c>
      <c r="B311" s="214" t="s">
        <v>210</v>
      </c>
      <c r="C311" s="55"/>
      <c r="D311" s="71">
        <f>D203+D215+D227+D233+D259+D265+D271</f>
        <v>64</v>
      </c>
      <c r="E311" s="71">
        <f t="shared" ref="E311:I311" si="43">E203+E215+E227+E233+E259+E265+E271</f>
        <v>64</v>
      </c>
      <c r="F311" s="71">
        <f t="shared" si="43"/>
        <v>64</v>
      </c>
      <c r="G311" s="71">
        <f t="shared" si="43"/>
        <v>64</v>
      </c>
      <c r="H311" s="71">
        <f t="shared" si="43"/>
        <v>64</v>
      </c>
      <c r="I311" s="71">
        <f t="shared" si="43"/>
        <v>63</v>
      </c>
      <c r="J311" s="254">
        <f>SUM(D311:I311)</f>
        <v>383</v>
      </c>
      <c r="L311" s="12"/>
      <c r="M311" s="24"/>
    </row>
    <row r="312" spans="1:13" x14ac:dyDescent="0.4">
      <c r="A312" s="242">
        <f>A311+1</f>
        <v>14</v>
      </c>
      <c r="B312" s="214" t="s">
        <v>171</v>
      </c>
      <c r="C312" s="55"/>
      <c r="D312" s="26">
        <f>D204+D216+D228+D234+D260+D266+D272</f>
        <v>0</v>
      </c>
      <c r="E312" s="26">
        <f t="shared" ref="E312:I312" si="44">E204+E216+E228+E234+E260+E266+E272</f>
        <v>0</v>
      </c>
      <c r="F312" s="26">
        <f t="shared" si="44"/>
        <v>0</v>
      </c>
      <c r="G312" s="26">
        <f t="shared" si="44"/>
        <v>0</v>
      </c>
      <c r="H312" s="26">
        <f t="shared" si="44"/>
        <v>0</v>
      </c>
      <c r="I312" s="26">
        <f t="shared" si="44"/>
        <v>0</v>
      </c>
      <c r="J312" s="254">
        <f>SUM(D312:I312)</f>
        <v>0</v>
      </c>
      <c r="M312" s="24"/>
    </row>
    <row r="313" spans="1:13" x14ac:dyDescent="0.4">
      <c r="A313" s="242">
        <f>A312+1</f>
        <v>15</v>
      </c>
      <c r="B313" s="214" t="s">
        <v>211</v>
      </c>
      <c r="C313" s="55"/>
      <c r="D313" s="38">
        <f>D205+D217+D229+D235+D261+D267+D273</f>
        <v>0</v>
      </c>
      <c r="E313" s="38">
        <f t="shared" ref="E313:I313" si="45">E205+E217+E229+E235+E261+E267+E273</f>
        <v>2</v>
      </c>
      <c r="F313" s="38">
        <f t="shared" si="45"/>
        <v>0</v>
      </c>
      <c r="G313" s="38">
        <f t="shared" si="45"/>
        <v>2</v>
      </c>
      <c r="H313" s="38">
        <f t="shared" si="45"/>
        <v>0</v>
      </c>
      <c r="I313" s="38">
        <f t="shared" si="45"/>
        <v>0</v>
      </c>
      <c r="J313" s="256">
        <f>SUM(D313:I313)</f>
        <v>4</v>
      </c>
      <c r="L313" s="12"/>
      <c r="M313" s="24"/>
    </row>
    <row r="314" spans="1:13" x14ac:dyDescent="0.4">
      <c r="A314" s="242">
        <f>A313+1</f>
        <v>16</v>
      </c>
      <c r="B314" s="214" t="s">
        <v>187</v>
      </c>
      <c r="C314" s="55"/>
      <c r="D314" s="71">
        <f t="shared" ref="D314:J314" si="46">SUM(D311:D313)</f>
        <v>64</v>
      </c>
      <c r="E314" s="71">
        <f t="shared" si="46"/>
        <v>66</v>
      </c>
      <c r="F314" s="71">
        <f t="shared" si="46"/>
        <v>64</v>
      </c>
      <c r="G314" s="71">
        <f t="shared" si="46"/>
        <v>66</v>
      </c>
      <c r="H314" s="71">
        <f t="shared" si="46"/>
        <v>64</v>
      </c>
      <c r="I314" s="71">
        <f t="shared" si="46"/>
        <v>63</v>
      </c>
      <c r="J314" s="254">
        <f t="shared" si="46"/>
        <v>387</v>
      </c>
      <c r="M314" s="24"/>
    </row>
    <row r="315" spans="1:13" x14ac:dyDescent="0.4">
      <c r="A315" s="259"/>
      <c r="C315" s="38"/>
      <c r="D315" s="38"/>
      <c r="J315" s="243"/>
    </row>
    <row r="316" spans="1:13" x14ac:dyDescent="0.4">
      <c r="A316" s="242">
        <f>A314+1</f>
        <v>17</v>
      </c>
      <c r="B316" s="25" t="s">
        <v>14</v>
      </c>
      <c r="C316" s="26"/>
      <c r="D316" s="26"/>
      <c r="J316" s="243"/>
    </row>
    <row r="317" spans="1:13" x14ac:dyDescent="0.4">
      <c r="A317" s="242">
        <f>A316+1</f>
        <v>18</v>
      </c>
      <c r="B317" s="214" t="s">
        <v>210</v>
      </c>
      <c r="C317" s="55"/>
      <c r="D317" s="71">
        <f t="shared" ref="D317:I317" si="47">D299+D305+D311</f>
        <v>11869</v>
      </c>
      <c r="E317" s="71">
        <f t="shared" si="47"/>
        <v>11868</v>
      </c>
      <c r="F317" s="71">
        <f t="shared" si="47"/>
        <v>11866</v>
      </c>
      <c r="G317" s="71">
        <f t="shared" si="47"/>
        <v>11861</v>
      </c>
      <c r="H317" s="71">
        <f t="shared" si="47"/>
        <v>11858</v>
      </c>
      <c r="I317" s="71">
        <f t="shared" si="47"/>
        <v>11837</v>
      </c>
      <c r="J317" s="254">
        <f>SUM(D317:I317)</f>
        <v>71159</v>
      </c>
      <c r="L317" s="12"/>
      <c r="M317" s="24"/>
    </row>
    <row r="318" spans="1:13" x14ac:dyDescent="0.4">
      <c r="A318" s="242">
        <f>A317+1</f>
        <v>19</v>
      </c>
      <c r="B318" s="214" t="s">
        <v>171</v>
      </c>
      <c r="C318" s="55"/>
      <c r="D318" s="26">
        <f t="shared" ref="D318:I318" si="48">D300+D306+D312</f>
        <v>0</v>
      </c>
      <c r="E318" s="26">
        <f t="shared" si="48"/>
        <v>0</v>
      </c>
      <c r="F318" s="26">
        <f t="shared" si="48"/>
        <v>0</v>
      </c>
      <c r="G318" s="26">
        <f t="shared" si="48"/>
        <v>0</v>
      </c>
      <c r="H318" s="26">
        <f t="shared" si="48"/>
        <v>0</v>
      </c>
      <c r="I318" s="26">
        <f t="shared" si="48"/>
        <v>0</v>
      </c>
      <c r="J318" s="254">
        <f>SUM(D318:I318)</f>
        <v>0</v>
      </c>
      <c r="M318" s="24"/>
    </row>
    <row r="319" spans="1:13" ht="17.25" x14ac:dyDescent="0.7">
      <c r="A319" s="242">
        <f>A318+1</f>
        <v>20</v>
      </c>
      <c r="B319" s="214" t="s">
        <v>211</v>
      </c>
      <c r="C319" s="55"/>
      <c r="D319" s="129">
        <f t="shared" ref="D319:I319" si="49">D301+D307+D313</f>
        <v>61</v>
      </c>
      <c r="E319" s="129">
        <f t="shared" si="49"/>
        <v>51</v>
      </c>
      <c r="F319" s="129">
        <f t="shared" si="49"/>
        <v>50</v>
      </c>
      <c r="G319" s="129">
        <f t="shared" si="49"/>
        <v>58</v>
      </c>
      <c r="H319" s="129">
        <f>H301+H307+H313</f>
        <v>50</v>
      </c>
      <c r="I319" s="129">
        <f t="shared" si="49"/>
        <v>80</v>
      </c>
      <c r="J319" s="255">
        <f>SUM(D319:I319)</f>
        <v>350</v>
      </c>
      <c r="M319" s="24"/>
    </row>
    <row r="320" spans="1:13" ht="15.4" thickBot="1" x14ac:dyDescent="0.45">
      <c r="A320" s="246">
        <f>A319+1</f>
        <v>21</v>
      </c>
      <c r="B320" s="257" t="s">
        <v>187</v>
      </c>
      <c r="C320" s="251"/>
      <c r="D320" s="128">
        <f t="shared" ref="D320:J320" si="50">SUM(D317:D319)</f>
        <v>11930</v>
      </c>
      <c r="E320" s="128">
        <f t="shared" si="50"/>
        <v>11919</v>
      </c>
      <c r="F320" s="128">
        <f t="shared" si="50"/>
        <v>11916</v>
      </c>
      <c r="G320" s="128">
        <f t="shared" si="50"/>
        <v>11919</v>
      </c>
      <c r="H320" s="128">
        <f t="shared" si="50"/>
        <v>11908</v>
      </c>
      <c r="I320" s="128">
        <f t="shared" si="50"/>
        <v>11917</v>
      </c>
      <c r="J320" s="258">
        <f t="shared" si="50"/>
        <v>71509</v>
      </c>
      <c r="L320" s="12"/>
      <c r="M320" s="24"/>
    </row>
    <row r="321" spans="1:19" ht="15.4" thickBot="1" x14ac:dyDescent="0.45">
      <c r="C321" s="26"/>
      <c r="D321" s="26"/>
    </row>
    <row r="322" spans="1:19" x14ac:dyDescent="0.4">
      <c r="A322" s="260"/>
      <c r="B322" s="240"/>
      <c r="C322" s="253"/>
      <c r="D322" s="253"/>
      <c r="E322" s="240"/>
      <c r="F322" s="240"/>
      <c r="G322" s="240"/>
      <c r="H322" s="240"/>
      <c r="I322" s="240"/>
      <c r="J322" s="241"/>
    </row>
    <row r="323" spans="1:19" x14ac:dyDescent="0.4">
      <c r="A323" s="242">
        <f>A320+1</f>
        <v>22</v>
      </c>
      <c r="B323" s="25" t="s">
        <v>219</v>
      </c>
      <c r="C323" s="26"/>
      <c r="D323" s="26"/>
      <c r="J323" s="243"/>
    </row>
    <row r="324" spans="1:19" x14ac:dyDescent="0.4">
      <c r="A324" s="242">
        <f>A323+1</f>
        <v>23</v>
      </c>
      <c r="B324" s="214" t="s">
        <v>210</v>
      </c>
      <c r="C324" s="55"/>
      <c r="D324" s="71">
        <f t="shared" ref="D324:I326" si="51">D171+D317</f>
        <v>139318</v>
      </c>
      <c r="E324" s="71">
        <f t="shared" si="51"/>
        <v>138910</v>
      </c>
      <c r="F324" s="71">
        <f t="shared" si="51"/>
        <v>138273</v>
      </c>
      <c r="G324" s="71">
        <f t="shared" si="51"/>
        <v>137449</v>
      </c>
      <c r="H324" s="71">
        <f t="shared" si="51"/>
        <v>136878</v>
      </c>
      <c r="I324" s="71">
        <f t="shared" si="51"/>
        <v>136458</v>
      </c>
      <c r="J324" s="254">
        <f>SUM(D324:I324)</f>
        <v>827286</v>
      </c>
      <c r="M324" s="24"/>
    </row>
    <row r="325" spans="1:19" x14ac:dyDescent="0.4">
      <c r="A325" s="242">
        <f>A324+1</f>
        <v>24</v>
      </c>
      <c r="B325" s="214" t="s">
        <v>171</v>
      </c>
      <c r="C325" s="55"/>
      <c r="D325" s="26">
        <f t="shared" si="51"/>
        <v>0</v>
      </c>
      <c r="E325" s="26">
        <f t="shared" si="51"/>
        <v>0</v>
      </c>
      <c r="F325" s="26">
        <f t="shared" si="51"/>
        <v>0</v>
      </c>
      <c r="G325" s="26">
        <f t="shared" si="51"/>
        <v>0</v>
      </c>
      <c r="H325" s="26">
        <f t="shared" si="51"/>
        <v>0</v>
      </c>
      <c r="I325" s="26">
        <f t="shared" si="51"/>
        <v>0</v>
      </c>
      <c r="J325" s="254">
        <f>SUM(D325:I325)</f>
        <v>0</v>
      </c>
      <c r="M325" s="24"/>
    </row>
    <row r="326" spans="1:19" ht="17.25" x14ac:dyDescent="0.7">
      <c r="A326" s="242">
        <f>A325+1</f>
        <v>25</v>
      </c>
      <c r="B326" s="214" t="s">
        <v>211</v>
      </c>
      <c r="C326" s="55"/>
      <c r="D326" s="129">
        <f t="shared" si="51"/>
        <v>1784</v>
      </c>
      <c r="E326" s="129">
        <f t="shared" si="51"/>
        <v>2052</v>
      </c>
      <c r="F326" s="129">
        <f t="shared" si="51"/>
        <v>2226</v>
      </c>
      <c r="G326" s="129">
        <f t="shared" si="51"/>
        <v>2210</v>
      </c>
      <c r="H326" s="129">
        <f t="shared" si="51"/>
        <v>1911</v>
      </c>
      <c r="I326" s="129">
        <f t="shared" si="51"/>
        <v>2016</v>
      </c>
      <c r="J326" s="255">
        <f>SUM(D326:I326)</f>
        <v>12199</v>
      </c>
      <c r="M326" s="24"/>
    </row>
    <row r="327" spans="1:19" x14ac:dyDescent="0.4">
      <c r="A327" s="242">
        <f>A326+1</f>
        <v>26</v>
      </c>
      <c r="B327" s="214" t="s">
        <v>187</v>
      </c>
      <c r="C327" s="55"/>
      <c r="D327" s="71">
        <f t="shared" ref="D327:J327" si="52">SUM(D324:D326)</f>
        <v>141102</v>
      </c>
      <c r="E327" s="71">
        <f t="shared" si="52"/>
        <v>140962</v>
      </c>
      <c r="F327" s="71">
        <f t="shared" si="52"/>
        <v>140499</v>
      </c>
      <c r="G327" s="71">
        <f t="shared" si="52"/>
        <v>139659</v>
      </c>
      <c r="H327" s="71">
        <f t="shared" si="52"/>
        <v>138789</v>
      </c>
      <c r="I327" s="71">
        <f t="shared" si="52"/>
        <v>138474</v>
      </c>
      <c r="J327" s="254">
        <f t="shared" si="52"/>
        <v>839485</v>
      </c>
      <c r="M327" s="24"/>
    </row>
    <row r="328" spans="1:19" ht="15.4" thickBot="1" x14ac:dyDescent="0.45">
      <c r="A328" s="261"/>
      <c r="B328" s="262"/>
      <c r="C328" s="262"/>
      <c r="D328" s="263"/>
      <c r="E328" s="263"/>
      <c r="F328" s="263"/>
      <c r="G328" s="263"/>
      <c r="H328" s="263"/>
      <c r="I328" s="263"/>
      <c r="J328" s="264"/>
      <c r="M328" s="24"/>
    </row>
    <row r="329" spans="1:19" x14ac:dyDescent="0.4">
      <c r="A329" s="23"/>
      <c r="B329" s="24"/>
      <c r="C329" s="24"/>
      <c r="D329" s="74"/>
      <c r="E329" s="74"/>
      <c r="F329" s="74"/>
      <c r="G329" s="74"/>
      <c r="H329" s="74"/>
      <c r="I329" s="74"/>
      <c r="J329" s="35"/>
      <c r="K329" s="35"/>
      <c r="L329" s="35"/>
      <c r="M329" s="35"/>
      <c r="N329" s="35"/>
      <c r="O329" s="35"/>
      <c r="P329" s="35"/>
      <c r="S329" s="24"/>
    </row>
    <row r="330" spans="1:19" x14ac:dyDescent="0.4">
      <c r="E330" s="169"/>
    </row>
    <row r="331" spans="1:19" x14ac:dyDescent="0.4">
      <c r="E331" s="169"/>
    </row>
    <row r="332" spans="1:19" x14ac:dyDescent="0.4">
      <c r="E332" s="169"/>
    </row>
    <row r="334" spans="1:19" x14ac:dyDescent="0.4">
      <c r="I334" s="113"/>
      <c r="J334" s="113"/>
    </row>
    <row r="335" spans="1:19" x14ac:dyDescent="0.4">
      <c r="H335" s="71"/>
    </row>
    <row r="338" spans="2:17" x14ac:dyDescent="0.4">
      <c r="B338" s="25"/>
      <c r="C338" s="169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6"/>
    </row>
    <row r="339" spans="2:17" x14ac:dyDescent="0.4">
      <c r="B339" s="37"/>
      <c r="C339" s="170"/>
      <c r="D339" s="113"/>
      <c r="E339" s="113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26"/>
    </row>
    <row r="340" spans="2:17" x14ac:dyDescent="0.4">
      <c r="C340" s="169"/>
      <c r="D340" s="113"/>
      <c r="E340" s="113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26"/>
    </row>
    <row r="341" spans="2:17" x14ac:dyDescent="0.4">
      <c r="C341" s="169"/>
      <c r="D341" s="113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26"/>
    </row>
    <row r="342" spans="2:17" x14ac:dyDescent="0.4">
      <c r="C342" s="169"/>
      <c r="D342" s="113"/>
      <c r="E342" s="113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  <c r="Q342" s="26"/>
    </row>
    <row r="343" spans="2:17" x14ac:dyDescent="0.4">
      <c r="C343" s="169"/>
      <c r="D343" s="169"/>
      <c r="E343" s="169"/>
      <c r="F343" s="169"/>
      <c r="G343" s="169"/>
      <c r="H343" s="170"/>
      <c r="I343" s="170"/>
      <c r="J343" s="170"/>
      <c r="K343" s="169"/>
      <c r="L343" s="169"/>
      <c r="M343" s="169"/>
      <c r="N343" s="169"/>
      <c r="O343" s="169"/>
      <c r="P343" s="169"/>
      <c r="Q343" s="38"/>
    </row>
    <row r="344" spans="2:17" x14ac:dyDescent="0.4">
      <c r="C344" s="169"/>
      <c r="D344" s="169"/>
      <c r="E344" s="169"/>
      <c r="F344" s="169"/>
      <c r="G344" s="169"/>
      <c r="H344" s="169"/>
      <c r="I344" s="169"/>
      <c r="J344" s="169"/>
      <c r="K344" s="169"/>
      <c r="L344" s="169"/>
      <c r="M344" s="169"/>
      <c r="N344" s="169"/>
      <c r="O344" s="169"/>
      <c r="P344" s="169"/>
      <c r="Q344" s="26"/>
    </row>
    <row r="345" spans="2:17" x14ac:dyDescent="0.4">
      <c r="C345" s="169"/>
      <c r="D345" s="169"/>
      <c r="E345" s="169"/>
      <c r="F345" s="169"/>
      <c r="G345" s="169"/>
      <c r="H345" s="169"/>
      <c r="I345" s="169"/>
      <c r="J345" s="169"/>
      <c r="K345" s="169"/>
      <c r="L345" s="169"/>
      <c r="M345" s="169"/>
      <c r="N345" s="169"/>
      <c r="O345" s="169"/>
      <c r="P345" s="169"/>
      <c r="Q345" s="26"/>
    </row>
    <row r="346" spans="2:17" x14ac:dyDescent="0.4">
      <c r="B346" s="37"/>
      <c r="C346" s="169"/>
      <c r="D346" s="113"/>
      <c r="E346" s="113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  <c r="Q346" s="26"/>
    </row>
    <row r="347" spans="2:17" x14ac:dyDescent="0.4">
      <c r="C347" s="169"/>
      <c r="D347" s="113"/>
      <c r="E347" s="113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  <c r="Q347" s="26"/>
    </row>
    <row r="348" spans="2:17" x14ac:dyDescent="0.4">
      <c r="C348" s="169"/>
      <c r="D348" s="113"/>
      <c r="E348" s="113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  <c r="Q348" s="26"/>
    </row>
    <row r="349" spans="2:17" x14ac:dyDescent="0.4">
      <c r="C349" s="169"/>
      <c r="D349" s="169"/>
      <c r="E349" s="169"/>
      <c r="F349" s="169"/>
      <c r="G349" s="169"/>
      <c r="H349" s="169"/>
      <c r="I349" s="169"/>
      <c r="J349" s="169"/>
      <c r="K349" s="169"/>
      <c r="L349" s="169"/>
      <c r="M349" s="169"/>
      <c r="N349" s="169"/>
      <c r="O349" s="169"/>
      <c r="P349" s="169"/>
      <c r="Q349" s="26"/>
    </row>
    <row r="350" spans="2:17" x14ac:dyDescent="0.4">
      <c r="C350" s="169"/>
      <c r="D350" s="169"/>
      <c r="E350" s="169"/>
      <c r="F350" s="169"/>
      <c r="G350" s="169"/>
      <c r="H350" s="171"/>
      <c r="I350" s="170"/>
      <c r="J350" s="170"/>
      <c r="K350" s="169"/>
      <c r="L350" s="169"/>
      <c r="M350" s="169"/>
      <c r="N350" s="169"/>
      <c r="O350" s="169"/>
      <c r="P350" s="169"/>
      <c r="Q350" s="26"/>
    </row>
    <row r="351" spans="2:17" x14ac:dyDescent="0.4">
      <c r="C351" s="169"/>
      <c r="D351" s="169"/>
      <c r="E351" s="169"/>
      <c r="F351" s="169"/>
      <c r="G351" s="169"/>
      <c r="H351" s="171"/>
      <c r="I351" s="169"/>
      <c r="J351" s="169"/>
      <c r="K351" s="169"/>
      <c r="L351" s="169"/>
      <c r="M351" s="169"/>
      <c r="N351" s="169"/>
      <c r="O351" s="169"/>
      <c r="P351" s="169"/>
      <c r="Q351" s="26"/>
    </row>
    <row r="352" spans="2:17" x14ac:dyDescent="0.4">
      <c r="D352" s="169"/>
      <c r="E352" s="169"/>
      <c r="F352" s="169"/>
      <c r="G352" s="169"/>
      <c r="H352" s="169"/>
      <c r="I352" s="169"/>
      <c r="J352" s="169"/>
      <c r="K352" s="169"/>
      <c r="L352" s="169"/>
      <c r="M352" s="169"/>
      <c r="N352" s="169"/>
      <c r="O352" s="169"/>
      <c r="Q352" s="27"/>
    </row>
    <row r="353" spans="2:17" x14ac:dyDescent="0.4">
      <c r="D353" s="169"/>
      <c r="E353" s="169"/>
      <c r="F353" s="169"/>
      <c r="G353" s="169"/>
      <c r="H353" s="169"/>
      <c r="I353" s="169"/>
      <c r="J353" s="169"/>
      <c r="K353" s="169"/>
      <c r="L353" s="169"/>
      <c r="M353" s="169"/>
      <c r="N353" s="169"/>
      <c r="O353" s="169"/>
      <c r="Q353" s="27"/>
    </row>
    <row r="354" spans="2:17" x14ac:dyDescent="0.4">
      <c r="D354" s="169"/>
      <c r="E354" s="169"/>
      <c r="F354" s="169"/>
      <c r="G354" s="169"/>
      <c r="H354" s="169"/>
      <c r="I354" s="169"/>
      <c r="J354" s="169"/>
      <c r="K354" s="169"/>
      <c r="L354" s="169"/>
      <c r="M354" s="169"/>
      <c r="N354" s="169"/>
      <c r="O354" s="169"/>
      <c r="Q354" s="27"/>
    </row>
    <row r="355" spans="2:17" x14ac:dyDescent="0.4">
      <c r="D355" s="169"/>
      <c r="E355" s="169"/>
      <c r="F355" s="169"/>
      <c r="G355" s="169"/>
      <c r="H355" s="169"/>
      <c r="I355" s="169"/>
      <c r="J355" s="169"/>
      <c r="K355" s="169"/>
      <c r="L355" s="169"/>
      <c r="M355" s="169"/>
      <c r="N355" s="169"/>
      <c r="O355" s="169"/>
      <c r="Q355" s="27"/>
    </row>
    <row r="358" spans="2:17" x14ac:dyDescent="0.4">
      <c r="B358" s="25"/>
      <c r="C358" s="169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6"/>
    </row>
    <row r="359" spans="2:17" x14ac:dyDescent="0.4">
      <c r="B359" s="37"/>
      <c r="C359" s="170"/>
      <c r="D359" s="113"/>
      <c r="E359" s="113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26"/>
    </row>
    <row r="360" spans="2:17" x14ac:dyDescent="0.4">
      <c r="C360" s="169"/>
      <c r="D360" s="113"/>
      <c r="E360" s="113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26"/>
    </row>
    <row r="361" spans="2:17" x14ac:dyDescent="0.4">
      <c r="C361" s="169"/>
      <c r="D361" s="113"/>
      <c r="E361" s="113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26"/>
    </row>
    <row r="362" spans="2:17" x14ac:dyDescent="0.4">
      <c r="C362" s="169"/>
      <c r="D362" s="113"/>
      <c r="E362" s="113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26"/>
    </row>
    <row r="363" spans="2:17" x14ac:dyDescent="0.4">
      <c r="C363" s="169"/>
      <c r="D363" s="169"/>
      <c r="E363" s="169"/>
      <c r="F363" s="169"/>
      <c r="G363" s="169"/>
      <c r="H363" s="170"/>
      <c r="I363" s="170"/>
      <c r="J363" s="170"/>
      <c r="K363" s="169"/>
      <c r="L363" s="169"/>
      <c r="M363" s="169"/>
      <c r="N363" s="169"/>
      <c r="O363" s="169"/>
      <c r="P363" s="169"/>
      <c r="Q363" s="26"/>
    </row>
    <row r="364" spans="2:17" x14ac:dyDescent="0.4">
      <c r="C364" s="169"/>
      <c r="D364" s="169"/>
      <c r="E364" s="169"/>
      <c r="F364" s="169"/>
      <c r="G364" s="169"/>
      <c r="H364" s="169"/>
      <c r="I364" s="169"/>
      <c r="J364" s="169"/>
      <c r="K364" s="169"/>
      <c r="L364" s="169"/>
      <c r="M364" s="169"/>
      <c r="N364" s="169"/>
      <c r="O364" s="169"/>
      <c r="P364" s="169"/>
      <c r="Q364" s="26"/>
    </row>
    <row r="365" spans="2:17" x14ac:dyDescent="0.4">
      <c r="C365" s="169"/>
      <c r="D365" s="169"/>
      <c r="E365" s="169"/>
      <c r="F365" s="169"/>
      <c r="G365" s="169"/>
      <c r="H365" s="169"/>
      <c r="I365" s="169"/>
      <c r="J365" s="169"/>
      <c r="K365" s="169"/>
      <c r="L365" s="169"/>
      <c r="M365" s="169"/>
      <c r="N365" s="169"/>
      <c r="O365" s="169"/>
      <c r="P365" s="169"/>
      <c r="Q365" s="26"/>
    </row>
    <row r="366" spans="2:17" x14ac:dyDescent="0.4">
      <c r="B366" s="37"/>
      <c r="C366" s="169"/>
      <c r="D366" s="113"/>
      <c r="E366" s="113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  <c r="Q366" s="26"/>
    </row>
    <row r="367" spans="2:17" x14ac:dyDescent="0.4">
      <c r="C367" s="169"/>
      <c r="D367" s="113"/>
      <c r="E367" s="113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26"/>
    </row>
    <row r="368" spans="2:17" x14ac:dyDescent="0.4">
      <c r="C368" s="169"/>
      <c r="D368" s="113"/>
      <c r="E368" s="113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26"/>
    </row>
    <row r="369" spans="3:17" x14ac:dyDescent="0.4">
      <c r="C369" s="169"/>
      <c r="D369" s="169"/>
      <c r="E369" s="169"/>
      <c r="F369" s="169"/>
      <c r="G369" s="169"/>
      <c r="H369" s="169"/>
      <c r="I369" s="169"/>
      <c r="J369" s="169"/>
      <c r="K369" s="169"/>
      <c r="L369" s="169"/>
      <c r="M369" s="169"/>
      <c r="N369" s="169"/>
      <c r="O369" s="169"/>
      <c r="P369" s="169"/>
      <c r="Q369" s="26"/>
    </row>
    <row r="370" spans="3:17" x14ac:dyDescent="0.4">
      <c r="C370" s="169"/>
      <c r="D370" s="169"/>
      <c r="E370" s="169"/>
      <c r="F370" s="169"/>
      <c r="G370" s="169"/>
      <c r="H370" s="171"/>
      <c r="I370" s="170"/>
      <c r="J370" s="170"/>
      <c r="K370" s="169"/>
      <c r="L370" s="169"/>
      <c r="M370" s="169"/>
      <c r="N370" s="169"/>
      <c r="O370" s="169"/>
      <c r="P370" s="169"/>
      <c r="Q370" s="26"/>
    </row>
    <row r="371" spans="3:17" x14ac:dyDescent="0.4">
      <c r="C371" s="169"/>
      <c r="D371" s="169"/>
      <c r="E371" s="169"/>
      <c r="F371" s="169"/>
      <c r="G371" s="169"/>
      <c r="H371" s="171"/>
      <c r="I371" s="169"/>
      <c r="J371" s="169"/>
      <c r="K371" s="169"/>
      <c r="L371" s="169"/>
      <c r="M371" s="169"/>
      <c r="N371" s="169"/>
      <c r="O371" s="169"/>
      <c r="P371" s="169"/>
      <c r="Q371" s="26"/>
    </row>
    <row r="372" spans="3:17" x14ac:dyDescent="0.4">
      <c r="D372" s="169"/>
      <c r="E372" s="169"/>
      <c r="F372" s="169"/>
      <c r="G372" s="169"/>
      <c r="H372" s="169"/>
      <c r="I372" s="169"/>
      <c r="J372" s="169"/>
      <c r="K372" s="169"/>
      <c r="L372" s="169"/>
      <c r="M372" s="169"/>
      <c r="N372" s="169"/>
      <c r="O372" s="169"/>
      <c r="Q372" s="27"/>
    </row>
    <row r="373" spans="3:17" x14ac:dyDescent="0.4">
      <c r="D373" s="169"/>
      <c r="E373" s="169"/>
      <c r="F373" s="169"/>
      <c r="G373" s="169"/>
      <c r="H373" s="169"/>
      <c r="I373" s="169"/>
      <c r="J373" s="169"/>
      <c r="K373" s="169"/>
      <c r="L373" s="169"/>
      <c r="M373" s="169"/>
      <c r="N373" s="169"/>
      <c r="O373" s="169"/>
      <c r="Q373" s="27"/>
    </row>
    <row r="374" spans="3:17" x14ac:dyDescent="0.4">
      <c r="D374" s="169"/>
      <c r="E374" s="169"/>
      <c r="F374" s="169"/>
      <c r="G374" s="169"/>
      <c r="H374" s="169"/>
      <c r="I374" s="169"/>
      <c r="J374" s="169"/>
      <c r="K374" s="169"/>
      <c r="L374" s="169"/>
      <c r="M374" s="169"/>
      <c r="N374" s="169"/>
      <c r="O374" s="169"/>
      <c r="Q374" s="27"/>
    </row>
    <row r="375" spans="3:17" x14ac:dyDescent="0.4">
      <c r="D375" s="169"/>
      <c r="E375" s="169"/>
      <c r="F375" s="169"/>
      <c r="G375" s="169"/>
      <c r="H375" s="169"/>
      <c r="I375" s="169"/>
      <c r="J375" s="169"/>
      <c r="K375" s="169"/>
      <c r="L375" s="169"/>
      <c r="M375" s="169"/>
      <c r="N375" s="169"/>
      <c r="O375" s="169"/>
      <c r="Q375" s="27"/>
    </row>
  </sheetData>
  <mergeCells count="19">
    <mergeCell ref="A179:J179"/>
    <mergeCell ref="A283:J283"/>
    <mergeCell ref="A284:J284"/>
    <mergeCell ref="A285:J285"/>
    <mergeCell ref="A243:J243"/>
    <mergeCell ref="A1:J1"/>
    <mergeCell ref="A2:J2"/>
    <mergeCell ref="A3:J3"/>
    <mergeCell ref="A177:J177"/>
    <mergeCell ref="A178:J178"/>
    <mergeCell ref="A129:J129"/>
    <mergeCell ref="A130:J130"/>
    <mergeCell ref="A131:J131"/>
    <mergeCell ref="A67:J67"/>
    <mergeCell ref="A68:J68"/>
    <mergeCell ref="A69:J69"/>
    <mergeCell ref="A11:J11"/>
    <mergeCell ref="A244:J244"/>
    <mergeCell ref="A245:J245"/>
  </mergeCells>
  <phoneticPr fontId="0" type="noConversion"/>
  <printOptions horizontalCentered="1"/>
  <pageMargins left="0.75" right="0.5" top="0.75" bottom="0" header="0.5" footer="0.5"/>
  <pageSetup scale="60" orientation="portrait" r:id="rId1"/>
  <headerFooter alignWithMargins="0"/>
  <rowBreaks count="5" manualBreakCount="5">
    <brk id="66" max="9" man="1"/>
    <brk id="128" max="9" man="1"/>
    <brk id="176" max="9" man="1"/>
    <brk id="242" max="9" man="1"/>
    <brk id="282" max="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 transitionEntry="1" codeName="Sheet3"/>
  <dimension ref="A1:X436"/>
  <sheetViews>
    <sheetView workbookViewId="0">
      <selection sqref="A1:J1"/>
    </sheetView>
  </sheetViews>
  <sheetFormatPr defaultColWidth="7" defaultRowHeight="15" x14ac:dyDescent="0.4"/>
  <cols>
    <col min="1" max="1" width="8.59765625" style="43" bestFit="1" customWidth="1"/>
    <col min="2" max="2" width="51" style="22" customWidth="1"/>
    <col min="3" max="4" width="25.59765625" style="22" bestFit="1" customWidth="1"/>
    <col min="5" max="5" width="21.19921875" style="22" customWidth="1"/>
    <col min="6" max="6" width="22.19921875" style="22" customWidth="1"/>
    <col min="7" max="7" width="21" style="22" customWidth="1"/>
    <col min="8" max="8" width="23.19921875" style="22" bestFit="1" customWidth="1"/>
    <col min="9" max="10" width="22.19921875" style="22" bestFit="1" customWidth="1"/>
    <col min="11" max="11" width="21.19921875" style="22" bestFit="1" customWidth="1"/>
    <col min="12" max="12" width="23.59765625" style="22" bestFit="1" customWidth="1"/>
    <col min="13" max="13" width="25.19921875" style="22" bestFit="1" customWidth="1"/>
    <col min="14" max="14" width="21.19921875" style="22" bestFit="1" customWidth="1"/>
    <col min="15" max="15" width="21.19921875" style="22" customWidth="1"/>
    <col min="16" max="16" width="27.19921875" style="22" customWidth="1"/>
    <col min="17" max="16384" width="7" style="22"/>
  </cols>
  <sheetData>
    <row r="1" spans="1:24" x14ac:dyDescent="0.4">
      <c r="A1" s="282" t="str">
        <f>CONAME</f>
        <v>Columbia Gas of Kentucky, Inc.</v>
      </c>
      <c r="B1" s="282"/>
      <c r="C1" s="282"/>
      <c r="D1" s="282"/>
      <c r="E1" s="282"/>
      <c r="F1" s="282"/>
      <c r="G1" s="282"/>
      <c r="H1" s="282"/>
      <c r="I1" s="282"/>
      <c r="J1" s="282"/>
      <c r="K1" s="73"/>
      <c r="L1" s="73"/>
      <c r="M1" s="73"/>
      <c r="N1" s="73"/>
      <c r="O1" s="73"/>
      <c r="P1" s="73"/>
    </row>
    <row r="2" spans="1:24" x14ac:dyDescent="0.4">
      <c r="A2" s="282" t="s">
        <v>126</v>
      </c>
      <c r="B2" s="282"/>
      <c r="C2" s="282"/>
      <c r="D2" s="282"/>
      <c r="E2" s="282"/>
      <c r="F2" s="282"/>
      <c r="G2" s="282"/>
      <c r="H2" s="282"/>
      <c r="I2" s="282"/>
      <c r="J2" s="282"/>
      <c r="K2" s="73"/>
      <c r="L2" s="73"/>
      <c r="M2" s="73"/>
      <c r="N2" s="73"/>
      <c r="O2" s="73"/>
      <c r="P2" s="73"/>
    </row>
    <row r="3" spans="1:24" x14ac:dyDescent="0.4">
      <c r="A3" s="281" t="str">
        <f>TYDESC</f>
        <v>For the 6 Months Ended August 31, 2026</v>
      </c>
      <c r="B3" s="281"/>
      <c r="C3" s="281"/>
      <c r="D3" s="281"/>
      <c r="E3" s="281"/>
      <c r="F3" s="281"/>
      <c r="G3" s="281"/>
      <c r="H3" s="281"/>
      <c r="I3" s="281"/>
      <c r="J3" s="281"/>
      <c r="K3" s="25"/>
      <c r="L3" s="25"/>
      <c r="M3" s="25"/>
      <c r="N3" s="25"/>
      <c r="O3" s="25"/>
      <c r="P3" s="25"/>
    </row>
    <row r="4" spans="1:24" x14ac:dyDescent="0.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</row>
    <row r="5" spans="1:24" x14ac:dyDescent="0.4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</row>
    <row r="6" spans="1:24" x14ac:dyDescent="0.4">
      <c r="A6" s="52" t="s">
        <v>149</v>
      </c>
      <c r="C6" s="23"/>
      <c r="D6" s="23"/>
      <c r="E6" s="23"/>
      <c r="F6" s="23"/>
      <c r="J6" s="48" t="s">
        <v>238</v>
      </c>
      <c r="R6" s="25"/>
      <c r="S6" s="25"/>
      <c r="T6" s="25"/>
      <c r="U6" s="25"/>
      <c r="V6" s="25"/>
      <c r="W6" s="25"/>
      <c r="X6" s="25"/>
    </row>
    <row r="7" spans="1:24" x14ac:dyDescent="0.4">
      <c r="A7" s="52" t="s">
        <v>150</v>
      </c>
      <c r="C7" s="23"/>
      <c r="D7" s="23"/>
      <c r="E7" s="23"/>
      <c r="F7" s="23"/>
      <c r="J7" s="49" t="s">
        <v>260</v>
      </c>
    </row>
    <row r="8" spans="1:24" x14ac:dyDescent="0.4">
      <c r="A8" s="52" t="s">
        <v>46</v>
      </c>
      <c r="C8" s="23"/>
      <c r="D8" s="23"/>
      <c r="E8" s="23"/>
      <c r="F8" s="23"/>
      <c r="P8" s="49"/>
    </row>
    <row r="9" spans="1:24" x14ac:dyDescent="0.4">
      <c r="A9" s="68" t="str">
        <f>A!A8</f>
        <v>6 Mos Forecasted</v>
      </c>
      <c r="B9" s="23"/>
      <c r="C9" s="23"/>
      <c r="D9" s="205"/>
      <c r="E9" s="23"/>
      <c r="F9" s="30"/>
      <c r="G9" s="31"/>
      <c r="H9" s="30"/>
      <c r="I9" s="21"/>
      <c r="J9" s="30"/>
      <c r="K9" s="30"/>
      <c r="L9" s="30"/>
      <c r="M9" s="30"/>
      <c r="N9" s="30"/>
      <c r="O9" s="30"/>
      <c r="P9" s="30"/>
      <c r="Q9" s="23"/>
      <c r="R9" s="23"/>
    </row>
    <row r="10" spans="1:24" x14ac:dyDescent="0.4">
      <c r="A10" s="68"/>
      <c r="B10" s="23"/>
      <c r="C10" s="23"/>
      <c r="D10" s="205"/>
      <c r="E10" s="23"/>
      <c r="F10" s="30"/>
      <c r="G10" s="31"/>
      <c r="H10" s="30"/>
      <c r="I10" s="21"/>
      <c r="J10" s="30"/>
      <c r="K10" s="30"/>
      <c r="L10" s="30"/>
      <c r="M10" s="30"/>
      <c r="N10" s="30"/>
      <c r="O10" s="30"/>
      <c r="P10" s="30"/>
      <c r="Q10" s="23"/>
      <c r="R10" s="23"/>
    </row>
    <row r="11" spans="1:24" x14ac:dyDescent="0.4">
      <c r="A11" s="283" t="str">
        <f>A!A8</f>
        <v>6 Mos Forecasted</v>
      </c>
      <c r="B11" s="278"/>
      <c r="C11" s="278"/>
      <c r="D11" s="278"/>
      <c r="E11" s="278"/>
      <c r="F11" s="278"/>
      <c r="G11" s="278"/>
      <c r="H11" s="278"/>
      <c r="I11" s="278"/>
      <c r="J11" s="278"/>
      <c r="K11" s="30"/>
      <c r="L11" s="30"/>
      <c r="M11" s="30"/>
      <c r="N11" s="30"/>
      <c r="O11" s="30"/>
      <c r="P11" s="30"/>
      <c r="Q11" s="23"/>
      <c r="R11" s="23"/>
    </row>
    <row r="12" spans="1:24" x14ac:dyDescent="0.4">
      <c r="A12" s="23" t="s">
        <v>1</v>
      </c>
      <c r="B12" s="23"/>
      <c r="C12" s="23"/>
      <c r="D12" s="205"/>
      <c r="E12" s="23"/>
      <c r="F12" s="30"/>
      <c r="G12" s="31"/>
      <c r="H12" s="30"/>
      <c r="I12" s="21"/>
      <c r="J12" s="30"/>
      <c r="K12" s="30"/>
      <c r="L12" s="30"/>
      <c r="M12" s="30"/>
      <c r="N12" s="30"/>
      <c r="O12" s="30"/>
      <c r="P12" s="30"/>
      <c r="Q12" s="24"/>
      <c r="R12" s="24"/>
    </row>
    <row r="13" spans="1:24" x14ac:dyDescent="0.4">
      <c r="A13" s="32" t="s">
        <v>3</v>
      </c>
      <c r="B13" s="32" t="s">
        <v>4</v>
      </c>
      <c r="C13" s="32" t="s">
        <v>122</v>
      </c>
      <c r="D13" s="33" t="str">
        <f>B!$D$13</f>
        <v>Mar-26</v>
      </c>
      <c r="E13" s="33" t="str">
        <f>B!$E$13</f>
        <v>Apr-26</v>
      </c>
      <c r="F13" s="33" t="str">
        <f>B!$F$13</f>
        <v>May-26</v>
      </c>
      <c r="G13" s="33" t="str">
        <f>B!$G$13</f>
        <v>Jun-26</v>
      </c>
      <c r="H13" s="33" t="str">
        <f>B!$H$13</f>
        <v>Jul-26</v>
      </c>
      <c r="I13" s="33" t="str">
        <f>B!$I$13</f>
        <v>Aug-26</v>
      </c>
      <c r="J13" s="33" t="s">
        <v>5</v>
      </c>
      <c r="M13" s="34"/>
    </row>
    <row r="14" spans="1:24" x14ac:dyDescent="0.4">
      <c r="A14" s="23"/>
      <c r="B14" s="24" t="s">
        <v>36</v>
      </c>
      <c r="C14" s="24" t="s">
        <v>37</v>
      </c>
      <c r="D14" s="74" t="s">
        <v>38</v>
      </c>
      <c r="E14" s="35" t="s">
        <v>287</v>
      </c>
      <c r="F14" s="35" t="s">
        <v>288</v>
      </c>
      <c r="G14" s="35" t="s">
        <v>289</v>
      </c>
      <c r="H14" s="35" t="s">
        <v>290</v>
      </c>
      <c r="I14" s="35" t="s">
        <v>42</v>
      </c>
      <c r="J14" s="35" t="s">
        <v>43</v>
      </c>
      <c r="M14" s="24"/>
    </row>
    <row r="15" spans="1:24" x14ac:dyDescent="0.4">
      <c r="A15" s="23"/>
      <c r="B15" s="24"/>
      <c r="C15" s="24"/>
      <c r="D15" s="74"/>
      <c r="E15" s="35"/>
      <c r="F15" s="35"/>
      <c r="G15" s="35"/>
      <c r="H15" s="35"/>
      <c r="I15" s="35"/>
      <c r="J15" s="35"/>
      <c r="K15" s="35"/>
      <c r="L15" s="35"/>
      <c r="M15" s="24"/>
    </row>
    <row r="16" spans="1:24" x14ac:dyDescent="0.4">
      <c r="A16" s="43">
        <v>1</v>
      </c>
      <c r="B16" s="25" t="s">
        <v>168</v>
      </c>
    </row>
    <row r="17" spans="1:12" x14ac:dyDescent="0.4">
      <c r="A17" s="43">
        <f>A16+1</f>
        <v>2</v>
      </c>
      <c r="B17" s="22" t="s">
        <v>246</v>
      </c>
      <c r="C17" s="43"/>
      <c r="D17" s="41">
        <v>1140247.5</v>
      </c>
      <c r="E17" s="41">
        <v>686166.7</v>
      </c>
      <c r="F17" s="41">
        <v>316582.3</v>
      </c>
      <c r="G17" s="41">
        <v>166490.79999999999</v>
      </c>
      <c r="H17" s="41">
        <v>96539</v>
      </c>
      <c r="I17" s="41">
        <v>98583.3</v>
      </c>
      <c r="J17" s="41">
        <f>SUM(D17:I17)</f>
        <v>2504609.5999999996</v>
      </c>
      <c r="K17" s="25"/>
      <c r="L17" s="12"/>
    </row>
    <row r="18" spans="1:12" x14ac:dyDescent="0.4">
      <c r="A18" s="43">
        <f>A17+1</f>
        <v>3</v>
      </c>
      <c r="B18" s="22" t="s">
        <v>171</v>
      </c>
      <c r="C18" s="55" t="s">
        <v>250</v>
      </c>
      <c r="D18" s="42">
        <v>0</v>
      </c>
      <c r="E18" s="42">
        <v>0</v>
      </c>
      <c r="F18" s="42">
        <v>0</v>
      </c>
      <c r="G18" s="42">
        <v>0</v>
      </c>
      <c r="H18" s="42">
        <v>0</v>
      </c>
      <c r="I18" s="42">
        <v>0</v>
      </c>
      <c r="J18" s="42">
        <f>SUM(D18:I18)</f>
        <v>0</v>
      </c>
    </row>
    <row r="19" spans="1:12" x14ac:dyDescent="0.4">
      <c r="A19" s="43">
        <f>A18+1</f>
        <v>4</v>
      </c>
      <c r="B19" s="22" t="s">
        <v>191</v>
      </c>
      <c r="C19" s="23"/>
      <c r="D19" s="53">
        <f t="shared" ref="D19:I19" si="0">SUM(D17:D18)</f>
        <v>1140247.5</v>
      </c>
      <c r="E19" s="53">
        <f t="shared" si="0"/>
        <v>686166.7</v>
      </c>
      <c r="F19" s="53">
        <f t="shared" si="0"/>
        <v>316582.3</v>
      </c>
      <c r="G19" s="53">
        <f t="shared" si="0"/>
        <v>166490.79999999999</v>
      </c>
      <c r="H19" s="53">
        <f t="shared" si="0"/>
        <v>96539</v>
      </c>
      <c r="I19" s="53">
        <f t="shared" si="0"/>
        <v>98583.3</v>
      </c>
      <c r="J19" s="53">
        <f>SUM(D19:I19)</f>
        <v>2504609.5999999996</v>
      </c>
    </row>
    <row r="20" spans="1:12" x14ac:dyDescent="0.4">
      <c r="B20" s="25"/>
      <c r="C20" s="23"/>
      <c r="D20" s="25"/>
    </row>
    <row r="21" spans="1:12" x14ac:dyDescent="0.4">
      <c r="A21" s="43">
        <f>A19+1</f>
        <v>5</v>
      </c>
      <c r="B21" s="25" t="s">
        <v>169</v>
      </c>
      <c r="C21" s="43"/>
    </row>
    <row r="22" spans="1:12" x14ac:dyDescent="0.4">
      <c r="A22" s="43">
        <f>A21+1</f>
        <v>6</v>
      </c>
      <c r="B22" s="22" t="s">
        <v>246</v>
      </c>
      <c r="C22" s="43"/>
      <c r="D22" s="27">
        <v>0</v>
      </c>
      <c r="E22" s="27">
        <v>0</v>
      </c>
      <c r="F22" s="27">
        <v>0</v>
      </c>
      <c r="G22" s="27">
        <v>0</v>
      </c>
      <c r="H22" s="27">
        <v>0</v>
      </c>
      <c r="I22" s="27">
        <v>0</v>
      </c>
      <c r="J22" s="27">
        <f>SUM(D22:I22)</f>
        <v>0</v>
      </c>
    </row>
    <row r="23" spans="1:12" x14ac:dyDescent="0.4">
      <c r="A23" s="43">
        <f>A22+1</f>
        <v>7</v>
      </c>
      <c r="B23" s="22" t="s">
        <v>171</v>
      </c>
      <c r="C23" s="55" t="s">
        <v>250</v>
      </c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f>SUM(D23:I23)</f>
        <v>0</v>
      </c>
    </row>
    <row r="24" spans="1:12" x14ac:dyDescent="0.4">
      <c r="A24" s="43">
        <f>A23+1</f>
        <v>8</v>
      </c>
      <c r="B24" s="22" t="s">
        <v>191</v>
      </c>
      <c r="C24" s="23"/>
      <c r="D24" s="27">
        <f t="shared" ref="D24:J24" si="1">SUM(D22:D23)</f>
        <v>0</v>
      </c>
      <c r="E24" s="27">
        <f t="shared" si="1"/>
        <v>0</v>
      </c>
      <c r="F24" s="27">
        <f t="shared" si="1"/>
        <v>0</v>
      </c>
      <c r="G24" s="27">
        <f t="shared" si="1"/>
        <v>0</v>
      </c>
      <c r="H24" s="27">
        <f t="shared" si="1"/>
        <v>0</v>
      </c>
      <c r="I24" s="27">
        <f t="shared" si="1"/>
        <v>0</v>
      </c>
      <c r="J24" s="27">
        <f t="shared" si="1"/>
        <v>0</v>
      </c>
    </row>
    <row r="25" spans="1:12" x14ac:dyDescent="0.4">
      <c r="A25" s="23"/>
      <c r="B25" s="25"/>
      <c r="C25" s="23"/>
      <c r="D25" s="25"/>
    </row>
    <row r="26" spans="1:12" x14ac:dyDescent="0.4">
      <c r="A26" s="43">
        <f>A24+1</f>
        <v>9</v>
      </c>
      <c r="B26" s="25" t="s">
        <v>170</v>
      </c>
      <c r="C26" s="43"/>
    </row>
    <row r="27" spans="1:12" x14ac:dyDescent="0.4">
      <c r="A27" s="43">
        <f>A26+1</f>
        <v>10</v>
      </c>
      <c r="B27" s="22" t="s">
        <v>246</v>
      </c>
      <c r="C27" s="43"/>
      <c r="D27" s="27">
        <v>71.5</v>
      </c>
      <c r="E27" s="27">
        <v>48</v>
      </c>
      <c r="F27" s="53">
        <v>17</v>
      </c>
      <c r="G27" s="53">
        <v>9.5</v>
      </c>
      <c r="H27" s="53">
        <v>4.4000000000000004</v>
      </c>
      <c r="I27" s="53">
        <v>4.8</v>
      </c>
      <c r="J27" s="53">
        <f>SUM(D27:I27)</f>
        <v>155.20000000000002</v>
      </c>
      <c r="K27" s="25"/>
      <c r="L27" s="12"/>
    </row>
    <row r="28" spans="1:12" x14ac:dyDescent="0.4">
      <c r="A28" s="43">
        <f>A27+1</f>
        <v>11</v>
      </c>
      <c r="B28" s="22" t="s">
        <v>171</v>
      </c>
      <c r="C28" s="55" t="s">
        <v>250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f>SUM(D28:I28)</f>
        <v>0</v>
      </c>
    </row>
    <row r="29" spans="1:12" x14ac:dyDescent="0.4">
      <c r="A29" s="43">
        <f>A28+1</f>
        <v>12</v>
      </c>
      <c r="B29" s="22" t="s">
        <v>191</v>
      </c>
      <c r="C29" s="23"/>
      <c r="D29" s="53">
        <f t="shared" ref="D29:I29" si="2">SUM(D27:D28)</f>
        <v>71.5</v>
      </c>
      <c r="E29" s="53">
        <f t="shared" si="2"/>
        <v>48</v>
      </c>
      <c r="F29" s="53">
        <f t="shared" si="2"/>
        <v>17</v>
      </c>
      <c r="G29" s="53">
        <f t="shared" si="2"/>
        <v>9.5</v>
      </c>
      <c r="H29" s="53">
        <f t="shared" si="2"/>
        <v>4.4000000000000004</v>
      </c>
      <c r="I29" s="53">
        <f t="shared" si="2"/>
        <v>4.8</v>
      </c>
      <c r="J29" s="53">
        <f>SUM(D29:I29)</f>
        <v>155.20000000000002</v>
      </c>
    </row>
    <row r="30" spans="1:12" x14ac:dyDescent="0.4">
      <c r="A30" s="23"/>
      <c r="B30" s="25"/>
      <c r="C30" s="23"/>
      <c r="D30" s="25"/>
    </row>
    <row r="31" spans="1:12" x14ac:dyDescent="0.4">
      <c r="A31" s="43">
        <f>A29+1</f>
        <v>13</v>
      </c>
      <c r="B31" s="25" t="s">
        <v>172</v>
      </c>
      <c r="C31" s="43"/>
    </row>
    <row r="32" spans="1:12" x14ac:dyDescent="0.4">
      <c r="A32" s="43">
        <f>A31+1</f>
        <v>14</v>
      </c>
      <c r="B32" s="22" t="s">
        <v>246</v>
      </c>
      <c r="C32" s="43"/>
      <c r="D32" s="27">
        <v>103.4</v>
      </c>
      <c r="E32" s="27">
        <v>69.7</v>
      </c>
      <c r="F32" s="53">
        <v>32.6</v>
      </c>
      <c r="G32" s="53">
        <v>14.9</v>
      </c>
      <c r="H32" s="53">
        <v>6</v>
      </c>
      <c r="I32" s="53">
        <v>7.3</v>
      </c>
      <c r="J32" s="53">
        <f>SUM(D32:I32)</f>
        <v>233.90000000000003</v>
      </c>
      <c r="K32" s="25"/>
      <c r="L32" s="12"/>
    </row>
    <row r="33" spans="1:12" x14ac:dyDescent="0.4">
      <c r="A33" s="43">
        <f>A32+1</f>
        <v>15</v>
      </c>
      <c r="B33" s="22" t="s">
        <v>171</v>
      </c>
      <c r="C33" s="55" t="s">
        <v>250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f>SUM(D33:I33)</f>
        <v>0</v>
      </c>
    </row>
    <row r="34" spans="1:12" x14ac:dyDescent="0.4">
      <c r="A34" s="43">
        <f>A33+1</f>
        <v>16</v>
      </c>
      <c r="B34" s="22" t="s">
        <v>191</v>
      </c>
      <c r="C34" s="23"/>
      <c r="D34" s="53">
        <f t="shared" ref="D34:I34" si="3">SUM(D32:D33)</f>
        <v>103.4</v>
      </c>
      <c r="E34" s="53">
        <f t="shared" si="3"/>
        <v>69.7</v>
      </c>
      <c r="F34" s="53">
        <f t="shared" si="3"/>
        <v>32.6</v>
      </c>
      <c r="G34" s="53">
        <f t="shared" si="3"/>
        <v>14.9</v>
      </c>
      <c r="H34" s="53">
        <f t="shared" si="3"/>
        <v>6</v>
      </c>
      <c r="I34" s="53">
        <f t="shared" si="3"/>
        <v>7.3</v>
      </c>
      <c r="J34" s="53">
        <f>SUM(D34:I34)</f>
        <v>233.90000000000003</v>
      </c>
    </row>
    <row r="35" spans="1:12" x14ac:dyDescent="0.4">
      <c r="C35" s="23"/>
      <c r="D35" s="53"/>
      <c r="E35" s="53"/>
      <c r="F35" s="53"/>
      <c r="G35" s="53"/>
      <c r="H35" s="53"/>
      <c r="I35" s="53"/>
      <c r="J35" s="53"/>
    </row>
    <row r="36" spans="1:12" x14ac:dyDescent="0.4">
      <c r="A36" s="43">
        <f>A34+1</f>
        <v>17</v>
      </c>
      <c r="B36" s="25" t="s">
        <v>173</v>
      </c>
      <c r="C36" s="43"/>
    </row>
    <row r="37" spans="1:12" x14ac:dyDescent="0.4">
      <c r="A37" s="43">
        <f>A36+1</f>
        <v>18</v>
      </c>
      <c r="B37" s="22" t="s">
        <v>246</v>
      </c>
      <c r="C37" s="43"/>
      <c r="D37" s="27">
        <v>0</v>
      </c>
      <c r="E37" s="27">
        <v>0</v>
      </c>
      <c r="F37" s="27">
        <v>0</v>
      </c>
      <c r="G37" s="27">
        <v>0</v>
      </c>
      <c r="H37" s="27">
        <v>0</v>
      </c>
      <c r="I37" s="27">
        <v>0</v>
      </c>
      <c r="J37" s="27">
        <f>SUM(D37:I37)</f>
        <v>0</v>
      </c>
    </row>
    <row r="38" spans="1:12" x14ac:dyDescent="0.4">
      <c r="A38" s="43">
        <f>A37+1</f>
        <v>19</v>
      </c>
      <c r="B38" s="22" t="s">
        <v>171</v>
      </c>
      <c r="C38" s="55" t="s">
        <v>250</v>
      </c>
      <c r="D38" s="42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f>SUM(D38:I38)</f>
        <v>0</v>
      </c>
    </row>
    <row r="39" spans="1:12" x14ac:dyDescent="0.4">
      <c r="A39" s="43">
        <f>A38+1</f>
        <v>20</v>
      </c>
      <c r="B39" s="22" t="s">
        <v>191</v>
      </c>
      <c r="C39" s="23"/>
      <c r="D39" s="27">
        <f t="shared" ref="D39:I39" si="4">SUM(D37:D38)</f>
        <v>0</v>
      </c>
      <c r="E39" s="27">
        <f t="shared" si="4"/>
        <v>0</v>
      </c>
      <c r="F39" s="27">
        <f t="shared" si="4"/>
        <v>0</v>
      </c>
      <c r="G39" s="27">
        <f t="shared" si="4"/>
        <v>0</v>
      </c>
      <c r="H39" s="27">
        <f t="shared" si="4"/>
        <v>0</v>
      </c>
      <c r="I39" s="27">
        <f t="shared" si="4"/>
        <v>0</v>
      </c>
      <c r="J39" s="27">
        <f>SUM(D39:I39)</f>
        <v>0</v>
      </c>
    </row>
    <row r="40" spans="1:12" x14ac:dyDescent="0.4">
      <c r="C40" s="23"/>
      <c r="D40" s="27"/>
      <c r="E40" s="27"/>
      <c r="F40" s="27"/>
      <c r="G40" s="53"/>
      <c r="H40" s="53"/>
      <c r="I40" s="53"/>
      <c r="J40" s="53"/>
    </row>
    <row r="41" spans="1:12" x14ac:dyDescent="0.4">
      <c r="A41" s="43">
        <f>A39+1</f>
        <v>21</v>
      </c>
      <c r="B41" s="25" t="s">
        <v>174</v>
      </c>
      <c r="C41" s="43"/>
    </row>
    <row r="42" spans="1:12" x14ac:dyDescent="0.4">
      <c r="A42" s="43">
        <f>A41+1</f>
        <v>22</v>
      </c>
      <c r="B42" s="22" t="s">
        <v>246</v>
      </c>
      <c r="C42" s="43"/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f>SUM(D42:I42)</f>
        <v>0</v>
      </c>
    </row>
    <row r="43" spans="1:12" x14ac:dyDescent="0.4">
      <c r="A43" s="43">
        <f>A42+1</f>
        <v>23</v>
      </c>
      <c r="B43" s="22" t="s">
        <v>171</v>
      </c>
      <c r="C43" s="55" t="s">
        <v>250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f>SUM(D43:I43)</f>
        <v>0</v>
      </c>
    </row>
    <row r="44" spans="1:12" x14ac:dyDescent="0.4">
      <c r="A44" s="43">
        <f>A43+1</f>
        <v>24</v>
      </c>
      <c r="B44" s="22" t="s">
        <v>191</v>
      </c>
      <c r="C44" s="23"/>
      <c r="D44" s="27">
        <f t="shared" ref="D44:I44" si="5">SUM(D42:D43)</f>
        <v>0</v>
      </c>
      <c r="E44" s="27">
        <f t="shared" si="5"/>
        <v>0</v>
      </c>
      <c r="F44" s="27">
        <f t="shared" si="5"/>
        <v>0</v>
      </c>
      <c r="G44" s="27">
        <f t="shared" si="5"/>
        <v>0</v>
      </c>
      <c r="H44" s="27">
        <f t="shared" si="5"/>
        <v>0</v>
      </c>
      <c r="I44" s="27">
        <f t="shared" si="5"/>
        <v>0</v>
      </c>
      <c r="J44" s="27">
        <f>SUM(D44:I44)</f>
        <v>0</v>
      </c>
    </row>
    <row r="45" spans="1:12" x14ac:dyDescent="0.4">
      <c r="C45" s="23"/>
      <c r="D45" s="27"/>
      <c r="E45" s="27"/>
      <c r="F45" s="27"/>
      <c r="G45" s="53"/>
      <c r="H45" s="53"/>
      <c r="I45" s="53"/>
      <c r="J45" s="53"/>
    </row>
    <row r="46" spans="1:12" x14ac:dyDescent="0.4">
      <c r="A46" s="43">
        <f>A44+1</f>
        <v>25</v>
      </c>
      <c r="B46" s="25" t="s">
        <v>175</v>
      </c>
      <c r="C46" s="43"/>
    </row>
    <row r="47" spans="1:12" x14ac:dyDescent="0.4">
      <c r="A47" s="43">
        <f>A46+1</f>
        <v>26</v>
      </c>
      <c r="B47" s="22" t="s">
        <v>246</v>
      </c>
      <c r="C47" s="43"/>
      <c r="D47" s="27">
        <v>10.8</v>
      </c>
      <c r="E47" s="27">
        <v>6.7</v>
      </c>
      <c r="F47" s="27">
        <v>3</v>
      </c>
      <c r="G47" s="53">
        <v>0.7</v>
      </c>
      <c r="H47" s="53">
        <v>0.5</v>
      </c>
      <c r="I47" s="53">
        <v>0.4</v>
      </c>
      <c r="J47" s="53">
        <f>SUM(D47:I47)</f>
        <v>22.099999999999998</v>
      </c>
      <c r="K47" s="25"/>
      <c r="L47" s="12"/>
    </row>
    <row r="48" spans="1:12" x14ac:dyDescent="0.4">
      <c r="A48" s="43">
        <f>A47+1</f>
        <v>27</v>
      </c>
      <c r="B48" s="22" t="s">
        <v>171</v>
      </c>
      <c r="C48" s="55" t="s">
        <v>250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f>SUM(D48:I48)</f>
        <v>0</v>
      </c>
    </row>
    <row r="49" spans="1:13" x14ac:dyDescent="0.4">
      <c r="A49" s="43">
        <f>A48+1</f>
        <v>28</v>
      </c>
      <c r="B49" s="22" t="s">
        <v>191</v>
      </c>
      <c r="C49" s="23"/>
      <c r="D49" s="27">
        <f t="shared" ref="D49:I49" si="6">SUM(D47:D48)</f>
        <v>10.8</v>
      </c>
      <c r="E49" s="27">
        <f t="shared" si="6"/>
        <v>6.7</v>
      </c>
      <c r="F49" s="27">
        <f t="shared" si="6"/>
        <v>3</v>
      </c>
      <c r="G49" s="53">
        <f t="shared" si="6"/>
        <v>0.7</v>
      </c>
      <c r="H49" s="53">
        <f t="shared" si="6"/>
        <v>0.5</v>
      </c>
      <c r="I49" s="53">
        <f t="shared" si="6"/>
        <v>0.4</v>
      </c>
      <c r="J49" s="53">
        <f>SUM(D49:I49)</f>
        <v>22.099999999999998</v>
      </c>
    </row>
    <row r="50" spans="1:13" x14ac:dyDescent="0.4">
      <c r="A50" s="23"/>
      <c r="B50" s="24"/>
      <c r="C50" s="24"/>
      <c r="D50" s="35"/>
      <c r="E50" s="35"/>
      <c r="F50" s="35"/>
      <c r="G50" s="35"/>
      <c r="H50" s="35"/>
      <c r="I50" s="35"/>
      <c r="J50" s="35"/>
      <c r="M50" s="24"/>
    </row>
    <row r="51" spans="1:13" x14ac:dyDescent="0.4">
      <c r="A51" s="43">
        <f>A49+1</f>
        <v>29</v>
      </c>
      <c r="B51" s="25" t="s">
        <v>176</v>
      </c>
      <c r="C51" s="43"/>
    </row>
    <row r="52" spans="1:13" x14ac:dyDescent="0.4">
      <c r="A52" s="43">
        <f>A51+1</f>
        <v>30</v>
      </c>
      <c r="B52" s="22" t="s">
        <v>246</v>
      </c>
      <c r="C52" s="43"/>
      <c r="D52" s="27">
        <v>65.900000000000006</v>
      </c>
      <c r="E52" s="27">
        <v>0</v>
      </c>
      <c r="F52" s="27">
        <v>0</v>
      </c>
      <c r="G52" s="53">
        <v>6</v>
      </c>
      <c r="H52" s="53">
        <v>2.6</v>
      </c>
      <c r="I52" s="53">
        <v>2.9</v>
      </c>
      <c r="J52" s="53">
        <f>SUM(D52:I52)</f>
        <v>77.400000000000006</v>
      </c>
      <c r="K52" s="25"/>
      <c r="L52" s="12"/>
    </row>
    <row r="53" spans="1:13" x14ac:dyDescent="0.4">
      <c r="A53" s="43">
        <f>A52+1</f>
        <v>31</v>
      </c>
      <c r="B53" s="22" t="s">
        <v>171</v>
      </c>
      <c r="C53" s="55" t="s">
        <v>250</v>
      </c>
      <c r="D53" s="42">
        <v>0</v>
      </c>
      <c r="E53" s="42">
        <v>0</v>
      </c>
      <c r="F53" s="42">
        <v>0</v>
      </c>
      <c r="G53" s="42">
        <v>0</v>
      </c>
      <c r="H53" s="42">
        <v>0</v>
      </c>
      <c r="I53" s="42">
        <v>0</v>
      </c>
      <c r="J53" s="42">
        <f>SUM(D53:I53)</f>
        <v>0</v>
      </c>
    </row>
    <row r="54" spans="1:13" x14ac:dyDescent="0.4">
      <c r="A54" s="43">
        <f>A53+1</f>
        <v>32</v>
      </c>
      <c r="B54" s="22" t="s">
        <v>191</v>
      </c>
      <c r="C54" s="23"/>
      <c r="D54" s="27">
        <f t="shared" ref="D54:I54" si="7">SUM(D52:D53)</f>
        <v>65.900000000000006</v>
      </c>
      <c r="E54" s="27">
        <f t="shared" si="7"/>
        <v>0</v>
      </c>
      <c r="F54" s="27">
        <f t="shared" si="7"/>
        <v>0</v>
      </c>
      <c r="G54" s="53">
        <f t="shared" si="7"/>
        <v>6</v>
      </c>
      <c r="H54" s="53">
        <f t="shared" si="7"/>
        <v>2.6</v>
      </c>
      <c r="I54" s="53">
        <f t="shared" si="7"/>
        <v>2.9</v>
      </c>
      <c r="J54" s="53">
        <f>SUM(D54:I54)</f>
        <v>77.400000000000006</v>
      </c>
    </row>
    <row r="55" spans="1:13" x14ac:dyDescent="0.4">
      <c r="C55" s="23"/>
      <c r="D55" s="27"/>
      <c r="E55" s="27"/>
      <c r="F55" s="27"/>
      <c r="G55" s="53"/>
      <c r="H55" s="53"/>
      <c r="I55" s="53"/>
      <c r="J55" s="53"/>
    </row>
    <row r="56" spans="1:13" x14ac:dyDescent="0.4">
      <c r="A56" s="43">
        <f>A54+1</f>
        <v>33</v>
      </c>
      <c r="B56" s="25" t="s">
        <v>177</v>
      </c>
      <c r="C56" s="43"/>
    </row>
    <row r="57" spans="1:13" x14ac:dyDescent="0.4">
      <c r="A57" s="43">
        <f>A56+1</f>
        <v>34</v>
      </c>
      <c r="B57" s="22" t="s">
        <v>246</v>
      </c>
      <c r="C57" s="43"/>
      <c r="D57" s="27">
        <v>0</v>
      </c>
      <c r="E57" s="27">
        <v>0</v>
      </c>
      <c r="F57" s="27">
        <v>0</v>
      </c>
      <c r="G57" s="27">
        <v>0</v>
      </c>
      <c r="H57" s="27">
        <v>0</v>
      </c>
      <c r="I57" s="27">
        <v>0</v>
      </c>
      <c r="J57" s="27">
        <f>SUM(D57:I57)</f>
        <v>0</v>
      </c>
    </row>
    <row r="58" spans="1:13" x14ac:dyDescent="0.4">
      <c r="A58" s="43">
        <f>A57+1</f>
        <v>35</v>
      </c>
      <c r="B58" s="22" t="s">
        <v>171</v>
      </c>
      <c r="C58" s="55" t="s">
        <v>250</v>
      </c>
      <c r="D58" s="42">
        <v>0</v>
      </c>
      <c r="E58" s="42">
        <v>0</v>
      </c>
      <c r="F58" s="42">
        <v>0</v>
      </c>
      <c r="G58" s="42">
        <v>0</v>
      </c>
      <c r="H58" s="42">
        <v>0</v>
      </c>
      <c r="I58" s="42">
        <v>0</v>
      </c>
      <c r="J58" s="42">
        <f>SUM(D58:I58)</f>
        <v>0</v>
      </c>
    </row>
    <row r="59" spans="1:13" x14ac:dyDescent="0.4">
      <c r="A59" s="43">
        <f>A58+1</f>
        <v>36</v>
      </c>
      <c r="B59" s="22" t="s">
        <v>191</v>
      </c>
      <c r="C59" s="23"/>
      <c r="D59" s="27">
        <f t="shared" ref="D59:J59" si="8">SUM(D57:D58)</f>
        <v>0</v>
      </c>
      <c r="E59" s="27">
        <f t="shared" si="8"/>
        <v>0</v>
      </c>
      <c r="F59" s="27">
        <f t="shared" si="8"/>
        <v>0</v>
      </c>
      <c r="G59" s="27">
        <f t="shared" si="8"/>
        <v>0</v>
      </c>
      <c r="H59" s="27">
        <f t="shared" si="8"/>
        <v>0</v>
      </c>
      <c r="I59" s="27">
        <f t="shared" si="8"/>
        <v>0</v>
      </c>
      <c r="J59" s="27">
        <f t="shared" si="8"/>
        <v>0</v>
      </c>
    </row>
    <row r="60" spans="1:13" x14ac:dyDescent="0.4">
      <c r="C60" s="23"/>
      <c r="D60" s="27"/>
      <c r="E60" s="27"/>
      <c r="F60" s="27"/>
      <c r="G60" s="53"/>
      <c r="H60" s="53"/>
      <c r="I60" s="53"/>
      <c r="J60" s="53"/>
    </row>
    <row r="61" spans="1:13" x14ac:dyDescent="0.4">
      <c r="A61" s="43">
        <f>A59+1</f>
        <v>37</v>
      </c>
      <c r="B61" s="25" t="s">
        <v>178</v>
      </c>
      <c r="C61" s="43"/>
    </row>
    <row r="62" spans="1:13" x14ac:dyDescent="0.4">
      <c r="A62" s="43">
        <f>A61+1</f>
        <v>38</v>
      </c>
      <c r="B62" s="22" t="s">
        <v>246</v>
      </c>
      <c r="C62" s="43"/>
      <c r="D62" s="27"/>
      <c r="E62" s="27"/>
      <c r="F62" s="27"/>
      <c r="G62" s="41"/>
      <c r="H62" s="41"/>
      <c r="I62" s="41"/>
      <c r="J62" s="41"/>
    </row>
    <row r="63" spans="1:13" x14ac:dyDescent="0.4">
      <c r="A63" s="43">
        <f>A62+1</f>
        <v>39</v>
      </c>
      <c r="B63" s="57" t="s">
        <v>179</v>
      </c>
      <c r="C63" s="43"/>
      <c r="D63" s="27">
        <v>2</v>
      </c>
      <c r="E63" s="27">
        <v>2</v>
      </c>
      <c r="F63" s="27">
        <v>2</v>
      </c>
      <c r="G63" s="41">
        <v>2</v>
      </c>
      <c r="H63" s="41">
        <v>2</v>
      </c>
      <c r="I63" s="41">
        <v>2</v>
      </c>
      <c r="J63" s="41">
        <f>SUM(D63:I63)</f>
        <v>12</v>
      </c>
      <c r="L63" s="12"/>
    </row>
    <row r="64" spans="1:13" ht="17.25" x14ac:dyDescent="0.7">
      <c r="A64" s="43">
        <f>A63+1</f>
        <v>40</v>
      </c>
      <c r="B64" s="57" t="s">
        <v>180</v>
      </c>
      <c r="C64" s="43"/>
      <c r="D64" s="233">
        <f t="shared" ref="D64:I64" si="9">D65-D63</f>
        <v>35.9</v>
      </c>
      <c r="E64" s="233">
        <f t="shared" si="9"/>
        <v>29.1</v>
      </c>
      <c r="F64" s="233">
        <f t="shared" si="9"/>
        <v>11.4</v>
      </c>
      <c r="G64" s="233">
        <f t="shared" si="9"/>
        <v>9.4</v>
      </c>
      <c r="H64" s="233">
        <f t="shared" si="9"/>
        <v>7.9</v>
      </c>
      <c r="I64" s="233">
        <f t="shared" si="9"/>
        <v>7.8000000000000007</v>
      </c>
      <c r="J64" s="42">
        <f>SUM(D64:I64)</f>
        <v>101.50000000000001</v>
      </c>
    </row>
    <row r="65" spans="1:16" x14ac:dyDescent="0.4">
      <c r="B65" s="57"/>
      <c r="C65" s="43"/>
      <c r="D65" s="27">
        <v>37.9</v>
      </c>
      <c r="E65" s="27">
        <v>31.1</v>
      </c>
      <c r="F65" s="27">
        <v>13.4</v>
      </c>
      <c r="G65" s="41">
        <v>11.4</v>
      </c>
      <c r="H65" s="41">
        <v>9.9</v>
      </c>
      <c r="I65" s="41">
        <v>9.8000000000000007</v>
      </c>
      <c r="J65" s="41">
        <f>SUM(D65:I65)</f>
        <v>113.50000000000001</v>
      </c>
    </row>
    <row r="66" spans="1:16" x14ac:dyDescent="0.4">
      <c r="A66" s="43">
        <f>A64+1</f>
        <v>41</v>
      </c>
      <c r="B66" s="22" t="s">
        <v>171</v>
      </c>
      <c r="C66" s="55" t="s">
        <v>250</v>
      </c>
    </row>
    <row r="67" spans="1:16" x14ac:dyDescent="0.4">
      <c r="A67" s="43">
        <f>A66+1</f>
        <v>42</v>
      </c>
      <c r="B67" s="22" t="str">
        <f>B63</f>
        <v xml:space="preserve">    First 2 Mcf</v>
      </c>
      <c r="C67" s="55"/>
      <c r="D67" s="27">
        <v>0</v>
      </c>
      <c r="E67" s="27">
        <v>0</v>
      </c>
      <c r="F67" s="27">
        <v>0</v>
      </c>
      <c r="G67" s="27">
        <v>0</v>
      </c>
      <c r="H67" s="27">
        <v>0</v>
      </c>
      <c r="I67" s="27">
        <v>0</v>
      </c>
      <c r="J67" s="27">
        <f>SUM(D67:I67)</f>
        <v>0</v>
      </c>
    </row>
    <row r="68" spans="1:16" x14ac:dyDescent="0.4">
      <c r="A68" s="43">
        <f>A67+1</f>
        <v>43</v>
      </c>
      <c r="B68" s="22" t="str">
        <f>B64</f>
        <v xml:space="preserve">    Over 2 Mcf</v>
      </c>
      <c r="C68" s="55"/>
      <c r="D68" s="42">
        <v>0</v>
      </c>
      <c r="E68" s="42">
        <v>0</v>
      </c>
      <c r="F68" s="42">
        <v>0</v>
      </c>
      <c r="G68" s="42">
        <v>0</v>
      </c>
      <c r="H68" s="42">
        <v>0</v>
      </c>
      <c r="I68" s="42">
        <v>0</v>
      </c>
      <c r="J68" s="42">
        <f>SUM(D68:I68)</f>
        <v>0</v>
      </c>
    </row>
    <row r="69" spans="1:16" x14ac:dyDescent="0.4">
      <c r="C69" s="55"/>
      <c r="D69" s="27">
        <f t="shared" ref="D69:I69" si="10">SUM(D67:D68)</f>
        <v>0</v>
      </c>
      <c r="E69" s="27">
        <f t="shared" si="10"/>
        <v>0</v>
      </c>
      <c r="F69" s="27">
        <f t="shared" si="10"/>
        <v>0</v>
      </c>
      <c r="G69" s="27">
        <f t="shared" si="10"/>
        <v>0</v>
      </c>
      <c r="H69" s="27">
        <f t="shared" si="10"/>
        <v>0</v>
      </c>
      <c r="I69" s="27">
        <f t="shared" si="10"/>
        <v>0</v>
      </c>
      <c r="J69" s="27">
        <f>SUM(D69:I69)</f>
        <v>0</v>
      </c>
    </row>
    <row r="70" spans="1:16" x14ac:dyDescent="0.4">
      <c r="A70" s="43">
        <f>A68+1</f>
        <v>44</v>
      </c>
      <c r="B70" s="22" t="s">
        <v>191</v>
      </c>
      <c r="C70" s="23"/>
      <c r="D70" s="53"/>
      <c r="E70" s="53"/>
      <c r="F70" s="53"/>
      <c r="G70" s="53"/>
      <c r="H70" s="53"/>
      <c r="I70" s="53"/>
      <c r="J70" s="53"/>
    </row>
    <row r="71" spans="1:16" x14ac:dyDescent="0.4">
      <c r="A71" s="43">
        <f>A70+1</f>
        <v>45</v>
      </c>
      <c r="B71" s="22" t="str">
        <f>B67</f>
        <v xml:space="preserve">    First 2 Mcf</v>
      </c>
      <c r="C71" s="23"/>
      <c r="D71" s="53">
        <f t="shared" ref="D71:I71" si="11">D63+D67</f>
        <v>2</v>
      </c>
      <c r="E71" s="53">
        <f t="shared" si="11"/>
        <v>2</v>
      </c>
      <c r="F71" s="53">
        <f t="shared" si="11"/>
        <v>2</v>
      </c>
      <c r="G71" s="53">
        <f t="shared" si="11"/>
        <v>2</v>
      </c>
      <c r="H71" s="53">
        <f t="shared" si="11"/>
        <v>2</v>
      </c>
      <c r="I71" s="53">
        <f t="shared" si="11"/>
        <v>2</v>
      </c>
      <c r="J71" s="53">
        <f>SUM(D71:I71)</f>
        <v>12</v>
      </c>
    </row>
    <row r="72" spans="1:16" x14ac:dyDescent="0.4">
      <c r="A72" s="43">
        <f>A71+1</f>
        <v>46</v>
      </c>
      <c r="B72" s="22" t="str">
        <f>B68</f>
        <v xml:space="preserve">    Over 2 Mcf</v>
      </c>
      <c r="C72" s="23"/>
      <c r="D72" s="234">
        <f t="shared" ref="D72:I72" si="12">D64+D68</f>
        <v>35.9</v>
      </c>
      <c r="E72" s="234">
        <f t="shared" si="12"/>
        <v>29.1</v>
      </c>
      <c r="F72" s="234">
        <f t="shared" si="12"/>
        <v>11.4</v>
      </c>
      <c r="G72" s="234">
        <f t="shared" si="12"/>
        <v>9.4</v>
      </c>
      <c r="H72" s="234">
        <f t="shared" si="12"/>
        <v>7.9</v>
      </c>
      <c r="I72" s="234">
        <f t="shared" si="12"/>
        <v>7.8000000000000007</v>
      </c>
      <c r="J72" s="234">
        <f>SUM(D72:I72)</f>
        <v>101.50000000000001</v>
      </c>
    </row>
    <row r="73" spans="1:16" x14ac:dyDescent="0.4">
      <c r="A73" s="43">
        <f>A72+1</f>
        <v>47</v>
      </c>
      <c r="B73" s="22" t="s">
        <v>247</v>
      </c>
      <c r="C73" s="23"/>
      <c r="D73" s="53">
        <f t="shared" ref="D73:I73" si="13">D65+D69</f>
        <v>37.9</v>
      </c>
      <c r="E73" s="53">
        <f t="shared" si="13"/>
        <v>31.1</v>
      </c>
      <c r="F73" s="53">
        <f t="shared" si="13"/>
        <v>13.4</v>
      </c>
      <c r="G73" s="53">
        <f t="shared" si="13"/>
        <v>11.4</v>
      </c>
      <c r="H73" s="53">
        <f t="shared" si="13"/>
        <v>9.9</v>
      </c>
      <c r="I73" s="53">
        <f t="shared" si="13"/>
        <v>9.8000000000000007</v>
      </c>
      <c r="J73" s="27">
        <f>SUM(D73:I73)</f>
        <v>113.50000000000001</v>
      </c>
    </row>
    <row r="74" spans="1:16" x14ac:dyDescent="0.4">
      <c r="C74" s="23"/>
      <c r="D74" s="27"/>
      <c r="E74" s="27"/>
      <c r="F74" s="27"/>
      <c r="G74" s="53"/>
      <c r="H74" s="53"/>
      <c r="I74" s="53"/>
      <c r="J74" s="53"/>
    </row>
    <row r="75" spans="1:16" x14ac:dyDescent="0.4">
      <c r="A75" s="43">
        <f>A73+1</f>
        <v>48</v>
      </c>
      <c r="B75" s="25" t="s">
        <v>181</v>
      </c>
      <c r="C75" s="43"/>
    </row>
    <row r="76" spans="1:16" x14ac:dyDescent="0.4">
      <c r="A76" s="43">
        <f>A75+1</f>
        <v>49</v>
      </c>
      <c r="B76" s="22" t="s">
        <v>246</v>
      </c>
      <c r="C76" s="43"/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f>SUM(D76:I76)</f>
        <v>0</v>
      </c>
      <c r="L76" s="12"/>
    </row>
    <row r="77" spans="1:16" x14ac:dyDescent="0.4">
      <c r="A77" s="43">
        <f>A76+1</f>
        <v>50</v>
      </c>
      <c r="B77" s="22" t="s">
        <v>171</v>
      </c>
      <c r="C77" s="55" t="s">
        <v>250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f>SUM(D77:I77)</f>
        <v>0</v>
      </c>
    </row>
    <row r="78" spans="1:16" x14ac:dyDescent="0.4">
      <c r="A78" s="43">
        <f>A77+1</f>
        <v>51</v>
      </c>
      <c r="B78" s="22" t="s">
        <v>191</v>
      </c>
      <c r="C78" s="23"/>
      <c r="D78" s="27">
        <f t="shared" ref="D78:I78" si="14">SUM(D76:D77)</f>
        <v>0</v>
      </c>
      <c r="E78" s="27">
        <f t="shared" si="14"/>
        <v>0</v>
      </c>
      <c r="F78" s="27">
        <f t="shared" si="14"/>
        <v>0</v>
      </c>
      <c r="G78" s="27">
        <f t="shared" si="14"/>
        <v>0</v>
      </c>
      <c r="H78" s="27">
        <f t="shared" si="14"/>
        <v>0</v>
      </c>
      <c r="I78" s="27">
        <f t="shared" si="14"/>
        <v>0</v>
      </c>
      <c r="J78" s="27">
        <f>SUM(D78:I78)</f>
        <v>0</v>
      </c>
    </row>
    <row r="79" spans="1:16" x14ac:dyDescent="0.4">
      <c r="C79" s="23"/>
      <c r="D79" s="27"/>
      <c r="E79" s="27"/>
      <c r="F79" s="27"/>
      <c r="G79" s="53"/>
      <c r="H79" s="53"/>
      <c r="I79" s="53"/>
      <c r="J79" s="53"/>
    </row>
    <row r="80" spans="1:16" x14ac:dyDescent="0.4">
      <c r="C80" s="23"/>
      <c r="D80" s="53"/>
      <c r="E80" s="53"/>
      <c r="F80" s="53"/>
      <c r="G80" s="27"/>
      <c r="H80" s="27"/>
      <c r="I80" s="27"/>
      <c r="J80" s="27"/>
      <c r="K80" s="27"/>
      <c r="L80" s="27"/>
      <c r="M80" s="53"/>
      <c r="N80" s="53"/>
      <c r="O80" s="53"/>
      <c r="P80" s="54"/>
    </row>
    <row r="81" spans="1:18" ht="15.75" customHeight="1" x14ac:dyDescent="0.4">
      <c r="A81" s="282" t="str">
        <f>CONAME</f>
        <v>Columbia Gas of Kentucky, Inc.</v>
      </c>
      <c r="B81" s="282"/>
      <c r="C81" s="282"/>
      <c r="D81" s="282"/>
      <c r="E81" s="282"/>
      <c r="F81" s="282"/>
      <c r="G81" s="282"/>
      <c r="H81" s="282"/>
      <c r="I81" s="282"/>
      <c r="J81" s="282"/>
      <c r="K81" s="73"/>
      <c r="L81" s="73"/>
      <c r="M81" s="73"/>
      <c r="N81" s="73"/>
      <c r="O81" s="73"/>
      <c r="P81" s="73"/>
    </row>
    <row r="82" spans="1:18" ht="15.75" customHeight="1" x14ac:dyDescent="0.4">
      <c r="A82" s="282" t="s">
        <v>126</v>
      </c>
      <c r="B82" s="282"/>
      <c r="C82" s="282"/>
      <c r="D82" s="282"/>
      <c r="E82" s="282"/>
      <c r="F82" s="282"/>
      <c r="G82" s="282"/>
      <c r="H82" s="282"/>
      <c r="I82" s="282"/>
      <c r="J82" s="282"/>
      <c r="K82" s="73"/>
      <c r="L82" s="73"/>
      <c r="M82" s="73"/>
      <c r="N82" s="73"/>
      <c r="O82" s="73"/>
      <c r="P82" s="73"/>
    </row>
    <row r="83" spans="1:18" ht="15.75" customHeight="1" x14ac:dyDescent="0.4">
      <c r="A83" s="281" t="str">
        <f>TYDESC</f>
        <v>For the 6 Months Ended August 31, 2026</v>
      </c>
      <c r="B83" s="281"/>
      <c r="C83" s="281"/>
      <c r="D83" s="281"/>
      <c r="E83" s="281"/>
      <c r="F83" s="281"/>
      <c r="G83" s="281"/>
      <c r="H83" s="281"/>
      <c r="I83" s="281"/>
      <c r="J83" s="281"/>
      <c r="K83" s="25"/>
      <c r="L83" s="25"/>
      <c r="M83" s="25"/>
      <c r="N83" s="25"/>
      <c r="O83" s="25"/>
      <c r="P83" s="25"/>
    </row>
    <row r="84" spans="1:18" ht="15.75" customHeight="1" x14ac:dyDescent="0.4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</row>
    <row r="85" spans="1:18" x14ac:dyDescent="0.4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</row>
    <row r="86" spans="1:18" x14ac:dyDescent="0.4">
      <c r="A86" s="52" t="s">
        <v>149</v>
      </c>
      <c r="C86" s="23"/>
      <c r="D86" s="23"/>
      <c r="E86" s="23"/>
      <c r="F86" s="23"/>
      <c r="J86" s="48" t="str">
        <f>$J$6</f>
        <v>Workpaper WPM-C.1</v>
      </c>
    </row>
    <row r="87" spans="1:18" x14ac:dyDescent="0.4">
      <c r="A87" s="52" t="s">
        <v>150</v>
      </c>
      <c r="C87" s="23"/>
      <c r="D87" s="23"/>
      <c r="E87" s="23"/>
      <c r="F87" s="23"/>
      <c r="J87" s="49" t="s">
        <v>261</v>
      </c>
    </row>
    <row r="88" spans="1:18" x14ac:dyDescent="0.4">
      <c r="A88" s="52" t="s">
        <v>46</v>
      </c>
      <c r="C88" s="23"/>
      <c r="D88" s="23"/>
      <c r="E88" s="23"/>
      <c r="F88" s="23"/>
      <c r="P88" s="49"/>
    </row>
    <row r="89" spans="1:18" x14ac:dyDescent="0.4">
      <c r="A89" s="68" t="str">
        <f>$A$9</f>
        <v>6 Mos Forecasted</v>
      </c>
      <c r="B89" s="23"/>
      <c r="C89" s="23"/>
      <c r="D89" s="205"/>
      <c r="E89" s="23"/>
      <c r="F89" s="30"/>
      <c r="G89" s="31"/>
      <c r="H89" s="30"/>
      <c r="I89" s="21"/>
      <c r="J89" s="30"/>
      <c r="K89" s="30"/>
      <c r="L89" s="30"/>
      <c r="M89" s="30"/>
      <c r="N89" s="30"/>
      <c r="O89" s="30"/>
      <c r="P89" s="30"/>
      <c r="Q89" s="23"/>
      <c r="R89" s="23"/>
    </row>
    <row r="90" spans="1:18" x14ac:dyDescent="0.4">
      <c r="A90" s="68"/>
      <c r="B90" s="23"/>
      <c r="C90" s="23"/>
      <c r="D90" s="205"/>
      <c r="E90" s="23"/>
      <c r="F90" s="30"/>
      <c r="G90" s="31"/>
      <c r="H90" s="30"/>
      <c r="I90" s="21"/>
      <c r="J90" s="30"/>
      <c r="K90" s="30"/>
      <c r="L90" s="30"/>
      <c r="M90" s="30"/>
      <c r="N90" s="30"/>
      <c r="O90" s="30"/>
      <c r="P90" s="30"/>
      <c r="Q90" s="23"/>
      <c r="R90" s="23"/>
    </row>
    <row r="91" spans="1:18" x14ac:dyDescent="0.4">
      <c r="A91" s="235"/>
      <c r="B91" s="23"/>
      <c r="C91" s="23"/>
      <c r="D91" s="205"/>
      <c r="E91" s="23"/>
      <c r="F91" s="30"/>
      <c r="G91" s="31"/>
      <c r="H91" s="30"/>
      <c r="I91" s="21"/>
      <c r="J91" s="30"/>
      <c r="K91" s="30"/>
      <c r="L91" s="30"/>
      <c r="M91" s="30"/>
      <c r="N91" s="30"/>
      <c r="O91" s="30"/>
      <c r="P91" s="30"/>
      <c r="Q91" s="23"/>
      <c r="R91" s="23"/>
    </row>
    <row r="92" spans="1:18" x14ac:dyDescent="0.4">
      <c r="A92" s="23" t="s">
        <v>1</v>
      </c>
      <c r="B92" s="23"/>
      <c r="C92" s="23"/>
      <c r="D92" s="205"/>
      <c r="E92" s="23"/>
      <c r="F92" s="30"/>
      <c r="G92" s="31"/>
      <c r="H92" s="30"/>
      <c r="I92" s="21"/>
      <c r="J92" s="30"/>
      <c r="K92" s="30"/>
      <c r="L92" s="30"/>
      <c r="M92" s="30"/>
      <c r="N92" s="30"/>
      <c r="O92" s="30"/>
      <c r="P92" s="30"/>
      <c r="Q92" s="24"/>
      <c r="R92" s="24"/>
    </row>
    <row r="93" spans="1:18" x14ac:dyDescent="0.4">
      <c r="A93" s="32" t="s">
        <v>3</v>
      </c>
      <c r="B93" s="32" t="s">
        <v>4</v>
      </c>
      <c r="C93" s="32" t="s">
        <v>122</v>
      </c>
      <c r="D93" s="33" t="str">
        <f>B!$D$13</f>
        <v>Mar-26</v>
      </c>
      <c r="E93" s="33" t="str">
        <f>B!$E$13</f>
        <v>Apr-26</v>
      </c>
      <c r="F93" s="33" t="str">
        <f>B!$F$13</f>
        <v>May-26</v>
      </c>
      <c r="G93" s="33" t="str">
        <f>B!$G$13</f>
        <v>Jun-26</v>
      </c>
      <c r="H93" s="33" t="str">
        <f>B!$H$13</f>
        <v>Jul-26</v>
      </c>
      <c r="I93" s="33" t="str">
        <f>B!$I$13</f>
        <v>Aug-26</v>
      </c>
      <c r="J93" s="33" t="s">
        <v>5</v>
      </c>
      <c r="M93" s="34"/>
    </row>
    <row r="94" spans="1:18" x14ac:dyDescent="0.4">
      <c r="A94" s="23"/>
      <c r="B94" s="24" t="s">
        <v>36</v>
      </c>
      <c r="C94" s="24" t="s">
        <v>37</v>
      </c>
      <c r="D94" s="74" t="s">
        <v>38</v>
      </c>
      <c r="E94" s="35" t="s">
        <v>287</v>
      </c>
      <c r="F94" s="35" t="s">
        <v>288</v>
      </c>
      <c r="G94" s="35" t="s">
        <v>289</v>
      </c>
      <c r="H94" s="35" t="s">
        <v>290</v>
      </c>
      <c r="I94" s="35" t="s">
        <v>42</v>
      </c>
      <c r="J94" s="35" t="s">
        <v>43</v>
      </c>
      <c r="M94" s="24"/>
    </row>
    <row r="95" spans="1:18" x14ac:dyDescent="0.4">
      <c r="A95" s="23"/>
      <c r="B95" s="24"/>
      <c r="C95" s="24"/>
      <c r="D95" s="35"/>
      <c r="E95" s="35"/>
      <c r="F95" s="35"/>
      <c r="G95" s="35"/>
      <c r="H95" s="35"/>
      <c r="I95" s="35"/>
      <c r="J95" s="35"/>
      <c r="M95" s="24"/>
    </row>
    <row r="96" spans="1:18" x14ac:dyDescent="0.4">
      <c r="C96" s="23"/>
      <c r="D96" s="27"/>
      <c r="E96" s="27"/>
      <c r="F96" s="27"/>
      <c r="G96" s="53"/>
      <c r="H96" s="53"/>
      <c r="I96" s="53"/>
      <c r="J96" s="53"/>
    </row>
    <row r="97" spans="1:13" x14ac:dyDescent="0.4">
      <c r="A97" s="43">
        <v>1</v>
      </c>
      <c r="B97" s="25" t="s">
        <v>182</v>
      </c>
      <c r="C97" s="43"/>
      <c r="H97" s="27"/>
      <c r="I97" s="27"/>
    </row>
    <row r="98" spans="1:13" x14ac:dyDescent="0.4">
      <c r="A98" s="43">
        <f>A97+1</f>
        <v>2</v>
      </c>
      <c r="B98" s="22" t="s">
        <v>246</v>
      </c>
      <c r="C98" s="43"/>
      <c r="D98" s="27"/>
      <c r="E98" s="27"/>
      <c r="F98" s="27"/>
      <c r="G98" s="41"/>
      <c r="H98" s="41"/>
      <c r="I98" s="41"/>
      <c r="J98" s="41"/>
    </row>
    <row r="99" spans="1:13" x14ac:dyDescent="0.4">
      <c r="A99" s="43">
        <f>A98+1</f>
        <v>3</v>
      </c>
      <c r="B99" s="57" t="s">
        <v>183</v>
      </c>
      <c r="C99" s="43"/>
      <c r="D99" s="27">
        <v>279571</v>
      </c>
      <c r="E99" s="27">
        <v>196637.6</v>
      </c>
      <c r="F99" s="27">
        <v>111484.5</v>
      </c>
      <c r="G99" s="41">
        <v>78963.199999999997</v>
      </c>
      <c r="H99" s="41">
        <v>66572.5</v>
      </c>
      <c r="I99" s="41">
        <v>67729.8</v>
      </c>
      <c r="J99" s="41">
        <f>SUM(D99:I99)</f>
        <v>800958.6</v>
      </c>
    </row>
    <row r="100" spans="1:13" x14ac:dyDescent="0.4">
      <c r="A100" s="43">
        <f>A99+1</f>
        <v>4</v>
      </c>
      <c r="B100" s="57" t="s">
        <v>184</v>
      </c>
      <c r="C100" s="43"/>
      <c r="D100" s="27">
        <v>231797.5</v>
      </c>
      <c r="E100" s="27">
        <v>144843.6</v>
      </c>
      <c r="F100" s="27">
        <v>72161.2</v>
      </c>
      <c r="G100" s="41">
        <v>50409.2</v>
      </c>
      <c r="H100" s="41">
        <v>38480.199999999997</v>
      </c>
      <c r="I100" s="41">
        <v>41157.699999999997</v>
      </c>
      <c r="J100" s="41">
        <f>SUM(D100:I100)</f>
        <v>578849.39999999991</v>
      </c>
    </row>
    <row r="101" spans="1:13" x14ac:dyDescent="0.4">
      <c r="A101" s="43">
        <f>A100+1</f>
        <v>5</v>
      </c>
      <c r="B101" s="57" t="s">
        <v>185</v>
      </c>
      <c r="C101" s="43"/>
      <c r="D101" s="27">
        <v>51656.7</v>
      </c>
      <c r="E101" s="27">
        <v>26464.3</v>
      </c>
      <c r="F101" s="27">
        <v>14471.9</v>
      </c>
      <c r="G101" s="41">
        <v>10480.5</v>
      </c>
      <c r="H101" s="41">
        <v>8880.7000000000007</v>
      </c>
      <c r="I101" s="41">
        <v>9551</v>
      </c>
      <c r="J101" s="41">
        <f>SUM(D101:I101)</f>
        <v>121505.09999999999</v>
      </c>
    </row>
    <row r="102" spans="1:13" ht="17.25" x14ac:dyDescent="0.7">
      <c r="A102" s="43">
        <f>A101+1</f>
        <v>6</v>
      </c>
      <c r="B102" s="57" t="s">
        <v>186</v>
      </c>
      <c r="C102" s="43"/>
      <c r="D102" s="233">
        <v>32322.799999999999</v>
      </c>
      <c r="E102" s="233">
        <v>16135.1</v>
      </c>
      <c r="F102" s="233">
        <v>18820.2</v>
      </c>
      <c r="G102" s="233">
        <v>12820.6</v>
      </c>
      <c r="H102" s="233">
        <v>9133.6</v>
      </c>
      <c r="I102" s="233">
        <v>12178.9</v>
      </c>
      <c r="J102" s="42">
        <f>SUM(D102:I102)</f>
        <v>101411.20000000001</v>
      </c>
    </row>
    <row r="103" spans="1:13" x14ac:dyDescent="0.4">
      <c r="B103" s="57"/>
      <c r="C103" s="43"/>
      <c r="D103" s="41">
        <f t="shared" ref="D103:I103" si="15">SUM(D99:D102)</f>
        <v>595348</v>
      </c>
      <c r="E103" s="41">
        <f t="shared" si="15"/>
        <v>384080.6</v>
      </c>
      <c r="F103" s="41">
        <f t="shared" si="15"/>
        <v>216937.80000000002</v>
      </c>
      <c r="G103" s="41">
        <f t="shared" si="15"/>
        <v>152673.5</v>
      </c>
      <c r="H103" s="41">
        <f t="shared" si="15"/>
        <v>123067</v>
      </c>
      <c r="I103" s="41">
        <f t="shared" si="15"/>
        <v>130617.4</v>
      </c>
      <c r="J103" s="41">
        <f>SUM(D103:I103)</f>
        <v>1602724.2999999998</v>
      </c>
      <c r="L103" s="12"/>
    </row>
    <row r="104" spans="1:13" x14ac:dyDescent="0.4">
      <c r="A104" s="43">
        <f>A102+1</f>
        <v>7</v>
      </c>
      <c r="B104" s="22" t="s">
        <v>171</v>
      </c>
      <c r="C104" s="55" t="s">
        <v>250</v>
      </c>
      <c r="D104" s="27"/>
      <c r="E104" s="27"/>
      <c r="F104" s="27"/>
      <c r="G104" s="27"/>
      <c r="H104" s="27"/>
      <c r="I104" s="27"/>
      <c r="J104" s="27"/>
    </row>
    <row r="105" spans="1:13" x14ac:dyDescent="0.4">
      <c r="A105" s="43">
        <f>A104+1</f>
        <v>8</v>
      </c>
      <c r="B105" s="22" t="str">
        <f>B99</f>
        <v xml:space="preserve">    First 50 Mcf</v>
      </c>
      <c r="C105" s="55"/>
      <c r="D105" s="27">
        <f>'D pg 1'!D30</f>
        <v>0</v>
      </c>
      <c r="E105" s="27">
        <f>'D pg 1'!E30</f>
        <v>0</v>
      </c>
      <c r="F105" s="27">
        <f>'D pg 1'!F30</f>
        <v>0</v>
      </c>
      <c r="G105" s="27">
        <f>'D pg 1'!G30</f>
        <v>0</v>
      </c>
      <c r="H105" s="27">
        <f>'D pg 1'!H30</f>
        <v>0</v>
      </c>
      <c r="I105" s="27">
        <f>'D pg 1'!I30</f>
        <v>0</v>
      </c>
      <c r="J105" s="27">
        <f>SUM(D105:I105)</f>
        <v>0</v>
      </c>
    </row>
    <row r="106" spans="1:13" x14ac:dyDescent="0.4">
      <c r="A106" s="43">
        <f>A105+1</f>
        <v>9</v>
      </c>
      <c r="B106" s="22" t="str">
        <f>B100</f>
        <v xml:space="preserve">    Next 350 Mcf</v>
      </c>
      <c r="C106" s="55"/>
      <c r="D106" s="27">
        <f>'D pg 1'!D31</f>
        <v>0</v>
      </c>
      <c r="E106" s="27">
        <f>'D pg 1'!E31</f>
        <v>0</v>
      </c>
      <c r="F106" s="27">
        <f>'D pg 1'!F31</f>
        <v>0</v>
      </c>
      <c r="G106" s="27">
        <f>'D pg 1'!G31</f>
        <v>0</v>
      </c>
      <c r="H106" s="27">
        <f>'D pg 1'!H31</f>
        <v>0</v>
      </c>
      <c r="I106" s="27">
        <f>'D pg 1'!I31</f>
        <v>0</v>
      </c>
      <c r="J106" s="27">
        <f>SUM(D106:I106)</f>
        <v>0</v>
      </c>
    </row>
    <row r="107" spans="1:13" x14ac:dyDescent="0.4">
      <c r="A107" s="43">
        <f>A106+1</f>
        <v>10</v>
      </c>
      <c r="B107" s="22" t="str">
        <f>B101</f>
        <v xml:space="preserve">    Next 600 Mcf</v>
      </c>
      <c r="C107" s="55"/>
      <c r="D107" s="27">
        <f>'D pg 1'!D32</f>
        <v>0</v>
      </c>
      <c r="E107" s="27">
        <f>'D pg 1'!E32</f>
        <v>0</v>
      </c>
      <c r="F107" s="27">
        <f>'D pg 1'!F32</f>
        <v>0</v>
      </c>
      <c r="G107" s="27">
        <f>'D pg 1'!G32</f>
        <v>0</v>
      </c>
      <c r="H107" s="27">
        <f>'D pg 1'!H32</f>
        <v>0</v>
      </c>
      <c r="I107" s="27">
        <f>'D pg 1'!I32</f>
        <v>0</v>
      </c>
      <c r="J107" s="27">
        <f>SUM(D107:I107)</f>
        <v>0</v>
      </c>
    </row>
    <row r="108" spans="1:13" x14ac:dyDescent="0.4">
      <c r="A108" s="43">
        <f>A107+1</f>
        <v>11</v>
      </c>
      <c r="B108" s="22" t="str">
        <f>B102</f>
        <v xml:space="preserve">    Over 1,000 Mcf</v>
      </c>
      <c r="C108" s="55"/>
      <c r="D108" s="42">
        <f>'D pg 1'!D33</f>
        <v>0</v>
      </c>
      <c r="E108" s="42">
        <f>'D pg 1'!E33</f>
        <v>0</v>
      </c>
      <c r="F108" s="42">
        <f>'D pg 1'!F33</f>
        <v>0</v>
      </c>
      <c r="G108" s="42">
        <f>'D pg 1'!G33</f>
        <v>0</v>
      </c>
      <c r="H108" s="42">
        <f>'D pg 1'!H33</f>
        <v>0</v>
      </c>
      <c r="I108" s="42">
        <f>'D pg 1'!I33</f>
        <v>0</v>
      </c>
      <c r="J108" s="42">
        <f>SUM(D108:I108)</f>
        <v>0</v>
      </c>
    </row>
    <row r="109" spans="1:13" x14ac:dyDescent="0.4">
      <c r="C109" s="55"/>
      <c r="D109" s="27">
        <f t="shared" ref="D109:I109" si="16">SUM(D105:D108)</f>
        <v>0</v>
      </c>
      <c r="E109" s="27">
        <f t="shared" si="16"/>
        <v>0</v>
      </c>
      <c r="F109" s="27">
        <f t="shared" si="16"/>
        <v>0</v>
      </c>
      <c r="G109" s="27">
        <f t="shared" si="16"/>
        <v>0</v>
      </c>
      <c r="H109" s="27">
        <f t="shared" si="16"/>
        <v>0</v>
      </c>
      <c r="I109" s="27">
        <f t="shared" si="16"/>
        <v>0</v>
      </c>
      <c r="J109" s="27">
        <f>SUM(D109:I109)</f>
        <v>0</v>
      </c>
    </row>
    <row r="110" spans="1:13" x14ac:dyDescent="0.4">
      <c r="A110" s="43">
        <f>A108+1</f>
        <v>12</v>
      </c>
      <c r="B110" s="22" t="s">
        <v>191</v>
      </c>
      <c r="C110" s="23"/>
      <c r="D110" s="27"/>
      <c r="E110" s="27"/>
      <c r="F110" s="27"/>
      <c r="G110" s="53"/>
      <c r="H110" s="53"/>
      <c r="I110" s="53"/>
      <c r="J110" s="53"/>
    </row>
    <row r="111" spans="1:13" x14ac:dyDescent="0.4">
      <c r="A111" s="43">
        <f>A110+1</f>
        <v>13</v>
      </c>
      <c r="B111" s="22" t="str">
        <f>B105</f>
        <v xml:space="preserve">    First 50 Mcf</v>
      </c>
      <c r="C111" s="24"/>
      <c r="D111" s="236">
        <f>D99+D105</f>
        <v>279571</v>
      </c>
      <c r="E111" s="236">
        <f t="shared" ref="E111:J111" si="17">E99+E105</f>
        <v>196637.6</v>
      </c>
      <c r="F111" s="236">
        <f t="shared" si="17"/>
        <v>111484.5</v>
      </c>
      <c r="G111" s="236">
        <f t="shared" si="17"/>
        <v>78963.199999999997</v>
      </c>
      <c r="H111" s="236">
        <f t="shared" si="17"/>
        <v>66572.5</v>
      </c>
      <c r="I111" s="236">
        <f t="shared" si="17"/>
        <v>67729.8</v>
      </c>
      <c r="J111" s="236">
        <f t="shared" si="17"/>
        <v>800958.6</v>
      </c>
      <c r="M111" s="24"/>
    </row>
    <row r="112" spans="1:13" x14ac:dyDescent="0.4">
      <c r="A112" s="43">
        <f>A111+1</f>
        <v>14</v>
      </c>
      <c r="B112" s="22" t="str">
        <f>B106</f>
        <v xml:space="preserve">    Next 350 Mcf</v>
      </c>
      <c r="C112" s="24"/>
      <c r="D112" s="236">
        <f t="shared" ref="D112:J114" si="18">D100+D106</f>
        <v>231797.5</v>
      </c>
      <c r="E112" s="236">
        <f t="shared" si="18"/>
        <v>144843.6</v>
      </c>
      <c r="F112" s="236">
        <f t="shared" si="18"/>
        <v>72161.2</v>
      </c>
      <c r="G112" s="236">
        <f t="shared" si="18"/>
        <v>50409.2</v>
      </c>
      <c r="H112" s="236">
        <f t="shared" si="18"/>
        <v>38480.199999999997</v>
      </c>
      <c r="I112" s="236">
        <f t="shared" si="18"/>
        <v>41157.699999999997</v>
      </c>
      <c r="J112" s="236">
        <f t="shared" si="18"/>
        <v>578849.39999999991</v>
      </c>
      <c r="M112" s="24"/>
    </row>
    <row r="113" spans="1:19" x14ac:dyDescent="0.4">
      <c r="A113" s="43">
        <f>A112+1</f>
        <v>15</v>
      </c>
      <c r="B113" s="22" t="str">
        <f>B107</f>
        <v xml:space="preserve">    Next 600 Mcf</v>
      </c>
      <c r="C113" s="24"/>
      <c r="D113" s="236">
        <f t="shared" si="18"/>
        <v>51656.7</v>
      </c>
      <c r="E113" s="236">
        <f t="shared" si="18"/>
        <v>26464.3</v>
      </c>
      <c r="F113" s="236">
        <f t="shared" si="18"/>
        <v>14471.9</v>
      </c>
      <c r="G113" s="236">
        <f t="shared" si="18"/>
        <v>10480.5</v>
      </c>
      <c r="H113" s="236">
        <f t="shared" si="18"/>
        <v>8880.7000000000007</v>
      </c>
      <c r="I113" s="236">
        <f t="shared" si="18"/>
        <v>9551</v>
      </c>
      <c r="J113" s="236">
        <f t="shared" si="18"/>
        <v>121505.09999999999</v>
      </c>
      <c r="M113" s="24"/>
    </row>
    <row r="114" spans="1:19" x14ac:dyDescent="0.4">
      <c r="A114" s="43">
        <f>A113+1</f>
        <v>16</v>
      </c>
      <c r="B114" s="22" t="str">
        <f>B108</f>
        <v xml:space="preserve">    Over 1,000 Mcf</v>
      </c>
      <c r="C114" s="24"/>
      <c r="D114" s="234">
        <f t="shared" si="18"/>
        <v>32322.799999999999</v>
      </c>
      <c r="E114" s="234">
        <f t="shared" si="18"/>
        <v>16135.1</v>
      </c>
      <c r="F114" s="234">
        <f t="shared" si="18"/>
        <v>18820.2</v>
      </c>
      <c r="G114" s="234">
        <f t="shared" si="18"/>
        <v>12820.6</v>
      </c>
      <c r="H114" s="234">
        <f t="shared" si="18"/>
        <v>9133.6</v>
      </c>
      <c r="I114" s="234">
        <f t="shared" si="18"/>
        <v>12178.9</v>
      </c>
      <c r="J114" s="234">
        <f t="shared" si="18"/>
        <v>101411.20000000001</v>
      </c>
      <c r="M114" s="24"/>
    </row>
    <row r="115" spans="1:19" x14ac:dyDescent="0.4">
      <c r="A115" s="43">
        <f>A114+1</f>
        <v>17</v>
      </c>
      <c r="B115" s="22" t="s">
        <v>247</v>
      </c>
      <c r="C115" s="24"/>
      <c r="D115" s="236">
        <f t="shared" ref="D115:J115" si="19">D103+D109</f>
        <v>595348</v>
      </c>
      <c r="E115" s="236">
        <f t="shared" si="19"/>
        <v>384080.6</v>
      </c>
      <c r="F115" s="236">
        <f t="shared" si="19"/>
        <v>216937.80000000002</v>
      </c>
      <c r="G115" s="236">
        <f t="shared" si="19"/>
        <v>152673.5</v>
      </c>
      <c r="H115" s="236">
        <f t="shared" si="19"/>
        <v>123067</v>
      </c>
      <c r="I115" s="236">
        <f t="shared" si="19"/>
        <v>130617.4</v>
      </c>
      <c r="J115" s="236">
        <f t="shared" si="19"/>
        <v>1602724.2999999998</v>
      </c>
      <c r="M115" s="24"/>
    </row>
    <row r="116" spans="1:19" x14ac:dyDescent="0.4">
      <c r="A116" s="23"/>
      <c r="B116" s="24"/>
      <c r="C116" s="24"/>
      <c r="D116" s="74"/>
      <c r="E116" s="74"/>
      <c r="F116" s="74"/>
      <c r="G116" s="74"/>
      <c r="H116" s="74"/>
      <c r="I116" s="74"/>
      <c r="J116" s="35"/>
      <c r="K116" s="35"/>
      <c r="L116" s="35"/>
      <c r="M116" s="35"/>
      <c r="N116" s="35"/>
      <c r="O116" s="35"/>
      <c r="P116" s="35"/>
      <c r="S116" s="24"/>
    </row>
    <row r="117" spans="1:19" x14ac:dyDescent="0.4">
      <c r="A117" s="43">
        <f>A115+1</f>
        <v>18</v>
      </c>
      <c r="B117" s="25" t="s">
        <v>192</v>
      </c>
      <c r="C117" s="43"/>
    </row>
    <row r="118" spans="1:19" x14ac:dyDescent="0.4">
      <c r="A118" s="43">
        <f>A117+1</f>
        <v>19</v>
      </c>
      <c r="B118" s="22" t="s">
        <v>246</v>
      </c>
      <c r="C118" s="43"/>
      <c r="D118" s="27"/>
      <c r="E118" s="27"/>
      <c r="F118" s="27"/>
      <c r="G118" s="41"/>
      <c r="H118" s="41"/>
      <c r="I118" s="41"/>
      <c r="J118" s="41"/>
    </row>
    <row r="119" spans="1:19" x14ac:dyDescent="0.4">
      <c r="A119" s="43">
        <f>A118+1</f>
        <v>20</v>
      </c>
      <c r="B119" s="57" t="s">
        <v>183</v>
      </c>
      <c r="C119" s="43"/>
      <c r="D119" s="27">
        <v>2207</v>
      </c>
      <c r="E119" s="27">
        <v>2036.5</v>
      </c>
      <c r="F119" s="27">
        <v>1465.1</v>
      </c>
      <c r="G119" s="41">
        <f>978.5+50</f>
        <v>1028.5</v>
      </c>
      <c r="H119" s="41">
        <v>876.8</v>
      </c>
      <c r="I119" s="41">
        <v>893.9</v>
      </c>
      <c r="J119" s="41">
        <f>SUM(D119:I119)</f>
        <v>8507.8000000000011</v>
      </c>
    </row>
    <row r="120" spans="1:19" x14ac:dyDescent="0.4">
      <c r="A120" s="43">
        <f>A119+1</f>
        <v>21</v>
      </c>
      <c r="B120" s="57" t="s">
        <v>184</v>
      </c>
      <c r="C120" s="43"/>
      <c r="D120" s="27">
        <v>9384.1</v>
      </c>
      <c r="E120" s="27">
        <v>8312.6</v>
      </c>
      <c r="F120" s="27">
        <v>6118.3</v>
      </c>
      <c r="G120" s="41">
        <f>4305.1+350</f>
        <v>4655.1000000000004</v>
      </c>
      <c r="H120" s="41">
        <v>4134.8</v>
      </c>
      <c r="I120" s="41">
        <v>3986.9</v>
      </c>
      <c r="J120" s="41">
        <f>SUM(D120:I120)</f>
        <v>36591.799999999996</v>
      </c>
    </row>
    <row r="121" spans="1:19" x14ac:dyDescent="0.4">
      <c r="A121" s="43">
        <f>A120+1</f>
        <v>22</v>
      </c>
      <c r="B121" s="57" t="s">
        <v>185</v>
      </c>
      <c r="C121" s="43"/>
      <c r="D121" s="27">
        <v>7566</v>
      </c>
      <c r="E121" s="27">
        <v>7197.8</v>
      </c>
      <c r="F121" s="27">
        <v>5158.6000000000004</v>
      </c>
      <c r="G121" s="41">
        <f>3887.1+600</f>
        <v>4487.1000000000004</v>
      </c>
      <c r="H121" s="41">
        <v>3552.4</v>
      </c>
      <c r="I121" s="41">
        <v>3948.5</v>
      </c>
      <c r="J121" s="41">
        <f>SUM(D121:I121)</f>
        <v>31910.400000000001</v>
      </c>
    </row>
    <row r="122" spans="1:19" ht="17.25" x14ac:dyDescent="0.7">
      <c r="A122" s="43">
        <f t="shared" ref="A122:A128" si="20">A121+1</f>
        <v>23</v>
      </c>
      <c r="B122" s="57" t="s">
        <v>186</v>
      </c>
      <c r="C122" s="43"/>
      <c r="D122" s="233">
        <v>8227.2000000000007</v>
      </c>
      <c r="E122" s="233">
        <v>7789</v>
      </c>
      <c r="F122" s="233">
        <v>8200</v>
      </c>
      <c r="G122" s="233">
        <f>6900+1274</f>
        <v>8174</v>
      </c>
      <c r="H122" s="233">
        <v>4300</v>
      </c>
      <c r="I122" s="233">
        <v>5900</v>
      </c>
      <c r="J122" s="42">
        <f>SUM(D122:I122)</f>
        <v>42590.2</v>
      </c>
    </row>
    <row r="123" spans="1:19" x14ac:dyDescent="0.4">
      <c r="B123" s="57"/>
      <c r="C123" s="43"/>
      <c r="D123" s="41">
        <f t="shared" ref="D123:I123" si="21">SUM(D119:D122)</f>
        <v>27384.3</v>
      </c>
      <c r="E123" s="41">
        <f t="shared" si="21"/>
        <v>25335.9</v>
      </c>
      <c r="F123" s="41">
        <f t="shared" si="21"/>
        <v>20942</v>
      </c>
      <c r="G123" s="41">
        <f t="shared" si="21"/>
        <v>18344.7</v>
      </c>
      <c r="H123" s="41">
        <f t="shared" si="21"/>
        <v>12864</v>
      </c>
      <c r="I123" s="41">
        <f t="shared" si="21"/>
        <v>14729.3</v>
      </c>
      <c r="J123" s="41">
        <f>SUM(D123:I123)</f>
        <v>119600.2</v>
      </c>
      <c r="L123" s="12"/>
    </row>
    <row r="124" spans="1:19" x14ac:dyDescent="0.4">
      <c r="A124" s="43">
        <f>A122+1</f>
        <v>24</v>
      </c>
      <c r="B124" s="22" t="s">
        <v>171</v>
      </c>
      <c r="C124" s="55" t="s">
        <v>250</v>
      </c>
      <c r="D124" s="27"/>
      <c r="E124" s="27"/>
      <c r="F124" s="27"/>
      <c r="G124" s="27"/>
      <c r="H124" s="27"/>
      <c r="I124" s="27"/>
      <c r="J124" s="27"/>
    </row>
    <row r="125" spans="1:19" x14ac:dyDescent="0.4">
      <c r="A125" s="43">
        <f t="shared" si="20"/>
        <v>25</v>
      </c>
      <c r="B125" s="22" t="str">
        <f>B119</f>
        <v xml:space="preserve">    First 50 Mcf</v>
      </c>
      <c r="C125" s="55"/>
      <c r="D125" s="27">
        <f>'D pg 1'!D37</f>
        <v>0</v>
      </c>
      <c r="E125" s="27">
        <f>'D pg 1'!E37</f>
        <v>0</v>
      </c>
      <c r="F125" s="27">
        <f>'D pg 1'!F37</f>
        <v>0</v>
      </c>
      <c r="G125" s="27">
        <f>'D pg 1'!G37</f>
        <v>0</v>
      </c>
      <c r="H125" s="27">
        <f>'D pg 1'!H37</f>
        <v>0</v>
      </c>
      <c r="I125" s="27">
        <f>'D pg 1'!I37</f>
        <v>0</v>
      </c>
      <c r="J125" s="27">
        <f>SUM(D125:I125)</f>
        <v>0</v>
      </c>
    </row>
    <row r="126" spans="1:19" x14ac:dyDescent="0.4">
      <c r="A126" s="43">
        <f t="shared" si="20"/>
        <v>26</v>
      </c>
      <c r="B126" s="22" t="str">
        <f>B120</f>
        <v xml:space="preserve">    Next 350 Mcf</v>
      </c>
      <c r="C126" s="55"/>
      <c r="D126" s="27">
        <f>'D pg 1'!D38</f>
        <v>0</v>
      </c>
      <c r="E126" s="27">
        <f>'D pg 1'!E38</f>
        <v>0</v>
      </c>
      <c r="F126" s="27">
        <f>'D pg 1'!F38</f>
        <v>0</v>
      </c>
      <c r="G126" s="27">
        <f>'D pg 1'!G38</f>
        <v>0</v>
      </c>
      <c r="H126" s="27">
        <f>'D pg 1'!H38</f>
        <v>0</v>
      </c>
      <c r="I126" s="27">
        <f>'D pg 1'!I38</f>
        <v>0</v>
      </c>
      <c r="J126" s="27">
        <f>SUM(D126:I126)</f>
        <v>0</v>
      </c>
    </row>
    <row r="127" spans="1:19" x14ac:dyDescent="0.4">
      <c r="A127" s="43">
        <f t="shared" si="20"/>
        <v>27</v>
      </c>
      <c r="B127" s="22" t="str">
        <f>B121</f>
        <v xml:space="preserve">    Next 600 Mcf</v>
      </c>
      <c r="C127" s="55"/>
      <c r="D127" s="27">
        <f>'D pg 1'!D39</f>
        <v>0</v>
      </c>
      <c r="E127" s="27">
        <f>'D pg 1'!E39</f>
        <v>0</v>
      </c>
      <c r="F127" s="27">
        <f>'D pg 1'!F39</f>
        <v>0</v>
      </c>
      <c r="G127" s="27">
        <f>'D pg 1'!G39</f>
        <v>0</v>
      </c>
      <c r="H127" s="27">
        <f>'D pg 1'!H39</f>
        <v>0</v>
      </c>
      <c r="I127" s="27">
        <f>'D pg 1'!I39</f>
        <v>0</v>
      </c>
      <c r="J127" s="27">
        <f>SUM(D127:I127)</f>
        <v>0</v>
      </c>
    </row>
    <row r="128" spans="1:19" x14ac:dyDescent="0.4">
      <c r="A128" s="43">
        <f t="shared" si="20"/>
        <v>28</v>
      </c>
      <c r="B128" s="22" t="str">
        <f>B122</f>
        <v xml:space="preserve">    Over 1,000 Mcf</v>
      </c>
      <c r="C128" s="55"/>
      <c r="D128" s="42">
        <f>'D pg 1'!D40</f>
        <v>0</v>
      </c>
      <c r="E128" s="42">
        <f>'D pg 1'!E40</f>
        <v>0</v>
      </c>
      <c r="F128" s="42">
        <f>'D pg 1'!F40</f>
        <v>0</v>
      </c>
      <c r="G128" s="42">
        <f>'D pg 1'!G40</f>
        <v>0</v>
      </c>
      <c r="H128" s="42">
        <f>'D pg 1'!H40</f>
        <v>0</v>
      </c>
      <c r="I128" s="42">
        <f>'D pg 1'!I40</f>
        <v>0</v>
      </c>
      <c r="J128" s="42">
        <f>SUM(D128:I128)</f>
        <v>0</v>
      </c>
    </row>
    <row r="129" spans="1:13" x14ac:dyDescent="0.4">
      <c r="C129" s="55"/>
      <c r="D129" s="27">
        <f t="shared" ref="D129:I129" si="22">SUM(D125:D128)</f>
        <v>0</v>
      </c>
      <c r="E129" s="27">
        <f t="shared" si="22"/>
        <v>0</v>
      </c>
      <c r="F129" s="27">
        <f t="shared" si="22"/>
        <v>0</v>
      </c>
      <c r="G129" s="27">
        <f t="shared" si="22"/>
        <v>0</v>
      </c>
      <c r="H129" s="27">
        <f t="shared" si="22"/>
        <v>0</v>
      </c>
      <c r="I129" s="27">
        <f t="shared" si="22"/>
        <v>0</v>
      </c>
      <c r="J129" s="53">
        <f>SUM(D129:I129)</f>
        <v>0</v>
      </c>
    </row>
    <row r="130" spans="1:13" x14ac:dyDescent="0.4">
      <c r="A130" s="43">
        <f>A128+1</f>
        <v>29</v>
      </c>
      <c r="B130" s="22" t="s">
        <v>191</v>
      </c>
      <c r="C130" s="23"/>
      <c r="D130" s="27"/>
      <c r="E130" s="27"/>
      <c r="F130" s="27"/>
      <c r="G130" s="53"/>
      <c r="H130" s="53"/>
      <c r="I130" s="53"/>
      <c r="J130" s="53"/>
    </row>
    <row r="131" spans="1:13" x14ac:dyDescent="0.4">
      <c r="A131" s="43">
        <f>A130+1</f>
        <v>30</v>
      </c>
      <c r="B131" s="22" t="str">
        <f>B125</f>
        <v xml:space="preserve">    First 50 Mcf</v>
      </c>
      <c r="C131" s="24"/>
      <c r="D131" s="236">
        <f t="shared" ref="D131:I131" si="23">D119+D125</f>
        <v>2207</v>
      </c>
      <c r="E131" s="236">
        <f t="shared" si="23"/>
        <v>2036.5</v>
      </c>
      <c r="F131" s="236">
        <f t="shared" si="23"/>
        <v>1465.1</v>
      </c>
      <c r="G131" s="236">
        <f t="shared" si="23"/>
        <v>1028.5</v>
      </c>
      <c r="H131" s="236">
        <f t="shared" si="23"/>
        <v>876.8</v>
      </c>
      <c r="I131" s="236">
        <f t="shared" si="23"/>
        <v>893.9</v>
      </c>
      <c r="J131" s="27">
        <f>SUM(D131:I131)</f>
        <v>8507.8000000000011</v>
      </c>
      <c r="M131" s="24"/>
    </row>
    <row r="132" spans="1:13" x14ac:dyDescent="0.4">
      <c r="A132" s="43">
        <f>A131+1</f>
        <v>31</v>
      </c>
      <c r="B132" s="22" t="str">
        <f>B126</f>
        <v xml:space="preserve">    Next 350 Mcf</v>
      </c>
      <c r="C132" s="24"/>
      <c r="D132" s="236">
        <f t="shared" ref="D132:I133" si="24">D120+D126</f>
        <v>9384.1</v>
      </c>
      <c r="E132" s="236">
        <f t="shared" si="24"/>
        <v>8312.6</v>
      </c>
      <c r="F132" s="236">
        <f t="shared" si="24"/>
        <v>6118.3</v>
      </c>
      <c r="G132" s="236">
        <f t="shared" si="24"/>
        <v>4655.1000000000004</v>
      </c>
      <c r="H132" s="236">
        <f t="shared" si="24"/>
        <v>4134.8</v>
      </c>
      <c r="I132" s="236">
        <f t="shared" si="24"/>
        <v>3986.9</v>
      </c>
      <c r="J132" s="27">
        <f>SUM(D132:I132)</f>
        <v>36591.799999999996</v>
      </c>
      <c r="M132" s="24"/>
    </row>
    <row r="133" spans="1:13" x14ac:dyDescent="0.4">
      <c r="A133" s="43">
        <f>A132+1</f>
        <v>32</v>
      </c>
      <c r="B133" s="22" t="str">
        <f>B127</f>
        <v xml:space="preserve">    Next 600 Mcf</v>
      </c>
      <c r="C133" s="24"/>
      <c r="D133" s="236">
        <f t="shared" si="24"/>
        <v>7566</v>
      </c>
      <c r="E133" s="236">
        <f t="shared" si="24"/>
        <v>7197.8</v>
      </c>
      <c r="F133" s="236">
        <f t="shared" si="24"/>
        <v>5158.6000000000004</v>
      </c>
      <c r="G133" s="236">
        <f t="shared" si="24"/>
        <v>4487.1000000000004</v>
      </c>
      <c r="H133" s="236">
        <f t="shared" si="24"/>
        <v>3552.4</v>
      </c>
      <c r="I133" s="236">
        <f t="shared" si="24"/>
        <v>3948.5</v>
      </c>
      <c r="J133" s="27">
        <f>SUM(D133:I133)</f>
        <v>31910.400000000001</v>
      </c>
      <c r="M133" s="24"/>
    </row>
    <row r="134" spans="1:13" x14ac:dyDescent="0.4">
      <c r="A134" s="43">
        <f>A133+1</f>
        <v>33</v>
      </c>
      <c r="B134" s="22" t="str">
        <f>B128</f>
        <v xml:space="preserve">    Over 1,000 Mcf</v>
      </c>
      <c r="C134" s="24"/>
      <c r="D134" s="234">
        <f t="shared" ref="D134:I134" si="25">D122+D128</f>
        <v>8227.2000000000007</v>
      </c>
      <c r="E134" s="234">
        <f t="shared" si="25"/>
        <v>7789</v>
      </c>
      <c r="F134" s="234">
        <f t="shared" si="25"/>
        <v>8200</v>
      </c>
      <c r="G134" s="234">
        <f t="shared" si="25"/>
        <v>8174</v>
      </c>
      <c r="H134" s="234">
        <f t="shared" si="25"/>
        <v>4300</v>
      </c>
      <c r="I134" s="234">
        <f t="shared" si="25"/>
        <v>5900</v>
      </c>
      <c r="J134" s="42">
        <f>SUM(D134:I134)</f>
        <v>42590.2</v>
      </c>
      <c r="M134" s="24"/>
    </row>
    <row r="135" spans="1:13" x14ac:dyDescent="0.4">
      <c r="A135" s="43">
        <f>A134+1</f>
        <v>34</v>
      </c>
      <c r="B135" s="22" t="s">
        <v>247</v>
      </c>
      <c r="C135" s="24"/>
      <c r="D135" s="27">
        <f t="shared" ref="D135:I135" si="26">D123+D129</f>
        <v>27384.3</v>
      </c>
      <c r="E135" s="27">
        <f t="shared" si="26"/>
        <v>25335.9</v>
      </c>
      <c r="F135" s="27">
        <f t="shared" si="26"/>
        <v>20942</v>
      </c>
      <c r="G135" s="27">
        <f t="shared" si="26"/>
        <v>18344.7</v>
      </c>
      <c r="H135" s="27">
        <f t="shared" si="26"/>
        <v>12864</v>
      </c>
      <c r="I135" s="27">
        <f t="shared" si="26"/>
        <v>14729.3</v>
      </c>
      <c r="J135" s="27">
        <f>SUM(D135:I135)</f>
        <v>119600.2</v>
      </c>
      <c r="M135" s="24"/>
    </row>
    <row r="136" spans="1:13" x14ac:dyDescent="0.4">
      <c r="A136" s="23"/>
      <c r="B136" s="24"/>
      <c r="C136" s="24"/>
      <c r="D136" s="35"/>
      <c r="E136" s="35"/>
      <c r="F136" s="35"/>
      <c r="G136" s="35"/>
      <c r="H136" s="35"/>
      <c r="I136" s="35"/>
      <c r="J136" s="35"/>
      <c r="M136" s="24"/>
    </row>
    <row r="137" spans="1:13" x14ac:dyDescent="0.4">
      <c r="A137" s="43">
        <f>A135+1</f>
        <v>35</v>
      </c>
      <c r="B137" s="25" t="s">
        <v>204</v>
      </c>
      <c r="C137" s="43"/>
      <c r="M137" s="24"/>
    </row>
    <row r="138" spans="1:13" x14ac:dyDescent="0.4">
      <c r="A138" s="43">
        <f>A137+1</f>
        <v>36</v>
      </c>
      <c r="B138" s="22" t="s">
        <v>246</v>
      </c>
      <c r="C138" s="43"/>
      <c r="D138" s="27"/>
      <c r="E138" s="27"/>
      <c r="F138" s="27"/>
      <c r="G138" s="27"/>
      <c r="H138" s="27"/>
      <c r="I138" s="27"/>
      <c r="M138" s="24"/>
    </row>
    <row r="139" spans="1:13" x14ac:dyDescent="0.4">
      <c r="A139" s="43">
        <f>A138+1</f>
        <v>37</v>
      </c>
      <c r="B139" s="57" t="s">
        <v>197</v>
      </c>
      <c r="C139" s="43"/>
      <c r="D139" s="27">
        <v>0</v>
      </c>
      <c r="E139" s="27">
        <v>0</v>
      </c>
      <c r="F139" s="27">
        <v>0</v>
      </c>
      <c r="G139" s="27">
        <v>0</v>
      </c>
      <c r="H139" s="27">
        <v>0</v>
      </c>
      <c r="I139" s="27">
        <v>0</v>
      </c>
      <c r="J139" s="27">
        <f>SUM(D139:I139)</f>
        <v>0</v>
      </c>
      <c r="M139" s="24"/>
    </row>
    <row r="140" spans="1:13" x14ac:dyDescent="0.4">
      <c r="A140" s="43">
        <f>A139+1</f>
        <v>38</v>
      </c>
      <c r="B140" s="57" t="s">
        <v>281</v>
      </c>
      <c r="C140" s="43"/>
      <c r="D140" s="27">
        <v>0</v>
      </c>
      <c r="E140" s="27">
        <v>0</v>
      </c>
      <c r="F140" s="27">
        <v>0</v>
      </c>
      <c r="G140" s="27">
        <v>0</v>
      </c>
      <c r="H140" s="27">
        <v>0</v>
      </c>
      <c r="I140" s="27">
        <v>0</v>
      </c>
      <c r="J140" s="27">
        <f>SUM(D140:I140)</f>
        <v>0</v>
      </c>
      <c r="M140" s="24"/>
    </row>
    <row r="141" spans="1:13" x14ac:dyDescent="0.4">
      <c r="A141" s="43">
        <f>A140+1</f>
        <v>39</v>
      </c>
      <c r="B141" s="57" t="s">
        <v>282</v>
      </c>
      <c r="C141" s="43"/>
      <c r="D141" s="42">
        <v>0</v>
      </c>
      <c r="E141" s="42">
        <v>0</v>
      </c>
      <c r="F141" s="42">
        <v>0</v>
      </c>
      <c r="G141" s="42">
        <v>0</v>
      </c>
      <c r="H141" s="42">
        <v>0</v>
      </c>
      <c r="I141" s="42">
        <v>0</v>
      </c>
      <c r="J141" s="42">
        <f>SUM(D141:I141)</f>
        <v>0</v>
      </c>
      <c r="M141" s="24"/>
    </row>
    <row r="142" spans="1:13" x14ac:dyDescent="0.4">
      <c r="A142" s="23"/>
      <c r="B142" s="57"/>
      <c r="C142" s="43"/>
      <c r="D142" s="27">
        <f t="shared" ref="D142:I142" si="27">SUM(D139:D141)</f>
        <v>0</v>
      </c>
      <c r="E142" s="27">
        <f t="shared" si="27"/>
        <v>0</v>
      </c>
      <c r="F142" s="27">
        <f t="shared" si="27"/>
        <v>0</v>
      </c>
      <c r="G142" s="27">
        <f t="shared" si="27"/>
        <v>0</v>
      </c>
      <c r="H142" s="27">
        <f t="shared" si="27"/>
        <v>0</v>
      </c>
      <c r="I142" s="27">
        <f t="shared" si="27"/>
        <v>0</v>
      </c>
      <c r="J142" s="27">
        <f>SUM(D142:I142)</f>
        <v>0</v>
      </c>
      <c r="M142" s="24"/>
    </row>
    <row r="143" spans="1:13" x14ac:dyDescent="0.4">
      <c r="A143" s="43">
        <f>A141+1</f>
        <v>40</v>
      </c>
      <c r="B143" s="22" t="s">
        <v>171</v>
      </c>
      <c r="C143" s="55" t="s">
        <v>250</v>
      </c>
      <c r="D143" s="27"/>
      <c r="E143" s="27"/>
      <c r="F143" s="27"/>
      <c r="G143" s="27"/>
      <c r="H143" s="27"/>
      <c r="I143" s="27"/>
      <c r="J143" s="27"/>
      <c r="M143" s="24"/>
    </row>
    <row r="144" spans="1:13" x14ac:dyDescent="0.4">
      <c r="A144" s="43">
        <f>A143+1</f>
        <v>41</v>
      </c>
      <c r="B144" s="22" t="str">
        <f>B139</f>
        <v xml:space="preserve">    First 30,000 Mcf</v>
      </c>
      <c r="C144" s="55"/>
      <c r="D144" s="27">
        <v>0</v>
      </c>
      <c r="E144" s="27">
        <v>0</v>
      </c>
      <c r="F144" s="27">
        <v>0</v>
      </c>
      <c r="G144" s="27">
        <v>0</v>
      </c>
      <c r="H144" s="27">
        <v>0</v>
      </c>
      <c r="I144" s="27">
        <v>0</v>
      </c>
      <c r="J144" s="27">
        <f>SUM(D144:I144)</f>
        <v>0</v>
      </c>
      <c r="M144" s="24"/>
    </row>
    <row r="145" spans="1:19" x14ac:dyDescent="0.4">
      <c r="A145" s="43">
        <f>A144+1</f>
        <v>42</v>
      </c>
      <c r="B145" s="22" t="str">
        <f>B141</f>
        <v xml:space="preserve">    Over 100,000 Mcf</v>
      </c>
      <c r="C145" s="55"/>
      <c r="D145" s="42">
        <v>0</v>
      </c>
      <c r="E145" s="42">
        <v>0</v>
      </c>
      <c r="F145" s="42">
        <v>0</v>
      </c>
      <c r="G145" s="42">
        <v>0</v>
      </c>
      <c r="H145" s="42">
        <v>0</v>
      </c>
      <c r="I145" s="42">
        <v>0</v>
      </c>
      <c r="J145" s="42">
        <f>SUM(D145:I145)</f>
        <v>0</v>
      </c>
      <c r="M145" s="24"/>
    </row>
    <row r="146" spans="1:19" x14ac:dyDescent="0.4">
      <c r="A146" s="22"/>
      <c r="C146" s="55"/>
      <c r="D146" s="27">
        <f t="shared" ref="D146:I146" si="28">SUM(D144:D145)</f>
        <v>0</v>
      </c>
      <c r="E146" s="27">
        <f t="shared" si="28"/>
        <v>0</v>
      </c>
      <c r="F146" s="27">
        <f t="shared" si="28"/>
        <v>0</v>
      </c>
      <c r="G146" s="27">
        <f t="shared" si="28"/>
        <v>0</v>
      </c>
      <c r="H146" s="27">
        <f t="shared" si="28"/>
        <v>0</v>
      </c>
      <c r="I146" s="27">
        <f t="shared" si="28"/>
        <v>0</v>
      </c>
      <c r="J146" s="27">
        <f>SUM(D146:H146)</f>
        <v>0</v>
      </c>
      <c r="M146" s="24"/>
    </row>
    <row r="147" spans="1:19" x14ac:dyDescent="0.4">
      <c r="A147" s="43">
        <f>A145+1</f>
        <v>43</v>
      </c>
      <c r="B147" s="22" t="s">
        <v>191</v>
      </c>
      <c r="C147" s="23"/>
      <c r="D147" s="27"/>
      <c r="E147" s="27"/>
      <c r="F147" s="27"/>
      <c r="G147" s="27"/>
      <c r="H147" s="27"/>
      <c r="I147" s="27"/>
      <c r="J147" s="27"/>
      <c r="M147" s="24"/>
    </row>
    <row r="148" spans="1:19" x14ac:dyDescent="0.4">
      <c r="A148" s="43">
        <f>A147+1</f>
        <v>44</v>
      </c>
      <c r="B148" s="22" t="str">
        <f>B144</f>
        <v xml:space="preserve">    First 30,000 Mcf</v>
      </c>
      <c r="C148" s="23"/>
      <c r="D148" s="27">
        <f t="shared" ref="D148:I148" si="29">D139+D144</f>
        <v>0</v>
      </c>
      <c r="E148" s="27">
        <f t="shared" si="29"/>
        <v>0</v>
      </c>
      <c r="F148" s="27">
        <f t="shared" si="29"/>
        <v>0</v>
      </c>
      <c r="G148" s="27">
        <f t="shared" si="29"/>
        <v>0</v>
      </c>
      <c r="H148" s="27">
        <f t="shared" si="29"/>
        <v>0</v>
      </c>
      <c r="I148" s="27">
        <f t="shared" si="29"/>
        <v>0</v>
      </c>
      <c r="J148" s="27">
        <f>SUM(D148:I148)</f>
        <v>0</v>
      </c>
      <c r="M148" s="24"/>
    </row>
    <row r="149" spans="1:19" x14ac:dyDescent="0.4">
      <c r="A149" s="43">
        <f>A148+1</f>
        <v>45</v>
      </c>
      <c r="B149" s="22" t="str">
        <f>B145</f>
        <v xml:space="preserve">    Over 100,000 Mcf</v>
      </c>
      <c r="C149" s="23"/>
      <c r="D149" s="42">
        <f t="shared" ref="D149:I149" si="30">D141+D145</f>
        <v>0</v>
      </c>
      <c r="E149" s="42">
        <f t="shared" si="30"/>
        <v>0</v>
      </c>
      <c r="F149" s="42">
        <f t="shared" si="30"/>
        <v>0</v>
      </c>
      <c r="G149" s="42">
        <f t="shared" si="30"/>
        <v>0</v>
      </c>
      <c r="H149" s="42">
        <f t="shared" si="30"/>
        <v>0</v>
      </c>
      <c r="I149" s="42">
        <f t="shared" si="30"/>
        <v>0</v>
      </c>
      <c r="J149" s="42">
        <f>SUM(D149:I149)</f>
        <v>0</v>
      </c>
      <c r="M149" s="24"/>
    </row>
    <row r="150" spans="1:19" x14ac:dyDescent="0.4">
      <c r="A150" s="43">
        <f>A149+1</f>
        <v>46</v>
      </c>
      <c r="B150" s="22" t="s">
        <v>247</v>
      </c>
      <c r="C150" s="23"/>
      <c r="D150" s="27">
        <f t="shared" ref="D150:I150" si="31">D142+D146</f>
        <v>0</v>
      </c>
      <c r="E150" s="27">
        <f t="shared" si="31"/>
        <v>0</v>
      </c>
      <c r="F150" s="27">
        <f t="shared" si="31"/>
        <v>0</v>
      </c>
      <c r="G150" s="27">
        <f t="shared" si="31"/>
        <v>0</v>
      </c>
      <c r="H150" s="27">
        <f t="shared" si="31"/>
        <v>0</v>
      </c>
      <c r="I150" s="27">
        <f t="shared" si="31"/>
        <v>0</v>
      </c>
      <c r="J150" s="27">
        <f>SUM(D150:H150)</f>
        <v>0</v>
      </c>
      <c r="M150" s="24"/>
    </row>
    <row r="151" spans="1:19" x14ac:dyDescent="0.4">
      <c r="A151" s="23"/>
      <c r="B151" s="24"/>
      <c r="C151" s="24"/>
      <c r="D151" s="35"/>
      <c r="E151" s="35"/>
      <c r="F151" s="35"/>
      <c r="G151" s="35"/>
      <c r="H151" s="35"/>
      <c r="I151" s="35"/>
      <c r="J151" s="35"/>
      <c r="M151" s="24"/>
    </row>
    <row r="152" spans="1:19" x14ac:dyDescent="0.4">
      <c r="A152" s="43">
        <f>A150+1</f>
        <v>47</v>
      </c>
      <c r="B152" s="25" t="s">
        <v>193</v>
      </c>
      <c r="C152" s="24"/>
      <c r="D152" s="35"/>
      <c r="E152" s="35"/>
      <c r="F152" s="35"/>
      <c r="G152" s="35"/>
      <c r="H152" s="35"/>
      <c r="I152" s="35"/>
      <c r="J152" s="35"/>
      <c r="M152" s="24"/>
    </row>
    <row r="153" spans="1:19" x14ac:dyDescent="0.4">
      <c r="A153" s="43">
        <f>A152+1</f>
        <v>48</v>
      </c>
      <c r="B153" s="22" t="s">
        <v>246</v>
      </c>
      <c r="C153" s="43"/>
      <c r="D153" s="27">
        <v>1295</v>
      </c>
      <c r="E153" s="27">
        <v>576</v>
      </c>
      <c r="F153" s="27">
        <v>412</v>
      </c>
      <c r="G153" s="27">
        <v>320</v>
      </c>
      <c r="H153" s="27">
        <v>248</v>
      </c>
      <c r="I153" s="27">
        <v>259</v>
      </c>
      <c r="J153" s="27">
        <f>SUM(D153:I153)</f>
        <v>3110</v>
      </c>
      <c r="L153" s="12"/>
      <c r="M153" s="24"/>
    </row>
    <row r="154" spans="1:19" x14ac:dyDescent="0.4">
      <c r="A154" s="43">
        <f>A153+1</f>
        <v>49</v>
      </c>
      <c r="B154" s="22" t="s">
        <v>171</v>
      </c>
      <c r="C154" s="55" t="s">
        <v>250</v>
      </c>
      <c r="D154" s="42">
        <v>0</v>
      </c>
      <c r="E154" s="42">
        <v>0</v>
      </c>
      <c r="F154" s="42">
        <v>0</v>
      </c>
      <c r="G154" s="42">
        <v>0</v>
      </c>
      <c r="H154" s="42">
        <v>0</v>
      </c>
      <c r="I154" s="42">
        <v>0</v>
      </c>
      <c r="J154" s="42">
        <f>SUM(D154:I154)</f>
        <v>0</v>
      </c>
      <c r="M154" s="24"/>
    </row>
    <row r="155" spans="1:19" x14ac:dyDescent="0.4">
      <c r="A155" s="43">
        <f>A154+1</f>
        <v>50</v>
      </c>
      <c r="B155" s="22" t="s">
        <v>191</v>
      </c>
      <c r="C155" s="23"/>
      <c r="D155" s="27">
        <f t="shared" ref="D155:I155" si="32">SUM(D153:D154)</f>
        <v>1295</v>
      </c>
      <c r="E155" s="27">
        <f t="shared" si="32"/>
        <v>576</v>
      </c>
      <c r="F155" s="27">
        <f t="shared" si="32"/>
        <v>412</v>
      </c>
      <c r="G155" s="27">
        <f t="shared" si="32"/>
        <v>320</v>
      </c>
      <c r="H155" s="27">
        <f t="shared" si="32"/>
        <v>248</v>
      </c>
      <c r="I155" s="27">
        <f t="shared" si="32"/>
        <v>259</v>
      </c>
      <c r="J155" s="27">
        <f>SUM(D155:I155)</f>
        <v>3110</v>
      </c>
      <c r="M155" s="24"/>
    </row>
    <row r="156" spans="1:19" x14ac:dyDescent="0.4">
      <c r="A156" s="23"/>
      <c r="B156" s="24"/>
      <c r="C156" s="24"/>
      <c r="D156" s="74"/>
      <c r="E156" s="74"/>
      <c r="F156" s="74"/>
      <c r="G156" s="74"/>
      <c r="H156" s="74"/>
      <c r="I156" s="74"/>
      <c r="J156" s="35"/>
      <c r="K156" s="35"/>
      <c r="L156" s="35"/>
      <c r="M156" s="35"/>
      <c r="N156" s="35"/>
      <c r="O156" s="35"/>
      <c r="P156" s="35"/>
      <c r="S156" s="24"/>
    </row>
    <row r="157" spans="1:19" x14ac:dyDescent="0.4">
      <c r="A157" s="23"/>
      <c r="B157" s="24"/>
      <c r="C157" s="24"/>
      <c r="D157" s="74"/>
      <c r="E157" s="74"/>
      <c r="F157" s="74"/>
      <c r="G157" s="74"/>
      <c r="H157" s="74"/>
      <c r="I157" s="74"/>
      <c r="J157" s="35"/>
      <c r="K157" s="35"/>
      <c r="L157" s="35"/>
      <c r="M157" s="35"/>
      <c r="N157" s="35"/>
      <c r="O157" s="35"/>
      <c r="P157" s="35"/>
      <c r="S157" s="24"/>
    </row>
    <row r="158" spans="1:19" x14ac:dyDescent="0.4">
      <c r="A158" s="282" t="str">
        <f>CONAME</f>
        <v>Columbia Gas of Kentucky, Inc.</v>
      </c>
      <c r="B158" s="282"/>
      <c r="C158" s="282"/>
      <c r="D158" s="282"/>
      <c r="E158" s="282"/>
      <c r="F158" s="282"/>
      <c r="G158" s="282"/>
      <c r="H158" s="282"/>
      <c r="I158" s="282"/>
      <c r="J158" s="282"/>
      <c r="K158" s="73"/>
      <c r="L158" s="73"/>
      <c r="M158" s="73"/>
      <c r="N158" s="73"/>
      <c r="O158" s="73"/>
      <c r="P158" s="73"/>
      <c r="S158" s="24"/>
    </row>
    <row r="159" spans="1:19" x14ac:dyDescent="0.4">
      <c r="A159" s="282" t="s">
        <v>126</v>
      </c>
      <c r="B159" s="282"/>
      <c r="C159" s="282"/>
      <c r="D159" s="282"/>
      <c r="E159" s="282"/>
      <c r="F159" s="282"/>
      <c r="G159" s="282"/>
      <c r="H159" s="282"/>
      <c r="I159" s="282"/>
      <c r="J159" s="282"/>
      <c r="K159" s="73"/>
      <c r="L159" s="73"/>
      <c r="M159" s="73"/>
      <c r="N159" s="73"/>
      <c r="O159" s="73"/>
      <c r="P159" s="73"/>
      <c r="S159" s="24"/>
    </row>
    <row r="160" spans="1:19" x14ac:dyDescent="0.4">
      <c r="A160" s="281" t="str">
        <f>TYDESC</f>
        <v>For the 6 Months Ended August 31, 2026</v>
      </c>
      <c r="B160" s="281"/>
      <c r="C160" s="281"/>
      <c r="D160" s="281"/>
      <c r="E160" s="281"/>
      <c r="F160" s="281"/>
      <c r="G160" s="281"/>
      <c r="H160" s="281"/>
      <c r="I160" s="281"/>
      <c r="J160" s="281"/>
      <c r="K160" s="25"/>
      <c r="L160" s="25"/>
      <c r="M160" s="25"/>
      <c r="N160" s="25"/>
      <c r="O160" s="25"/>
      <c r="P160" s="25"/>
      <c r="S160" s="24"/>
    </row>
    <row r="161" spans="1:19" x14ac:dyDescent="0.4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S161" s="24"/>
    </row>
    <row r="162" spans="1:19" x14ac:dyDescent="0.4">
      <c r="A162" s="23"/>
      <c r="B162" s="24"/>
      <c r="C162" s="24"/>
      <c r="D162" s="74"/>
      <c r="E162" s="74"/>
      <c r="F162" s="74"/>
      <c r="G162" s="74"/>
      <c r="H162" s="74"/>
      <c r="I162" s="74"/>
      <c r="J162" s="35"/>
      <c r="K162" s="35"/>
      <c r="L162" s="35"/>
      <c r="M162" s="35"/>
      <c r="N162" s="35"/>
      <c r="O162" s="35"/>
      <c r="P162" s="35"/>
      <c r="S162" s="24"/>
    </row>
    <row r="163" spans="1:19" x14ac:dyDescent="0.4">
      <c r="A163" s="52" t="s">
        <v>149</v>
      </c>
      <c r="C163" s="23"/>
      <c r="D163" s="23"/>
      <c r="E163" s="23"/>
      <c r="F163" s="23"/>
      <c r="J163" s="48" t="str">
        <f>$J$6</f>
        <v>Workpaper WPM-C.1</v>
      </c>
      <c r="S163" s="24"/>
    </row>
    <row r="164" spans="1:19" x14ac:dyDescent="0.4">
      <c r="A164" s="52" t="s">
        <v>150</v>
      </c>
      <c r="C164" s="23"/>
      <c r="D164" s="23"/>
      <c r="E164" s="23"/>
      <c r="F164" s="23"/>
      <c r="J164" s="49" t="s">
        <v>262</v>
      </c>
      <c r="S164" s="24"/>
    </row>
    <row r="165" spans="1:19" x14ac:dyDescent="0.4">
      <c r="A165" s="52" t="s">
        <v>46</v>
      </c>
      <c r="C165" s="23"/>
      <c r="D165" s="23"/>
      <c r="E165" s="23"/>
      <c r="F165" s="23"/>
      <c r="P165" s="49"/>
      <c r="S165" s="24"/>
    </row>
    <row r="166" spans="1:19" x14ac:dyDescent="0.4">
      <c r="A166" s="68" t="str">
        <f>$A$9</f>
        <v>6 Mos Forecasted</v>
      </c>
      <c r="B166" s="23"/>
      <c r="C166" s="23"/>
      <c r="D166" s="205"/>
      <c r="E166" s="23"/>
      <c r="F166" s="30"/>
      <c r="G166" s="31"/>
      <c r="H166" s="30"/>
      <c r="I166" s="21"/>
      <c r="J166" s="30"/>
      <c r="K166" s="30"/>
      <c r="L166" s="30"/>
      <c r="M166" s="30"/>
      <c r="N166" s="30"/>
      <c r="O166" s="30"/>
      <c r="P166" s="30"/>
      <c r="S166" s="24"/>
    </row>
    <row r="167" spans="1:19" x14ac:dyDescent="0.4">
      <c r="A167" s="68"/>
      <c r="B167" s="23"/>
      <c r="C167" s="23"/>
      <c r="D167" s="205"/>
      <c r="E167" s="23"/>
      <c r="F167" s="30"/>
      <c r="G167" s="31"/>
      <c r="H167" s="30"/>
      <c r="I167" s="21"/>
      <c r="J167" s="30"/>
      <c r="K167" s="30"/>
      <c r="L167" s="30"/>
      <c r="M167" s="30"/>
      <c r="N167" s="30"/>
      <c r="O167" s="30"/>
      <c r="P167" s="30"/>
      <c r="S167" s="24"/>
    </row>
    <row r="168" spans="1:19" x14ac:dyDescent="0.4">
      <c r="A168" s="235"/>
      <c r="B168" s="23"/>
      <c r="C168" s="23"/>
      <c r="D168" s="205"/>
      <c r="E168" s="23"/>
      <c r="F168" s="30"/>
      <c r="G168" s="31"/>
      <c r="H168" s="30"/>
      <c r="I168" s="21"/>
      <c r="J168" s="30"/>
      <c r="K168" s="30"/>
      <c r="L168" s="30"/>
      <c r="M168" s="30"/>
      <c r="N168" s="30"/>
      <c r="O168" s="30"/>
      <c r="P168" s="30"/>
      <c r="S168" s="24"/>
    </row>
    <row r="169" spans="1:19" x14ac:dyDescent="0.4">
      <c r="A169" s="23" t="s">
        <v>1</v>
      </c>
      <c r="B169" s="23"/>
      <c r="C169" s="23"/>
      <c r="D169" s="205"/>
      <c r="E169" s="23"/>
      <c r="F169" s="30"/>
      <c r="G169" s="31"/>
      <c r="H169" s="30"/>
      <c r="I169" s="21"/>
      <c r="J169" s="30"/>
      <c r="K169" s="30"/>
      <c r="L169" s="30"/>
      <c r="M169" s="30"/>
      <c r="N169" s="30"/>
      <c r="O169" s="30"/>
      <c r="P169" s="30"/>
      <c r="S169" s="24"/>
    </row>
    <row r="170" spans="1:19" x14ac:dyDescent="0.4">
      <c r="A170" s="32" t="s">
        <v>3</v>
      </c>
      <c r="B170" s="32" t="s">
        <v>4</v>
      </c>
      <c r="C170" s="32" t="s">
        <v>122</v>
      </c>
      <c r="D170" s="33" t="str">
        <f>B!$D$13</f>
        <v>Mar-26</v>
      </c>
      <c r="E170" s="33" t="str">
        <f>B!$E$13</f>
        <v>Apr-26</v>
      </c>
      <c r="F170" s="33" t="str">
        <f>B!$F$13</f>
        <v>May-26</v>
      </c>
      <c r="G170" s="33" t="str">
        <f>B!$G$13</f>
        <v>Jun-26</v>
      </c>
      <c r="H170" s="33" t="str">
        <f>B!$H$13</f>
        <v>Jul-26</v>
      </c>
      <c r="I170" s="33" t="str">
        <f>B!$I$13</f>
        <v>Aug-26</v>
      </c>
      <c r="J170" s="33" t="s">
        <v>5</v>
      </c>
      <c r="M170" s="24"/>
    </row>
    <row r="171" spans="1:19" x14ac:dyDescent="0.4">
      <c r="A171" s="23"/>
      <c r="B171" s="24" t="s">
        <v>36</v>
      </c>
      <c r="C171" s="24" t="s">
        <v>37</v>
      </c>
      <c r="D171" s="74" t="s">
        <v>38</v>
      </c>
      <c r="E171" s="35" t="s">
        <v>287</v>
      </c>
      <c r="F171" s="35" t="s">
        <v>288</v>
      </c>
      <c r="G171" s="35" t="s">
        <v>289</v>
      </c>
      <c r="H171" s="35" t="s">
        <v>290</v>
      </c>
      <c r="I171" s="35" t="s">
        <v>42</v>
      </c>
      <c r="J171" s="35" t="s">
        <v>43</v>
      </c>
      <c r="M171" s="24"/>
    </row>
    <row r="172" spans="1:19" ht="15.4" thickBot="1" x14ac:dyDescent="0.45">
      <c r="C172" s="27"/>
      <c r="D172" s="27"/>
    </row>
    <row r="173" spans="1:19" x14ac:dyDescent="0.4">
      <c r="A173" s="237">
        <v>1</v>
      </c>
      <c r="B173" s="238" t="s">
        <v>6</v>
      </c>
      <c r="C173" s="239"/>
      <c r="D173" s="239"/>
      <c r="E173" s="240"/>
      <c r="F173" s="240"/>
      <c r="G173" s="240"/>
      <c r="H173" s="240"/>
      <c r="I173" s="240"/>
      <c r="J173" s="241"/>
    </row>
    <row r="174" spans="1:19" x14ac:dyDescent="0.4">
      <c r="A174" s="242"/>
      <c r="C174" s="27"/>
      <c r="D174" s="27"/>
      <c r="J174" s="243"/>
    </row>
    <row r="175" spans="1:19" x14ac:dyDescent="0.4">
      <c r="A175" s="242">
        <f>A173+1</f>
        <v>2</v>
      </c>
      <c r="B175" s="25" t="s">
        <v>7</v>
      </c>
      <c r="C175" s="27"/>
      <c r="D175" s="27"/>
      <c r="J175" s="243"/>
    </row>
    <row r="176" spans="1:19" x14ac:dyDescent="0.4">
      <c r="A176" s="242">
        <f>A175+1</f>
        <v>3</v>
      </c>
      <c r="B176" s="22" t="s">
        <v>246</v>
      </c>
      <c r="C176" s="43"/>
      <c r="D176" s="27">
        <f t="shared" ref="D176:I176" si="33">D17+D27+D32+D42+D47+D52+D65+D76</f>
        <v>1140536.9999999998</v>
      </c>
      <c r="E176" s="27">
        <f t="shared" si="33"/>
        <v>686322.19999999984</v>
      </c>
      <c r="F176" s="27">
        <f t="shared" si="33"/>
        <v>316648.3</v>
      </c>
      <c r="G176" s="27">
        <f t="shared" si="33"/>
        <v>166533.29999999999</v>
      </c>
      <c r="H176" s="27">
        <f t="shared" si="33"/>
        <v>96562.4</v>
      </c>
      <c r="I176" s="27">
        <f t="shared" si="33"/>
        <v>98608.5</v>
      </c>
      <c r="J176" s="244">
        <f>SUM(D176:I176)</f>
        <v>2505211.6999999993</v>
      </c>
    </row>
    <row r="177" spans="1:10" x14ac:dyDescent="0.4">
      <c r="A177" s="242">
        <f>A176+1</f>
        <v>4</v>
      </c>
      <c r="B177" s="22" t="s">
        <v>171</v>
      </c>
      <c r="C177" s="55"/>
      <c r="D177" s="27">
        <f t="shared" ref="D177:I177" si="34">D18+D28+D33+D43+D48+D53+D69+D77</f>
        <v>0</v>
      </c>
      <c r="E177" s="27">
        <f t="shared" si="34"/>
        <v>0</v>
      </c>
      <c r="F177" s="27">
        <f t="shared" si="34"/>
        <v>0</v>
      </c>
      <c r="G177" s="27">
        <f t="shared" si="34"/>
        <v>0</v>
      </c>
      <c r="H177" s="27">
        <f t="shared" si="34"/>
        <v>0</v>
      </c>
      <c r="I177" s="27">
        <f t="shared" si="34"/>
        <v>0</v>
      </c>
      <c r="J177" s="244">
        <f>SUM(D177:I177)</f>
        <v>0</v>
      </c>
    </row>
    <row r="178" spans="1:10" x14ac:dyDescent="0.4">
      <c r="A178" s="242">
        <f>A177+1</f>
        <v>5</v>
      </c>
      <c r="B178" s="22" t="s">
        <v>191</v>
      </c>
      <c r="C178" s="23"/>
      <c r="D178" s="27">
        <f t="shared" ref="D178:I178" si="35">SUM(D176:D177)</f>
        <v>1140536.9999999998</v>
      </c>
      <c r="E178" s="27">
        <f t="shared" si="35"/>
        <v>686322.19999999984</v>
      </c>
      <c r="F178" s="27">
        <f t="shared" si="35"/>
        <v>316648.3</v>
      </c>
      <c r="G178" s="27">
        <f t="shared" si="35"/>
        <v>166533.29999999999</v>
      </c>
      <c r="H178" s="27">
        <f t="shared" si="35"/>
        <v>96562.4</v>
      </c>
      <c r="I178" s="27">
        <f t="shared" si="35"/>
        <v>98608.5</v>
      </c>
      <c r="J178" s="244">
        <f>SUM(D178:I178)</f>
        <v>2505211.6999999993</v>
      </c>
    </row>
    <row r="179" spans="1:10" x14ac:dyDescent="0.4">
      <c r="A179" s="242"/>
      <c r="C179" s="27"/>
      <c r="D179" s="27"/>
      <c r="J179" s="243"/>
    </row>
    <row r="180" spans="1:10" x14ac:dyDescent="0.4">
      <c r="A180" s="242">
        <f>A178+1</f>
        <v>6</v>
      </c>
      <c r="B180" s="25" t="s">
        <v>8</v>
      </c>
      <c r="C180" s="27"/>
      <c r="D180" s="27"/>
      <c r="J180" s="243"/>
    </row>
    <row r="181" spans="1:10" x14ac:dyDescent="0.4">
      <c r="A181" s="242">
        <f>A180+1</f>
        <v>7</v>
      </c>
      <c r="B181" s="22" t="s">
        <v>246</v>
      </c>
      <c r="C181" s="43"/>
      <c r="D181" s="27">
        <f>D22+D37+D57+D103</f>
        <v>595348</v>
      </c>
      <c r="E181" s="27">
        <f t="shared" ref="E181:J181" si="36">E22+E37+E57+E103</f>
        <v>384080.6</v>
      </c>
      <c r="F181" s="27">
        <f t="shared" si="36"/>
        <v>216937.80000000002</v>
      </c>
      <c r="G181" s="27">
        <f t="shared" si="36"/>
        <v>152673.5</v>
      </c>
      <c r="H181" s="27">
        <f t="shared" si="36"/>
        <v>123067</v>
      </c>
      <c r="I181" s="27">
        <f t="shared" si="36"/>
        <v>130617.4</v>
      </c>
      <c r="J181" s="244">
        <f t="shared" si="36"/>
        <v>1602724.2999999998</v>
      </c>
    </row>
    <row r="182" spans="1:10" x14ac:dyDescent="0.4">
      <c r="A182" s="242">
        <f>A181+1</f>
        <v>8</v>
      </c>
      <c r="B182" s="22" t="s">
        <v>171</v>
      </c>
      <c r="C182" s="55"/>
      <c r="D182" s="42">
        <f>D23+D38+D58+D109</f>
        <v>0</v>
      </c>
      <c r="E182" s="42">
        <f t="shared" ref="E182:J182" si="37">E23+E38+E58+E109</f>
        <v>0</v>
      </c>
      <c r="F182" s="42">
        <f t="shared" si="37"/>
        <v>0</v>
      </c>
      <c r="G182" s="42">
        <f t="shared" si="37"/>
        <v>0</v>
      </c>
      <c r="H182" s="42">
        <f t="shared" si="37"/>
        <v>0</v>
      </c>
      <c r="I182" s="42">
        <f t="shared" si="37"/>
        <v>0</v>
      </c>
      <c r="J182" s="245">
        <f t="shared" si="37"/>
        <v>0</v>
      </c>
    </row>
    <row r="183" spans="1:10" x14ac:dyDescent="0.4">
      <c r="A183" s="242">
        <f>A182+1</f>
        <v>9</v>
      </c>
      <c r="B183" s="22" t="s">
        <v>191</v>
      </c>
      <c r="C183" s="23"/>
      <c r="D183" s="27">
        <f t="shared" ref="D183:I183" si="38">SUM(D181:D182)</f>
        <v>595348</v>
      </c>
      <c r="E183" s="27">
        <f t="shared" si="38"/>
        <v>384080.6</v>
      </c>
      <c r="F183" s="27">
        <f t="shared" si="38"/>
        <v>216937.80000000002</v>
      </c>
      <c r="G183" s="27">
        <f t="shared" si="38"/>
        <v>152673.5</v>
      </c>
      <c r="H183" s="27">
        <f t="shared" si="38"/>
        <v>123067</v>
      </c>
      <c r="I183" s="27">
        <f t="shared" si="38"/>
        <v>130617.4</v>
      </c>
      <c r="J183" s="244">
        <f>SUM(D183:I183)</f>
        <v>1602724.2999999998</v>
      </c>
    </row>
    <row r="184" spans="1:10" x14ac:dyDescent="0.4">
      <c r="A184" s="242"/>
      <c r="C184" s="27"/>
      <c r="D184" s="27"/>
      <c r="J184" s="243"/>
    </row>
    <row r="185" spans="1:10" x14ac:dyDescent="0.4">
      <c r="A185" s="242">
        <f>A183+1</f>
        <v>10</v>
      </c>
      <c r="B185" s="25" t="s">
        <v>9</v>
      </c>
      <c r="C185" s="27"/>
      <c r="D185" s="27"/>
      <c r="J185" s="243"/>
    </row>
    <row r="186" spans="1:10" x14ac:dyDescent="0.4">
      <c r="A186" s="242">
        <f>A185+1</f>
        <v>11</v>
      </c>
      <c r="B186" s="22" t="s">
        <v>246</v>
      </c>
      <c r="C186" s="43"/>
      <c r="D186" s="27">
        <f>D123+D142</f>
        <v>27384.3</v>
      </c>
      <c r="E186" s="27">
        <f t="shared" ref="E186:J186" si="39">E123+E142</f>
        <v>25335.9</v>
      </c>
      <c r="F186" s="27">
        <f t="shared" si="39"/>
        <v>20942</v>
      </c>
      <c r="G186" s="27">
        <f t="shared" si="39"/>
        <v>18344.7</v>
      </c>
      <c r="H186" s="27">
        <f t="shared" si="39"/>
        <v>12864</v>
      </c>
      <c r="I186" s="27">
        <f t="shared" si="39"/>
        <v>14729.3</v>
      </c>
      <c r="J186" s="244">
        <f t="shared" si="39"/>
        <v>119600.2</v>
      </c>
    </row>
    <row r="187" spans="1:10" x14ac:dyDescent="0.4">
      <c r="A187" s="242">
        <f>A186+1</f>
        <v>12</v>
      </c>
      <c r="B187" s="22" t="s">
        <v>171</v>
      </c>
      <c r="C187" s="55"/>
      <c r="D187" s="42">
        <f>D129+D146</f>
        <v>0</v>
      </c>
      <c r="E187" s="42">
        <f t="shared" ref="E187:J187" si="40">E129+E146</f>
        <v>0</v>
      </c>
      <c r="F187" s="42">
        <f t="shared" si="40"/>
        <v>0</v>
      </c>
      <c r="G187" s="42">
        <f t="shared" si="40"/>
        <v>0</v>
      </c>
      <c r="H187" s="42">
        <f t="shared" si="40"/>
        <v>0</v>
      </c>
      <c r="I187" s="42">
        <f t="shared" si="40"/>
        <v>0</v>
      </c>
      <c r="J187" s="245">
        <f t="shared" si="40"/>
        <v>0</v>
      </c>
    </row>
    <row r="188" spans="1:10" x14ac:dyDescent="0.4">
      <c r="A188" s="242">
        <f>A187+1</f>
        <v>13</v>
      </c>
      <c r="B188" s="22" t="s">
        <v>191</v>
      </c>
      <c r="C188" s="23"/>
      <c r="D188" s="27">
        <f t="shared" ref="D188:I188" si="41">SUM(D186:D187)</f>
        <v>27384.3</v>
      </c>
      <c r="E188" s="27">
        <f t="shared" si="41"/>
        <v>25335.9</v>
      </c>
      <c r="F188" s="27">
        <f t="shared" si="41"/>
        <v>20942</v>
      </c>
      <c r="G188" s="27">
        <f t="shared" si="41"/>
        <v>18344.7</v>
      </c>
      <c r="H188" s="27">
        <f t="shared" si="41"/>
        <v>12864</v>
      </c>
      <c r="I188" s="27">
        <f t="shared" si="41"/>
        <v>14729.3</v>
      </c>
      <c r="J188" s="244">
        <f>SUM(D188:I188)</f>
        <v>119600.2</v>
      </c>
    </row>
    <row r="189" spans="1:10" x14ac:dyDescent="0.4">
      <c r="A189" s="242"/>
      <c r="C189" s="27"/>
      <c r="D189" s="27"/>
      <c r="J189" s="243"/>
    </row>
    <row r="190" spans="1:10" x14ac:dyDescent="0.4">
      <c r="A190" s="242">
        <f>A188+1</f>
        <v>14</v>
      </c>
      <c r="B190" s="25" t="s">
        <v>49</v>
      </c>
      <c r="C190" s="27"/>
      <c r="D190" s="42"/>
      <c r="J190" s="243"/>
    </row>
    <row r="191" spans="1:10" x14ac:dyDescent="0.4">
      <c r="A191" s="242">
        <f>A190+1</f>
        <v>15</v>
      </c>
      <c r="B191" s="22" t="s">
        <v>246</v>
      </c>
      <c r="C191" s="43"/>
      <c r="D191" s="27">
        <f t="shared" ref="D191:I192" si="42">D153</f>
        <v>1295</v>
      </c>
      <c r="E191" s="27">
        <f t="shared" si="42"/>
        <v>576</v>
      </c>
      <c r="F191" s="27">
        <f t="shared" si="42"/>
        <v>412</v>
      </c>
      <c r="G191" s="27">
        <f t="shared" si="42"/>
        <v>320</v>
      </c>
      <c r="H191" s="27">
        <f t="shared" si="42"/>
        <v>248</v>
      </c>
      <c r="I191" s="27">
        <f t="shared" si="42"/>
        <v>259</v>
      </c>
      <c r="J191" s="244">
        <f>SUM(D191:I191)</f>
        <v>3110</v>
      </c>
    </row>
    <row r="192" spans="1:10" x14ac:dyDescent="0.4">
      <c r="A192" s="242">
        <f>A191+1</f>
        <v>16</v>
      </c>
      <c r="B192" s="22" t="s">
        <v>171</v>
      </c>
      <c r="C192" s="55"/>
      <c r="D192" s="42">
        <f t="shared" si="42"/>
        <v>0</v>
      </c>
      <c r="E192" s="42">
        <f t="shared" si="42"/>
        <v>0</v>
      </c>
      <c r="F192" s="42">
        <f t="shared" si="42"/>
        <v>0</v>
      </c>
      <c r="G192" s="42">
        <f t="shared" si="42"/>
        <v>0</v>
      </c>
      <c r="H192" s="42">
        <f t="shared" si="42"/>
        <v>0</v>
      </c>
      <c r="I192" s="42">
        <f t="shared" si="42"/>
        <v>0</v>
      </c>
      <c r="J192" s="245">
        <f>SUM(D192:I192)</f>
        <v>0</v>
      </c>
    </row>
    <row r="193" spans="1:19" x14ac:dyDescent="0.4">
      <c r="A193" s="242">
        <f>A192+1</f>
        <v>17</v>
      </c>
      <c r="B193" s="22" t="s">
        <v>191</v>
      </c>
      <c r="C193" s="23"/>
      <c r="D193" s="27">
        <f t="shared" ref="D193:I193" si="43">SUM(D191:D192)</f>
        <v>1295</v>
      </c>
      <c r="E193" s="27">
        <f t="shared" si="43"/>
        <v>576</v>
      </c>
      <c r="F193" s="27">
        <f t="shared" si="43"/>
        <v>412</v>
      </c>
      <c r="G193" s="27">
        <f t="shared" si="43"/>
        <v>320</v>
      </c>
      <c r="H193" s="27">
        <f t="shared" si="43"/>
        <v>248</v>
      </c>
      <c r="I193" s="27">
        <f t="shared" si="43"/>
        <v>259</v>
      </c>
      <c r="J193" s="244">
        <f>SUM(D193:I193)</f>
        <v>3110</v>
      </c>
    </row>
    <row r="194" spans="1:19" x14ac:dyDescent="0.4">
      <c r="A194" s="242"/>
      <c r="C194" s="42"/>
      <c r="D194" s="42"/>
      <c r="J194" s="243"/>
    </row>
    <row r="195" spans="1:19" x14ac:dyDescent="0.4">
      <c r="A195" s="242">
        <f>A193+1</f>
        <v>18</v>
      </c>
      <c r="B195" s="25" t="s">
        <v>10</v>
      </c>
      <c r="C195" s="27"/>
      <c r="D195" s="27"/>
      <c r="J195" s="243"/>
    </row>
    <row r="196" spans="1:19" x14ac:dyDescent="0.4">
      <c r="A196" s="242">
        <f>A195+1</f>
        <v>19</v>
      </c>
      <c r="B196" s="22" t="s">
        <v>246</v>
      </c>
      <c r="C196" s="43"/>
      <c r="D196" s="27">
        <f t="shared" ref="D196:I196" si="44">D176+D181+D186+D191</f>
        <v>1764564.2999999998</v>
      </c>
      <c r="E196" s="27">
        <f t="shared" si="44"/>
        <v>1096314.6999999997</v>
      </c>
      <c r="F196" s="27">
        <f t="shared" si="44"/>
        <v>554940.1</v>
      </c>
      <c r="G196" s="27">
        <f t="shared" si="44"/>
        <v>337871.5</v>
      </c>
      <c r="H196" s="27">
        <f t="shared" si="44"/>
        <v>232741.4</v>
      </c>
      <c r="I196" s="27">
        <f t="shared" si="44"/>
        <v>244214.19999999998</v>
      </c>
      <c r="J196" s="244">
        <f>SUM(D196:I196)</f>
        <v>4230646.1999999993</v>
      </c>
    </row>
    <row r="197" spans="1:19" x14ac:dyDescent="0.4">
      <c r="A197" s="242">
        <f>A196+1</f>
        <v>20</v>
      </c>
      <c r="B197" s="22" t="s">
        <v>171</v>
      </c>
      <c r="C197" s="55"/>
      <c r="D197" s="42">
        <f t="shared" ref="D197:I197" si="45">D177+D182+D187+D192</f>
        <v>0</v>
      </c>
      <c r="E197" s="42">
        <f t="shared" si="45"/>
        <v>0</v>
      </c>
      <c r="F197" s="42">
        <f t="shared" si="45"/>
        <v>0</v>
      </c>
      <c r="G197" s="42">
        <f t="shared" si="45"/>
        <v>0</v>
      </c>
      <c r="H197" s="42">
        <f t="shared" si="45"/>
        <v>0</v>
      </c>
      <c r="I197" s="42">
        <f t="shared" si="45"/>
        <v>0</v>
      </c>
      <c r="J197" s="245">
        <f>SUM(D197:I197)</f>
        <v>0</v>
      </c>
    </row>
    <row r="198" spans="1:19" ht="15.4" thickBot="1" x14ac:dyDescent="0.45">
      <c r="A198" s="246">
        <f>A197+1</f>
        <v>21</v>
      </c>
      <c r="B198" s="70" t="s">
        <v>191</v>
      </c>
      <c r="C198" s="247"/>
      <c r="D198" s="248">
        <f t="shared" ref="D198:I198" si="46">SUM(D196:D197)</f>
        <v>1764564.2999999998</v>
      </c>
      <c r="E198" s="248">
        <f t="shared" si="46"/>
        <v>1096314.6999999997</v>
      </c>
      <c r="F198" s="248">
        <f t="shared" si="46"/>
        <v>554940.1</v>
      </c>
      <c r="G198" s="248">
        <f t="shared" si="46"/>
        <v>337871.5</v>
      </c>
      <c r="H198" s="248">
        <f t="shared" si="46"/>
        <v>232741.4</v>
      </c>
      <c r="I198" s="248">
        <f t="shared" si="46"/>
        <v>244214.19999999998</v>
      </c>
      <c r="J198" s="249">
        <f>SUM(D198:I198)</f>
        <v>4230646.1999999993</v>
      </c>
    </row>
    <row r="199" spans="1:19" x14ac:dyDescent="0.4">
      <c r="A199" s="23"/>
      <c r="B199" s="24"/>
      <c r="C199" s="24"/>
      <c r="D199" s="35"/>
      <c r="E199" s="35"/>
      <c r="F199" s="35"/>
      <c r="G199" s="35"/>
      <c r="H199" s="35"/>
      <c r="I199" s="35"/>
      <c r="J199" s="35"/>
    </row>
    <row r="200" spans="1:19" x14ac:dyDescent="0.4">
      <c r="A200" s="23"/>
      <c r="B200" s="24"/>
      <c r="C200" s="24"/>
      <c r="D200" s="74"/>
      <c r="E200" s="74"/>
      <c r="F200" s="74"/>
      <c r="G200" s="74"/>
      <c r="H200" s="74"/>
      <c r="I200" s="74"/>
      <c r="J200" s="35"/>
      <c r="K200" s="35"/>
      <c r="L200" s="35"/>
      <c r="O200" s="35"/>
      <c r="P200" s="35"/>
      <c r="S200" s="24"/>
    </row>
    <row r="201" spans="1:19" x14ac:dyDescent="0.4">
      <c r="A201" s="43">
        <f>A198+1</f>
        <v>22</v>
      </c>
      <c r="B201" s="25" t="s">
        <v>194</v>
      </c>
      <c r="C201" s="24"/>
      <c r="D201" s="35"/>
      <c r="E201" s="35"/>
      <c r="F201" s="35"/>
      <c r="G201" s="35"/>
      <c r="H201" s="35"/>
      <c r="I201" s="35"/>
      <c r="J201" s="35"/>
    </row>
    <row r="202" spans="1:19" x14ac:dyDescent="0.4">
      <c r="A202" s="43">
        <f>A201+1</f>
        <v>23</v>
      </c>
      <c r="B202" s="22" t="s">
        <v>246</v>
      </c>
      <c r="C202" s="43"/>
      <c r="D202" s="27">
        <v>110926.9</v>
      </c>
      <c r="E202" s="27">
        <v>68687.3</v>
      </c>
      <c r="F202" s="27">
        <v>31143.5</v>
      </c>
      <c r="G202" s="27">
        <v>15750.4</v>
      </c>
      <c r="H202" s="27">
        <v>8520.7999999999993</v>
      </c>
      <c r="I202" s="27">
        <v>8799.9</v>
      </c>
      <c r="J202" s="27">
        <f>SUM(D202:I202)</f>
        <v>243828.8</v>
      </c>
      <c r="L202" s="12"/>
    </row>
    <row r="203" spans="1:19" x14ac:dyDescent="0.4">
      <c r="A203" s="43">
        <f>A202+1</f>
        <v>24</v>
      </c>
      <c r="B203" s="22" t="s">
        <v>171</v>
      </c>
      <c r="C203" s="55" t="s">
        <v>250</v>
      </c>
      <c r="D203" s="27">
        <v>0</v>
      </c>
      <c r="E203" s="27">
        <v>0</v>
      </c>
      <c r="F203" s="27">
        <v>0</v>
      </c>
      <c r="G203" s="27">
        <v>0</v>
      </c>
      <c r="H203" s="27">
        <v>0</v>
      </c>
      <c r="I203" s="27">
        <v>0</v>
      </c>
      <c r="J203" s="27">
        <f>SUM(D203:I203)</f>
        <v>0</v>
      </c>
    </row>
    <row r="204" spans="1:19" x14ac:dyDescent="0.4">
      <c r="A204" s="43">
        <f>A203+1</f>
        <v>25</v>
      </c>
      <c r="B204" s="22" t="s">
        <v>191</v>
      </c>
      <c r="C204" s="23"/>
      <c r="D204" s="27">
        <f t="shared" ref="D204:I204" si="47">SUM(D202:D203)</f>
        <v>110926.9</v>
      </c>
      <c r="E204" s="27">
        <f t="shared" si="47"/>
        <v>68687.3</v>
      </c>
      <c r="F204" s="27">
        <f t="shared" si="47"/>
        <v>31143.5</v>
      </c>
      <c r="G204" s="27">
        <f t="shared" si="47"/>
        <v>15750.4</v>
      </c>
      <c r="H204" s="27">
        <f t="shared" si="47"/>
        <v>8520.7999999999993</v>
      </c>
      <c r="I204" s="27">
        <f t="shared" si="47"/>
        <v>8799.9</v>
      </c>
      <c r="J204" s="27">
        <f>SUM(D204:I204)</f>
        <v>243828.8</v>
      </c>
    </row>
    <row r="205" spans="1:19" x14ac:dyDescent="0.4">
      <c r="C205" s="23"/>
      <c r="D205" s="27"/>
      <c r="E205" s="27"/>
      <c r="F205" s="27"/>
      <c r="G205" s="27"/>
      <c r="H205" s="27"/>
      <c r="I205" s="27"/>
      <c r="J205" s="27"/>
    </row>
    <row r="206" spans="1:19" x14ac:dyDescent="0.4">
      <c r="A206" s="43">
        <f>A204+1</f>
        <v>26</v>
      </c>
      <c r="B206" s="25" t="s">
        <v>195</v>
      </c>
      <c r="C206" s="43"/>
    </row>
    <row r="207" spans="1:19" x14ac:dyDescent="0.4">
      <c r="A207" s="43">
        <f>A206+1</f>
        <v>27</v>
      </c>
      <c r="B207" s="22" t="s">
        <v>246</v>
      </c>
      <c r="C207" s="43"/>
      <c r="D207" s="27"/>
      <c r="E207" s="27"/>
      <c r="F207" s="27"/>
      <c r="G207" s="53"/>
      <c r="H207" s="53"/>
      <c r="I207" s="53"/>
      <c r="J207" s="53"/>
      <c r="K207" s="172"/>
    </row>
    <row r="208" spans="1:19" x14ac:dyDescent="0.4">
      <c r="A208" s="43">
        <f>A207+1</f>
        <v>28</v>
      </c>
      <c r="B208" s="57" t="s">
        <v>183</v>
      </c>
      <c r="C208" s="43"/>
      <c r="D208" s="27">
        <v>51167.9</v>
      </c>
      <c r="E208" s="27">
        <v>37859.300000000003</v>
      </c>
      <c r="F208" s="27">
        <v>23042.2</v>
      </c>
      <c r="G208" s="53">
        <v>16154.1</v>
      </c>
      <c r="H208" s="53">
        <v>14231.8</v>
      </c>
      <c r="I208" s="53">
        <v>12458.7</v>
      </c>
      <c r="J208" s="53">
        <f>SUM(D208:I208)</f>
        <v>154914.00000000003</v>
      </c>
    </row>
    <row r="209" spans="1:13" x14ac:dyDescent="0.4">
      <c r="A209" s="43">
        <f>A208+1</f>
        <v>29</v>
      </c>
      <c r="B209" s="57" t="s">
        <v>184</v>
      </c>
      <c r="C209" s="43"/>
      <c r="D209" s="27">
        <v>68537.7</v>
      </c>
      <c r="E209" s="27">
        <v>41566.9</v>
      </c>
      <c r="F209" s="27">
        <v>23737.1</v>
      </c>
      <c r="G209" s="53">
        <v>16235.1</v>
      </c>
      <c r="H209" s="53">
        <v>14775.4</v>
      </c>
      <c r="I209" s="53">
        <v>10197.4</v>
      </c>
      <c r="J209" s="53">
        <f>SUM(D209:I209)</f>
        <v>175049.60000000001</v>
      </c>
    </row>
    <row r="210" spans="1:13" x14ac:dyDescent="0.4">
      <c r="A210" s="43">
        <f>A209+1</f>
        <v>30</v>
      </c>
      <c r="B210" s="57" t="s">
        <v>185</v>
      </c>
      <c r="C210" s="43"/>
      <c r="D210" s="27">
        <v>17265.3</v>
      </c>
      <c r="E210" s="27">
        <v>10528.4</v>
      </c>
      <c r="F210" s="27">
        <v>6535.9</v>
      </c>
      <c r="G210" s="53">
        <v>5044.8</v>
      </c>
      <c r="H210" s="53">
        <v>4587.7</v>
      </c>
      <c r="I210" s="53">
        <v>3049.6</v>
      </c>
      <c r="J210" s="53">
        <f>SUM(D210:I210)</f>
        <v>47011.7</v>
      </c>
    </row>
    <row r="211" spans="1:13" x14ac:dyDescent="0.4">
      <c r="A211" s="43">
        <f>A210+1</f>
        <v>31</v>
      </c>
      <c r="B211" s="57" t="s">
        <v>186</v>
      </c>
      <c r="C211" s="43"/>
      <c r="D211" s="42">
        <v>5663.7</v>
      </c>
      <c r="E211" s="42">
        <v>2993.7</v>
      </c>
      <c r="F211" s="42">
        <v>1935.3</v>
      </c>
      <c r="G211" s="42">
        <v>1400.8</v>
      </c>
      <c r="H211" s="42">
        <v>859.1</v>
      </c>
      <c r="I211" s="42">
        <v>423.9</v>
      </c>
      <c r="J211" s="42">
        <f>SUM(D211:I211)</f>
        <v>13276.499999999998</v>
      </c>
    </row>
    <row r="212" spans="1:13" x14ac:dyDescent="0.4">
      <c r="B212" s="57"/>
      <c r="C212" s="43"/>
      <c r="D212" s="53">
        <f t="shared" ref="D212:I212" si="48">SUM(D208:D211)</f>
        <v>142634.6</v>
      </c>
      <c r="E212" s="53">
        <f t="shared" si="48"/>
        <v>92948.3</v>
      </c>
      <c r="F212" s="53">
        <f t="shared" si="48"/>
        <v>55250.500000000007</v>
      </c>
      <c r="G212" s="53">
        <f t="shared" si="48"/>
        <v>38834.800000000003</v>
      </c>
      <c r="H212" s="53">
        <f t="shared" si="48"/>
        <v>34453.999999999993</v>
      </c>
      <c r="I212" s="53">
        <f t="shared" si="48"/>
        <v>26129.599999999999</v>
      </c>
      <c r="J212" s="53">
        <f>SUM(D212:I212)</f>
        <v>390251.8</v>
      </c>
      <c r="L212" s="12"/>
    </row>
    <row r="213" spans="1:13" x14ac:dyDescent="0.4">
      <c r="A213" s="43">
        <f>A211+1</f>
        <v>32</v>
      </c>
      <c r="B213" s="22" t="s">
        <v>171</v>
      </c>
      <c r="C213" s="55" t="s">
        <v>250</v>
      </c>
      <c r="D213" s="27"/>
      <c r="E213" s="27"/>
      <c r="F213" s="27"/>
      <c r="G213" s="27"/>
      <c r="H213" s="27"/>
      <c r="I213" s="27"/>
      <c r="J213" s="27"/>
    </row>
    <row r="214" spans="1:13" x14ac:dyDescent="0.4">
      <c r="A214" s="43">
        <f>A213+1</f>
        <v>33</v>
      </c>
      <c r="B214" s="22" t="str">
        <f>B208</f>
        <v xml:space="preserve">    First 50 Mcf</v>
      </c>
      <c r="C214" s="55"/>
      <c r="D214" s="27">
        <v>0</v>
      </c>
      <c r="E214" s="27">
        <v>0</v>
      </c>
      <c r="F214" s="27">
        <v>0</v>
      </c>
      <c r="G214" s="27">
        <v>0</v>
      </c>
      <c r="H214" s="27">
        <v>0</v>
      </c>
      <c r="I214" s="27">
        <v>0</v>
      </c>
      <c r="J214" s="27">
        <f>SUM(D214:I214)</f>
        <v>0</v>
      </c>
      <c r="K214" s="27"/>
    </row>
    <row r="215" spans="1:13" x14ac:dyDescent="0.4">
      <c r="A215" s="43">
        <f>A214+1</f>
        <v>34</v>
      </c>
      <c r="B215" s="22" t="str">
        <f>B209</f>
        <v xml:space="preserve">    Next 350 Mcf</v>
      </c>
      <c r="C215" s="55"/>
      <c r="D215" s="27">
        <v>0</v>
      </c>
      <c r="E215" s="27">
        <v>0</v>
      </c>
      <c r="F215" s="27">
        <v>0</v>
      </c>
      <c r="G215" s="27">
        <v>0</v>
      </c>
      <c r="H215" s="27">
        <v>0</v>
      </c>
      <c r="I215" s="27">
        <v>0</v>
      </c>
      <c r="J215" s="27">
        <f>SUM(D215:I215)</f>
        <v>0</v>
      </c>
      <c r="K215" s="27"/>
    </row>
    <row r="216" spans="1:13" x14ac:dyDescent="0.4">
      <c r="A216" s="43">
        <f>A215+1</f>
        <v>35</v>
      </c>
      <c r="B216" s="22" t="str">
        <f>B210</f>
        <v xml:space="preserve">    Next 600 Mcf</v>
      </c>
      <c r="C216" s="55"/>
      <c r="D216" s="27">
        <v>0</v>
      </c>
      <c r="E216" s="27">
        <v>0</v>
      </c>
      <c r="F216" s="27">
        <v>0</v>
      </c>
      <c r="G216" s="27">
        <v>0</v>
      </c>
      <c r="H216" s="27">
        <v>0</v>
      </c>
      <c r="I216" s="27">
        <v>0</v>
      </c>
      <c r="J216" s="27">
        <f>SUM(D216:I216)</f>
        <v>0</v>
      </c>
      <c r="K216" s="27"/>
    </row>
    <row r="217" spans="1:13" x14ac:dyDescent="0.4">
      <c r="A217" s="43">
        <f>A216+1</f>
        <v>36</v>
      </c>
      <c r="B217" s="22" t="str">
        <f>B211</f>
        <v xml:space="preserve">    Over 1,000 Mcf</v>
      </c>
      <c r="C217" s="55"/>
      <c r="D217" s="42">
        <v>0</v>
      </c>
      <c r="E217" s="42">
        <v>0</v>
      </c>
      <c r="F217" s="42">
        <v>0</v>
      </c>
      <c r="G217" s="42">
        <v>0</v>
      </c>
      <c r="H217" s="42">
        <v>0</v>
      </c>
      <c r="I217" s="42">
        <v>0</v>
      </c>
      <c r="J217" s="42">
        <f>SUM(D217:I217)</f>
        <v>0</v>
      </c>
      <c r="K217" s="42"/>
    </row>
    <row r="218" spans="1:13" x14ac:dyDescent="0.4">
      <c r="C218" s="55"/>
      <c r="D218" s="27">
        <f t="shared" ref="D218:I218" si="49">SUM(D214:D217)</f>
        <v>0</v>
      </c>
      <c r="E218" s="27">
        <f t="shared" si="49"/>
        <v>0</v>
      </c>
      <c r="F218" s="27">
        <f t="shared" si="49"/>
        <v>0</v>
      </c>
      <c r="G218" s="27">
        <f t="shared" si="49"/>
        <v>0</v>
      </c>
      <c r="H218" s="27">
        <f t="shared" si="49"/>
        <v>0</v>
      </c>
      <c r="I218" s="27">
        <f t="shared" si="49"/>
        <v>0</v>
      </c>
      <c r="J218" s="27">
        <f>SUM(D218:I218)</f>
        <v>0</v>
      </c>
      <c r="K218" s="27"/>
    </row>
    <row r="219" spans="1:13" x14ac:dyDescent="0.4">
      <c r="A219" s="43">
        <f>A217+1</f>
        <v>37</v>
      </c>
      <c r="B219" s="22" t="s">
        <v>191</v>
      </c>
      <c r="C219" s="23"/>
      <c r="D219" s="27"/>
      <c r="E219" s="27"/>
      <c r="F219" s="27"/>
      <c r="G219" s="53"/>
      <c r="H219" s="53"/>
      <c r="I219" s="53"/>
      <c r="J219" s="53"/>
    </row>
    <row r="220" spans="1:13" x14ac:dyDescent="0.4">
      <c r="A220" s="43">
        <f>A219+1</f>
        <v>38</v>
      </c>
      <c r="B220" s="22" t="str">
        <f>B208</f>
        <v xml:space="preserve">    First 50 Mcf</v>
      </c>
      <c r="C220" s="24"/>
      <c r="D220" s="236">
        <f t="shared" ref="D220:I220" si="50">D208+D215</f>
        <v>51167.9</v>
      </c>
      <c r="E220" s="236">
        <f t="shared" si="50"/>
        <v>37859.300000000003</v>
      </c>
      <c r="F220" s="236">
        <f t="shared" si="50"/>
        <v>23042.2</v>
      </c>
      <c r="G220" s="236">
        <f t="shared" si="50"/>
        <v>16154.1</v>
      </c>
      <c r="H220" s="236">
        <f t="shared" si="50"/>
        <v>14231.8</v>
      </c>
      <c r="I220" s="236">
        <f t="shared" si="50"/>
        <v>12458.7</v>
      </c>
      <c r="J220" s="53">
        <f>SUM(D220:I220)</f>
        <v>154914.00000000003</v>
      </c>
      <c r="M220" s="24"/>
    </row>
    <row r="221" spans="1:13" x14ac:dyDescent="0.4">
      <c r="A221" s="43">
        <f>A220+1</f>
        <v>39</v>
      </c>
      <c r="B221" s="22" t="str">
        <f>B209</f>
        <v xml:space="preserve">    Next 350 Mcf</v>
      </c>
      <c r="C221" s="24"/>
      <c r="D221" s="236">
        <f t="shared" ref="D221:I223" si="51">D209+D216</f>
        <v>68537.7</v>
      </c>
      <c r="E221" s="236">
        <f t="shared" si="51"/>
        <v>41566.9</v>
      </c>
      <c r="F221" s="236">
        <f t="shared" si="51"/>
        <v>23737.1</v>
      </c>
      <c r="G221" s="236">
        <f t="shared" si="51"/>
        <v>16235.1</v>
      </c>
      <c r="H221" s="236">
        <f t="shared" si="51"/>
        <v>14775.4</v>
      </c>
      <c r="I221" s="236">
        <f t="shared" si="51"/>
        <v>10197.4</v>
      </c>
      <c r="J221" s="53">
        <f>SUM(D221:I221)</f>
        <v>175049.60000000001</v>
      </c>
      <c r="M221" s="24"/>
    </row>
    <row r="222" spans="1:13" x14ac:dyDescent="0.4">
      <c r="A222" s="43">
        <f>A221+1</f>
        <v>40</v>
      </c>
      <c r="B222" s="22" t="str">
        <f>B210</f>
        <v xml:space="preserve">    Next 600 Mcf</v>
      </c>
      <c r="C222" s="24"/>
      <c r="D222" s="236">
        <f t="shared" si="51"/>
        <v>17265.3</v>
      </c>
      <c r="E222" s="236">
        <f t="shared" si="51"/>
        <v>10528.4</v>
      </c>
      <c r="F222" s="236">
        <f t="shared" si="51"/>
        <v>6535.9</v>
      </c>
      <c r="G222" s="236">
        <f t="shared" si="51"/>
        <v>5044.8</v>
      </c>
      <c r="H222" s="236">
        <f t="shared" si="51"/>
        <v>4587.7</v>
      </c>
      <c r="I222" s="236">
        <f t="shared" si="51"/>
        <v>3049.6</v>
      </c>
      <c r="J222" s="53">
        <f>SUM(D222:I222)</f>
        <v>47011.7</v>
      </c>
      <c r="M222" s="24"/>
    </row>
    <row r="223" spans="1:13" x14ac:dyDescent="0.4">
      <c r="A223" s="43">
        <f>A222+1</f>
        <v>41</v>
      </c>
      <c r="B223" s="22" t="str">
        <f>B211</f>
        <v xml:space="preserve">    Over 1,000 Mcf</v>
      </c>
      <c r="C223" s="24"/>
      <c r="D223" s="234">
        <f t="shared" si="51"/>
        <v>5663.7</v>
      </c>
      <c r="E223" s="234">
        <f t="shared" si="51"/>
        <v>2993.7</v>
      </c>
      <c r="F223" s="234">
        <f t="shared" si="51"/>
        <v>1935.3</v>
      </c>
      <c r="G223" s="234">
        <f t="shared" si="51"/>
        <v>1400.8</v>
      </c>
      <c r="H223" s="234">
        <f t="shared" si="51"/>
        <v>859.1</v>
      </c>
      <c r="I223" s="234">
        <f t="shared" si="51"/>
        <v>423.9</v>
      </c>
      <c r="J223" s="42">
        <f>SUM(D223:I223)</f>
        <v>13276.499999999998</v>
      </c>
      <c r="M223" s="24"/>
    </row>
    <row r="224" spans="1:13" x14ac:dyDescent="0.4">
      <c r="A224" s="43">
        <f>A223+1</f>
        <v>42</v>
      </c>
      <c r="B224" s="22" t="s">
        <v>247</v>
      </c>
      <c r="C224" s="23"/>
      <c r="D224" s="27">
        <f t="shared" ref="D224:I224" si="52">D212+D218</f>
        <v>142634.6</v>
      </c>
      <c r="E224" s="27">
        <f t="shared" si="52"/>
        <v>92948.3</v>
      </c>
      <c r="F224" s="27">
        <f t="shared" si="52"/>
        <v>55250.500000000007</v>
      </c>
      <c r="G224" s="27">
        <f t="shared" si="52"/>
        <v>38834.800000000003</v>
      </c>
      <c r="H224" s="27">
        <f t="shared" si="52"/>
        <v>34453.999999999993</v>
      </c>
      <c r="I224" s="27">
        <f t="shared" si="52"/>
        <v>26129.599999999999</v>
      </c>
      <c r="J224" s="27">
        <f>SUM(D224:I224)</f>
        <v>390251.8</v>
      </c>
    </row>
    <row r="225" spans="1:13" x14ac:dyDescent="0.4">
      <c r="C225" s="23"/>
      <c r="D225" s="27"/>
      <c r="E225" s="27"/>
      <c r="F225" s="27"/>
      <c r="G225" s="27"/>
      <c r="H225" s="27"/>
      <c r="I225" s="27"/>
      <c r="J225" s="27"/>
    </row>
    <row r="226" spans="1:13" x14ac:dyDescent="0.4">
      <c r="A226" s="43">
        <f>A224+1</f>
        <v>43</v>
      </c>
      <c r="B226" s="25" t="s">
        <v>196</v>
      </c>
      <c r="C226" s="43"/>
    </row>
    <row r="227" spans="1:13" x14ac:dyDescent="0.4">
      <c r="A227" s="43">
        <f>A226+1</f>
        <v>44</v>
      </c>
      <c r="B227" s="22" t="s">
        <v>246</v>
      </c>
      <c r="C227" s="43"/>
      <c r="D227" s="27"/>
      <c r="E227" s="27"/>
      <c r="F227" s="27"/>
      <c r="G227" s="53"/>
      <c r="H227" s="53"/>
      <c r="I227" s="53"/>
      <c r="J227" s="53"/>
    </row>
    <row r="228" spans="1:13" x14ac:dyDescent="0.4">
      <c r="A228" s="43">
        <f>A227+1</f>
        <v>45</v>
      </c>
      <c r="B228" s="57" t="s">
        <v>183</v>
      </c>
      <c r="C228" s="43"/>
      <c r="D228" s="27">
        <v>658.9</v>
      </c>
      <c r="E228" s="27">
        <v>625.29999999999995</v>
      </c>
      <c r="F228" s="27">
        <v>575.5</v>
      </c>
      <c r="G228" s="53">
        <v>529.4</v>
      </c>
      <c r="H228" s="53">
        <v>378.5</v>
      </c>
      <c r="I228" s="53">
        <v>368</v>
      </c>
      <c r="J228" s="53">
        <f>SUM(D228:I228)</f>
        <v>3135.6</v>
      </c>
    </row>
    <row r="229" spans="1:13" x14ac:dyDescent="0.4">
      <c r="A229" s="43">
        <f>A228+1</f>
        <v>46</v>
      </c>
      <c r="B229" s="57" t="s">
        <v>184</v>
      </c>
      <c r="C229" s="43"/>
      <c r="D229" s="27">
        <v>3890.7</v>
      </c>
      <c r="E229" s="27">
        <v>3741.3</v>
      </c>
      <c r="F229" s="27">
        <v>2981.3</v>
      </c>
      <c r="G229" s="53">
        <v>2022.5</v>
      </c>
      <c r="H229" s="53">
        <v>1275.3</v>
      </c>
      <c r="I229" s="53">
        <v>1359.8</v>
      </c>
      <c r="J229" s="53">
        <f>SUM(D229:I229)</f>
        <v>15270.899999999998</v>
      </c>
    </row>
    <row r="230" spans="1:13" x14ac:dyDescent="0.4">
      <c r="A230" s="43">
        <f>A229+1</f>
        <v>47</v>
      </c>
      <c r="B230" s="57" t="s">
        <v>185</v>
      </c>
      <c r="C230" s="43"/>
      <c r="D230" s="27">
        <v>3347.3</v>
      </c>
      <c r="E230" s="27">
        <v>3097.8</v>
      </c>
      <c r="F230" s="27">
        <v>1313.2</v>
      </c>
      <c r="G230" s="53">
        <v>924</v>
      </c>
      <c r="H230" s="53">
        <v>881.2</v>
      </c>
      <c r="I230" s="53">
        <v>900.3</v>
      </c>
      <c r="J230" s="53">
        <f>SUM(D230:I230)</f>
        <v>10463.799999999999</v>
      </c>
    </row>
    <row r="231" spans="1:13" ht="17.25" x14ac:dyDescent="0.7">
      <c r="A231" s="43">
        <f>A230+1</f>
        <v>48</v>
      </c>
      <c r="B231" s="57" t="s">
        <v>186</v>
      </c>
      <c r="C231" s="43"/>
      <c r="D231" s="233">
        <v>514.20000000000005</v>
      </c>
      <c r="E231" s="233">
        <v>497.5</v>
      </c>
      <c r="F231" s="233">
        <v>346</v>
      </c>
      <c r="G231" s="42">
        <v>0</v>
      </c>
      <c r="H231" s="42">
        <v>0</v>
      </c>
      <c r="I231" s="42">
        <v>0</v>
      </c>
      <c r="J231" s="42">
        <f>SUM(D231:I231)</f>
        <v>1357.7</v>
      </c>
    </row>
    <row r="232" spans="1:13" x14ac:dyDescent="0.4">
      <c r="B232" s="57"/>
      <c r="C232" s="43"/>
      <c r="D232" s="53">
        <f t="shared" ref="D232:I232" si="53">SUM(D228:D231)</f>
        <v>8411.1</v>
      </c>
      <c r="E232" s="53">
        <f t="shared" si="53"/>
        <v>7961.9000000000005</v>
      </c>
      <c r="F232" s="53">
        <f t="shared" si="53"/>
        <v>5216</v>
      </c>
      <c r="G232" s="53">
        <f t="shared" si="53"/>
        <v>3475.9</v>
      </c>
      <c r="H232" s="53">
        <f t="shared" si="53"/>
        <v>2535</v>
      </c>
      <c r="I232" s="53">
        <f t="shared" si="53"/>
        <v>2628.1</v>
      </c>
      <c r="J232" s="53">
        <f>SUM(D232:I232)</f>
        <v>30228</v>
      </c>
      <c r="L232" s="12"/>
    </row>
    <row r="233" spans="1:13" x14ac:dyDescent="0.4">
      <c r="A233" s="43">
        <f>A231+1</f>
        <v>49</v>
      </c>
      <c r="B233" s="22" t="s">
        <v>171</v>
      </c>
      <c r="C233" s="55" t="s">
        <v>250</v>
      </c>
      <c r="D233" s="27"/>
      <c r="E233" s="27"/>
      <c r="F233" s="27"/>
      <c r="G233" s="27"/>
      <c r="H233" s="27"/>
      <c r="I233" s="27"/>
      <c r="J233" s="27"/>
    </row>
    <row r="234" spans="1:13" x14ac:dyDescent="0.4">
      <c r="A234" s="43">
        <f>A233+1</f>
        <v>50</v>
      </c>
      <c r="B234" s="22" t="str">
        <f>B228</f>
        <v xml:space="preserve">    First 50 Mcf</v>
      </c>
      <c r="C234" s="55"/>
      <c r="D234" s="27">
        <v>0</v>
      </c>
      <c r="E234" s="27">
        <v>0</v>
      </c>
      <c r="F234" s="27">
        <v>0</v>
      </c>
      <c r="G234" s="27">
        <v>0</v>
      </c>
      <c r="H234" s="27">
        <v>0</v>
      </c>
      <c r="I234" s="27">
        <v>0</v>
      </c>
      <c r="J234" s="27">
        <f>SUM(D234:I234)</f>
        <v>0</v>
      </c>
    </row>
    <row r="235" spans="1:13" x14ac:dyDescent="0.4">
      <c r="A235" s="43">
        <f>A234+1</f>
        <v>51</v>
      </c>
      <c r="B235" s="22" t="str">
        <f>B229</f>
        <v xml:space="preserve">    Next 350 Mcf</v>
      </c>
      <c r="C235" s="55"/>
      <c r="D235" s="27">
        <v>0</v>
      </c>
      <c r="E235" s="27">
        <v>0</v>
      </c>
      <c r="F235" s="27">
        <v>0</v>
      </c>
      <c r="G235" s="27">
        <v>0</v>
      </c>
      <c r="H235" s="27">
        <v>0</v>
      </c>
      <c r="I235" s="27">
        <v>0</v>
      </c>
      <c r="J235" s="27">
        <f>SUM(D235:I235)</f>
        <v>0</v>
      </c>
    </row>
    <row r="236" spans="1:13" x14ac:dyDescent="0.4">
      <c r="A236" s="43">
        <f>A235+1</f>
        <v>52</v>
      </c>
      <c r="B236" s="22" t="str">
        <f>B230</f>
        <v xml:space="preserve">    Next 600 Mcf</v>
      </c>
      <c r="C236" s="55"/>
      <c r="D236" s="27">
        <v>0</v>
      </c>
      <c r="E236" s="27">
        <v>0</v>
      </c>
      <c r="F236" s="27">
        <v>0</v>
      </c>
      <c r="G236" s="27">
        <v>0</v>
      </c>
      <c r="H236" s="27">
        <v>0</v>
      </c>
      <c r="I236" s="27">
        <v>0</v>
      </c>
      <c r="J236" s="27">
        <f>SUM(D236:I236)</f>
        <v>0</v>
      </c>
    </row>
    <row r="237" spans="1:13" x14ac:dyDescent="0.4">
      <c r="A237" s="43">
        <f>A236+1</f>
        <v>53</v>
      </c>
      <c r="B237" s="22" t="str">
        <f>B231</f>
        <v xml:space="preserve">    Over 1,000 Mcf</v>
      </c>
      <c r="C237" s="55"/>
      <c r="D237" s="42">
        <v>0</v>
      </c>
      <c r="E237" s="42">
        <v>0</v>
      </c>
      <c r="F237" s="42">
        <v>0</v>
      </c>
      <c r="G237" s="42">
        <v>0</v>
      </c>
      <c r="H237" s="42">
        <v>0</v>
      </c>
      <c r="I237" s="42">
        <v>0</v>
      </c>
      <c r="J237" s="42">
        <f>SUM(D237:I237)</f>
        <v>0</v>
      </c>
    </row>
    <row r="238" spans="1:13" x14ac:dyDescent="0.4">
      <c r="C238" s="55"/>
      <c r="D238" s="27">
        <f t="shared" ref="D238:I238" si="54">SUM(D234:D237)</f>
        <v>0</v>
      </c>
      <c r="E238" s="27">
        <f t="shared" si="54"/>
        <v>0</v>
      </c>
      <c r="F238" s="27">
        <f t="shared" si="54"/>
        <v>0</v>
      </c>
      <c r="G238" s="27">
        <f t="shared" si="54"/>
        <v>0</v>
      </c>
      <c r="H238" s="27">
        <f t="shared" si="54"/>
        <v>0</v>
      </c>
      <c r="I238" s="27">
        <f t="shared" si="54"/>
        <v>0</v>
      </c>
      <c r="J238" s="27">
        <f>SUM(D238:I238)</f>
        <v>0</v>
      </c>
    </row>
    <row r="239" spans="1:13" x14ac:dyDescent="0.4">
      <c r="A239" s="43">
        <f>A237+1</f>
        <v>54</v>
      </c>
      <c r="B239" s="22" t="s">
        <v>191</v>
      </c>
      <c r="C239" s="23"/>
      <c r="D239" s="27"/>
      <c r="E239" s="27"/>
      <c r="F239" s="27"/>
      <c r="G239" s="53"/>
      <c r="H239" s="53"/>
      <c r="I239" s="53"/>
      <c r="J239" s="53"/>
    </row>
    <row r="240" spans="1:13" x14ac:dyDescent="0.4">
      <c r="A240" s="43">
        <f>A239+1</f>
        <v>55</v>
      </c>
      <c r="B240" s="22" t="str">
        <f>B228</f>
        <v xml:space="preserve">    First 50 Mcf</v>
      </c>
      <c r="C240" s="24"/>
      <c r="D240" s="236">
        <f t="shared" ref="D240:I240" si="55">D228+D234</f>
        <v>658.9</v>
      </c>
      <c r="E240" s="236">
        <f t="shared" si="55"/>
        <v>625.29999999999995</v>
      </c>
      <c r="F240" s="236">
        <f t="shared" si="55"/>
        <v>575.5</v>
      </c>
      <c r="G240" s="236">
        <f t="shared" si="55"/>
        <v>529.4</v>
      </c>
      <c r="H240" s="236">
        <f t="shared" si="55"/>
        <v>378.5</v>
      </c>
      <c r="I240" s="236">
        <f t="shared" si="55"/>
        <v>368</v>
      </c>
      <c r="J240" s="53">
        <f>SUM(D240:I240)</f>
        <v>3135.6</v>
      </c>
      <c r="M240" s="24"/>
    </row>
    <row r="241" spans="1:18" x14ac:dyDescent="0.4">
      <c r="A241" s="43">
        <f>A240+1</f>
        <v>56</v>
      </c>
      <c r="B241" s="22" t="str">
        <f>B229</f>
        <v xml:space="preserve">    Next 350 Mcf</v>
      </c>
      <c r="C241" s="24"/>
      <c r="D241" s="236">
        <f t="shared" ref="D241:I242" si="56">D229+D235</f>
        <v>3890.7</v>
      </c>
      <c r="E241" s="236">
        <f t="shared" si="56"/>
        <v>3741.3</v>
      </c>
      <c r="F241" s="236">
        <f t="shared" si="56"/>
        <v>2981.3</v>
      </c>
      <c r="G241" s="236">
        <f t="shared" si="56"/>
        <v>2022.5</v>
      </c>
      <c r="H241" s="236">
        <f t="shared" si="56"/>
        <v>1275.3</v>
      </c>
      <c r="I241" s="236">
        <f t="shared" si="56"/>
        <v>1359.8</v>
      </c>
      <c r="J241" s="53">
        <f>SUM(D241:I241)</f>
        <v>15270.899999999998</v>
      </c>
      <c r="M241" s="24"/>
    </row>
    <row r="242" spans="1:18" x14ac:dyDescent="0.4">
      <c r="A242" s="43">
        <f>A241+1</f>
        <v>57</v>
      </c>
      <c r="B242" s="22" t="str">
        <f>B230</f>
        <v xml:space="preserve">    Next 600 Mcf</v>
      </c>
      <c r="C242" s="24"/>
      <c r="D242" s="236">
        <f t="shared" si="56"/>
        <v>3347.3</v>
      </c>
      <c r="E242" s="236">
        <f t="shared" si="56"/>
        <v>3097.8</v>
      </c>
      <c r="F242" s="236">
        <f t="shared" si="56"/>
        <v>1313.2</v>
      </c>
      <c r="G242" s="236">
        <f t="shared" si="56"/>
        <v>924</v>
      </c>
      <c r="H242" s="236">
        <f t="shared" si="56"/>
        <v>881.2</v>
      </c>
      <c r="I242" s="236">
        <f t="shared" si="56"/>
        <v>900.3</v>
      </c>
      <c r="J242" s="53">
        <f>SUM(D242:I242)</f>
        <v>10463.799999999999</v>
      </c>
      <c r="M242" s="24"/>
    </row>
    <row r="243" spans="1:18" x14ac:dyDescent="0.4">
      <c r="A243" s="43">
        <f>A242+1</f>
        <v>58</v>
      </c>
      <c r="B243" s="22" t="str">
        <f>B231</f>
        <v xml:space="preserve">    Over 1,000 Mcf</v>
      </c>
      <c r="C243" s="24"/>
      <c r="D243" s="234">
        <f t="shared" ref="D243:I243" si="57">D231+D237</f>
        <v>514.20000000000005</v>
      </c>
      <c r="E243" s="234">
        <f t="shared" si="57"/>
        <v>497.5</v>
      </c>
      <c r="F243" s="234">
        <f t="shared" si="57"/>
        <v>346</v>
      </c>
      <c r="G243" s="234">
        <f t="shared" si="57"/>
        <v>0</v>
      </c>
      <c r="H243" s="234">
        <f t="shared" si="57"/>
        <v>0</v>
      </c>
      <c r="I243" s="234">
        <f t="shared" si="57"/>
        <v>0</v>
      </c>
      <c r="J243" s="42">
        <f>SUM(D243:I243)</f>
        <v>1357.7</v>
      </c>
      <c r="M243" s="24"/>
    </row>
    <row r="244" spans="1:18" x14ac:dyDescent="0.4">
      <c r="A244" s="43">
        <f>A243+1</f>
        <v>59</v>
      </c>
      <c r="B244" s="22" t="s">
        <v>247</v>
      </c>
      <c r="C244" s="23"/>
      <c r="D244" s="236">
        <f t="shared" ref="D244:I244" si="58">D232+D238</f>
        <v>8411.1</v>
      </c>
      <c r="E244" s="236">
        <f t="shared" si="58"/>
        <v>7961.9000000000005</v>
      </c>
      <c r="F244" s="236">
        <f t="shared" si="58"/>
        <v>5216</v>
      </c>
      <c r="G244" s="236">
        <f t="shared" si="58"/>
        <v>3475.9</v>
      </c>
      <c r="H244" s="236">
        <f t="shared" si="58"/>
        <v>2535</v>
      </c>
      <c r="I244" s="236">
        <f t="shared" si="58"/>
        <v>2628.1</v>
      </c>
      <c r="J244" s="27">
        <f>SUM(D244:I244)</f>
        <v>30228</v>
      </c>
    </row>
    <row r="245" spans="1:18" x14ac:dyDescent="0.4">
      <c r="C245" s="23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</row>
    <row r="246" spans="1:18" x14ac:dyDescent="0.4">
      <c r="C246" s="23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</row>
    <row r="247" spans="1:18" x14ac:dyDescent="0.4">
      <c r="A247" s="73" t="str">
        <f>CONAME</f>
        <v>Columbia Gas of Kentucky, Inc.</v>
      </c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</row>
    <row r="248" spans="1:18" x14ac:dyDescent="0.4">
      <c r="A248" s="73" t="s">
        <v>126</v>
      </c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</row>
    <row r="249" spans="1:18" x14ac:dyDescent="0.4">
      <c r="A249" s="25" t="str">
        <f>TYDESC</f>
        <v>For the 6 Months Ended August 31, 2026</v>
      </c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</row>
    <row r="250" spans="1:18" x14ac:dyDescent="0.4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</row>
    <row r="251" spans="1:18" x14ac:dyDescent="0.4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</row>
    <row r="252" spans="1:18" x14ac:dyDescent="0.4">
      <c r="A252" s="52" t="s">
        <v>149</v>
      </c>
      <c r="C252" s="23"/>
      <c r="D252" s="23"/>
      <c r="E252" s="23"/>
      <c r="F252" s="23"/>
      <c r="J252" s="48" t="str">
        <f>$J$6</f>
        <v>Workpaper WPM-C.1</v>
      </c>
    </row>
    <row r="253" spans="1:18" x14ac:dyDescent="0.4">
      <c r="A253" s="52" t="s">
        <v>150</v>
      </c>
      <c r="C253" s="23"/>
      <c r="D253" s="23"/>
      <c r="E253" s="23"/>
      <c r="F253" s="23"/>
      <c r="J253" s="49" t="s">
        <v>265</v>
      </c>
    </row>
    <row r="254" spans="1:18" x14ac:dyDescent="0.4">
      <c r="A254" s="52" t="s">
        <v>46</v>
      </c>
      <c r="C254" s="23"/>
      <c r="D254" s="23"/>
      <c r="E254" s="23"/>
      <c r="F254" s="23"/>
      <c r="P254" s="49"/>
    </row>
    <row r="255" spans="1:18" x14ac:dyDescent="0.4">
      <c r="A255" s="68" t="str">
        <f>$A$9</f>
        <v>6 Mos Forecasted</v>
      </c>
      <c r="B255" s="23"/>
      <c r="C255" s="23"/>
      <c r="D255" s="205"/>
      <c r="E255" s="23"/>
      <c r="F255" s="30"/>
      <c r="G255" s="31"/>
      <c r="H255" s="30"/>
      <c r="I255" s="21"/>
      <c r="J255" s="30"/>
      <c r="K255" s="30"/>
      <c r="L255" s="30"/>
      <c r="M255" s="30"/>
      <c r="N255" s="30"/>
      <c r="O255" s="30"/>
      <c r="P255" s="30"/>
      <c r="Q255" s="23"/>
      <c r="R255" s="23"/>
    </row>
    <row r="256" spans="1:18" x14ac:dyDescent="0.4">
      <c r="A256" s="68"/>
      <c r="B256" s="23"/>
      <c r="C256" s="23"/>
      <c r="D256" s="205"/>
      <c r="E256" s="23"/>
      <c r="F256" s="30"/>
      <c r="G256" s="31"/>
      <c r="H256" s="30"/>
      <c r="I256" s="21"/>
      <c r="J256" s="30"/>
      <c r="K256" s="30"/>
      <c r="L256" s="30"/>
      <c r="M256" s="30"/>
      <c r="N256" s="30"/>
      <c r="O256" s="30"/>
      <c r="P256" s="30"/>
      <c r="Q256" s="23"/>
      <c r="R256" s="23"/>
    </row>
    <row r="257" spans="1:18" x14ac:dyDescent="0.4">
      <c r="A257" s="68"/>
      <c r="B257" s="23"/>
      <c r="C257" s="23"/>
      <c r="D257" s="205"/>
      <c r="E257" s="23"/>
      <c r="F257" s="30"/>
      <c r="G257" s="31"/>
      <c r="H257" s="30"/>
      <c r="I257" s="21"/>
      <c r="J257" s="30"/>
      <c r="K257" s="30"/>
      <c r="L257" s="30"/>
      <c r="M257" s="30"/>
      <c r="N257" s="30"/>
      <c r="O257" s="30"/>
      <c r="P257" s="30"/>
      <c r="Q257" s="23"/>
      <c r="R257" s="23"/>
    </row>
    <row r="258" spans="1:18" x14ac:dyDescent="0.4">
      <c r="A258" s="23" t="s">
        <v>1</v>
      </c>
      <c r="B258" s="23"/>
      <c r="C258" s="23"/>
      <c r="D258" s="205"/>
      <c r="E258" s="23"/>
      <c r="F258" s="30"/>
      <c r="G258" s="31"/>
      <c r="H258" s="30"/>
      <c r="I258" s="21"/>
      <c r="J258" s="30"/>
      <c r="K258" s="30"/>
      <c r="L258" s="30"/>
      <c r="M258" s="30"/>
      <c r="N258" s="30"/>
      <c r="O258" s="30"/>
      <c r="P258" s="30"/>
      <c r="Q258" s="24"/>
      <c r="R258" s="24"/>
    </row>
    <row r="259" spans="1:18" x14ac:dyDescent="0.4">
      <c r="A259" s="32" t="s">
        <v>3</v>
      </c>
      <c r="B259" s="32" t="s">
        <v>4</v>
      </c>
      <c r="C259" s="32" t="s">
        <v>122</v>
      </c>
      <c r="D259" s="33" t="str">
        <f>B!$D$13</f>
        <v>Mar-26</v>
      </c>
      <c r="E259" s="33" t="str">
        <f>B!$E$13</f>
        <v>Apr-26</v>
      </c>
      <c r="F259" s="33" t="str">
        <f>B!$F$13</f>
        <v>May-26</v>
      </c>
      <c r="G259" s="33" t="str">
        <f>B!$G$13</f>
        <v>Jun-26</v>
      </c>
      <c r="H259" s="33" t="str">
        <f>B!$H$13</f>
        <v>Jul-26</v>
      </c>
      <c r="I259" s="33" t="str">
        <f>B!$I$13</f>
        <v>Aug-26</v>
      </c>
      <c r="J259" s="33" t="s">
        <v>5</v>
      </c>
      <c r="M259" s="34"/>
    </row>
    <row r="260" spans="1:18" x14ac:dyDescent="0.4">
      <c r="A260" s="23"/>
      <c r="B260" s="24" t="s">
        <v>36</v>
      </c>
      <c r="C260" s="24" t="s">
        <v>37</v>
      </c>
      <c r="D260" s="74" t="s">
        <v>38</v>
      </c>
      <c r="E260" s="35" t="s">
        <v>287</v>
      </c>
      <c r="F260" s="35" t="s">
        <v>288</v>
      </c>
      <c r="G260" s="35" t="s">
        <v>289</v>
      </c>
      <c r="H260" s="35" t="s">
        <v>290</v>
      </c>
      <c r="I260" s="35" t="s">
        <v>42</v>
      </c>
      <c r="J260" s="35" t="s">
        <v>43</v>
      </c>
      <c r="M260" s="24"/>
    </row>
    <row r="261" spans="1:18" x14ac:dyDescent="0.4">
      <c r="A261" s="23"/>
      <c r="B261" s="24"/>
      <c r="C261" s="24"/>
      <c r="D261" s="35"/>
      <c r="E261" s="35"/>
      <c r="F261" s="35"/>
      <c r="G261" s="35"/>
      <c r="H261" s="35"/>
      <c r="I261" s="35"/>
      <c r="J261" s="35"/>
      <c r="M261" s="24"/>
    </row>
    <row r="262" spans="1:18" x14ac:dyDescent="0.4">
      <c r="A262" s="43">
        <v>1</v>
      </c>
      <c r="B262" s="25" t="s">
        <v>188</v>
      </c>
      <c r="C262" s="23"/>
      <c r="D262" s="27"/>
      <c r="E262" s="27"/>
      <c r="F262" s="27"/>
      <c r="G262" s="27"/>
      <c r="H262" s="27"/>
      <c r="I262" s="27"/>
      <c r="J262" s="27"/>
    </row>
    <row r="263" spans="1:18" x14ac:dyDescent="0.4">
      <c r="A263" s="43">
        <f>A262+1</f>
        <v>2</v>
      </c>
      <c r="B263" s="22" t="s">
        <v>246</v>
      </c>
      <c r="C263" s="43"/>
      <c r="D263" s="27"/>
      <c r="E263" s="27"/>
      <c r="F263" s="27"/>
      <c r="G263" s="41"/>
      <c r="H263" s="41"/>
      <c r="I263" s="41"/>
      <c r="J263" s="41"/>
    </row>
    <row r="264" spans="1:18" x14ac:dyDescent="0.4">
      <c r="A264" s="43">
        <f>A263+1</f>
        <v>3</v>
      </c>
      <c r="B264" s="57" t="s">
        <v>197</v>
      </c>
      <c r="C264" s="43"/>
      <c r="D264" s="27">
        <v>215220</v>
      </c>
      <c r="E264" s="27">
        <v>185042.8</v>
      </c>
      <c r="F264" s="27">
        <v>169173</v>
      </c>
      <c r="G264" s="41">
        <v>158320.1</v>
      </c>
      <c r="H264" s="41">
        <v>155523</v>
      </c>
      <c r="I264" s="41">
        <v>157238.70000000001</v>
      </c>
      <c r="J264" s="41">
        <f>SUM(D264:I264)</f>
        <v>1040517.6000000001</v>
      </c>
    </row>
    <row r="265" spans="1:18" x14ac:dyDescent="0.4">
      <c r="A265" s="43">
        <f>A264+1</f>
        <v>4</v>
      </c>
      <c r="B265" s="57" t="s">
        <v>281</v>
      </c>
      <c r="C265" s="43"/>
      <c r="D265" s="27">
        <v>66900</v>
      </c>
      <c r="E265" s="27">
        <v>37700</v>
      </c>
      <c r="F265" s="27">
        <v>18300</v>
      </c>
      <c r="G265" s="27">
        <v>3000</v>
      </c>
      <c r="H265" s="27">
        <v>10300</v>
      </c>
      <c r="I265" s="27">
        <v>11540</v>
      </c>
      <c r="J265" s="27">
        <f>SUM(D265:I265)</f>
        <v>147740</v>
      </c>
    </row>
    <row r="266" spans="1:18" x14ac:dyDescent="0.4">
      <c r="A266" s="43">
        <f>A265+1</f>
        <v>5</v>
      </c>
      <c r="B266" s="250" t="s">
        <v>282</v>
      </c>
      <c r="C266" s="43"/>
      <c r="D266" s="42">
        <v>0</v>
      </c>
      <c r="E266" s="42">
        <v>0</v>
      </c>
      <c r="F266" s="42">
        <v>0</v>
      </c>
      <c r="G266" s="42">
        <v>0</v>
      </c>
      <c r="H266" s="42">
        <v>0</v>
      </c>
      <c r="I266" s="42">
        <v>0</v>
      </c>
      <c r="J266" s="42">
        <f>SUM(D266:I266)</f>
        <v>0</v>
      </c>
    </row>
    <row r="267" spans="1:18" x14ac:dyDescent="0.4">
      <c r="B267" s="57"/>
      <c r="C267" s="43"/>
      <c r="D267" s="27">
        <f t="shared" ref="D267:I267" si="59">SUM(D264:D266)</f>
        <v>282120</v>
      </c>
      <c r="E267" s="27">
        <f t="shared" si="59"/>
        <v>222742.8</v>
      </c>
      <c r="F267" s="27">
        <f t="shared" si="59"/>
        <v>187473</v>
      </c>
      <c r="G267" s="27">
        <f t="shared" si="59"/>
        <v>161320.1</v>
      </c>
      <c r="H267" s="27">
        <f t="shared" si="59"/>
        <v>165823</v>
      </c>
      <c r="I267" s="27">
        <f t="shared" si="59"/>
        <v>168778.7</v>
      </c>
      <c r="J267" s="27">
        <f>SUM(D267:I267)</f>
        <v>1188257.6000000001</v>
      </c>
      <c r="L267" s="12"/>
    </row>
    <row r="268" spans="1:18" x14ac:dyDescent="0.4">
      <c r="A268" s="43">
        <f>A266+1</f>
        <v>6</v>
      </c>
      <c r="B268" s="22" t="s">
        <v>171</v>
      </c>
      <c r="C268" s="55" t="s">
        <v>250</v>
      </c>
      <c r="D268" s="27"/>
      <c r="E268" s="27"/>
      <c r="F268" s="27"/>
      <c r="G268" s="27"/>
      <c r="H268" s="27"/>
      <c r="I268" s="27"/>
      <c r="J268" s="27"/>
    </row>
    <row r="269" spans="1:18" x14ac:dyDescent="0.4">
      <c r="A269" s="43">
        <f>A268+1</f>
        <v>7</v>
      </c>
      <c r="B269" s="22" t="str">
        <f>B264</f>
        <v xml:space="preserve">    First 30,000 Mcf</v>
      </c>
      <c r="C269" s="55"/>
      <c r="D269" s="27">
        <v>0</v>
      </c>
      <c r="E269" s="27">
        <v>0</v>
      </c>
      <c r="F269" s="27">
        <v>0</v>
      </c>
      <c r="G269" s="27">
        <v>0</v>
      </c>
      <c r="H269" s="27">
        <v>0</v>
      </c>
      <c r="I269" s="27">
        <v>0</v>
      </c>
      <c r="J269" s="27">
        <f>SUM(D269:I269)</f>
        <v>0</v>
      </c>
    </row>
    <row r="270" spans="1:18" x14ac:dyDescent="0.4">
      <c r="A270" s="43">
        <f>A269+1</f>
        <v>8</v>
      </c>
      <c r="B270" s="22" t="str">
        <f>B265</f>
        <v xml:space="preserve">    Next 70,000 Mcf</v>
      </c>
      <c r="C270" s="55"/>
      <c r="D270" s="27">
        <v>0</v>
      </c>
      <c r="E270" s="27">
        <v>0</v>
      </c>
      <c r="F270" s="27">
        <v>0</v>
      </c>
      <c r="G270" s="27">
        <v>0</v>
      </c>
      <c r="H270" s="27">
        <v>0</v>
      </c>
      <c r="I270" s="27">
        <v>0</v>
      </c>
      <c r="J270" s="27">
        <f>SUM(D270:I270)</f>
        <v>0</v>
      </c>
    </row>
    <row r="271" spans="1:18" x14ac:dyDescent="0.4">
      <c r="A271" s="43">
        <f>A270+1</f>
        <v>9</v>
      </c>
      <c r="B271" s="22" t="str">
        <f>B266</f>
        <v xml:space="preserve">    Over 100,000 Mcf</v>
      </c>
      <c r="C271" s="55"/>
      <c r="D271" s="42">
        <v>0</v>
      </c>
      <c r="E271" s="42">
        <v>0</v>
      </c>
      <c r="F271" s="42">
        <v>0</v>
      </c>
      <c r="G271" s="42">
        <v>0</v>
      </c>
      <c r="H271" s="42">
        <v>0</v>
      </c>
      <c r="I271" s="42">
        <v>0</v>
      </c>
      <c r="J271" s="42">
        <f>SUM(D271:I271)</f>
        <v>0</v>
      </c>
    </row>
    <row r="272" spans="1:18" x14ac:dyDescent="0.4">
      <c r="C272" s="55"/>
      <c r="D272" s="27">
        <f t="shared" ref="D272:I272" si="60">SUM(D269:D271)</f>
        <v>0</v>
      </c>
      <c r="E272" s="27">
        <f t="shared" si="60"/>
        <v>0</v>
      </c>
      <c r="F272" s="27">
        <f t="shared" si="60"/>
        <v>0</v>
      </c>
      <c r="G272" s="27">
        <f t="shared" si="60"/>
        <v>0</v>
      </c>
      <c r="H272" s="27">
        <f t="shared" si="60"/>
        <v>0</v>
      </c>
      <c r="I272" s="27">
        <f t="shared" si="60"/>
        <v>0</v>
      </c>
      <c r="J272" s="27">
        <f>SUM(D272:I272)</f>
        <v>0</v>
      </c>
    </row>
    <row r="273" spans="1:13" x14ac:dyDescent="0.4">
      <c r="A273" s="43">
        <f>A271+1</f>
        <v>10</v>
      </c>
      <c r="B273" s="22" t="s">
        <v>191</v>
      </c>
      <c r="C273" s="23"/>
      <c r="D273" s="27"/>
      <c r="E273" s="27"/>
      <c r="F273" s="27"/>
      <c r="G273" s="53"/>
      <c r="H273" s="53"/>
      <c r="I273" s="53"/>
      <c r="J273" s="53"/>
    </row>
    <row r="274" spans="1:13" x14ac:dyDescent="0.4">
      <c r="A274" s="43">
        <f>A273+1</f>
        <v>11</v>
      </c>
      <c r="B274" s="22" t="str">
        <f>B264</f>
        <v xml:space="preserve">    First 30,000 Mcf</v>
      </c>
      <c r="C274" s="24"/>
      <c r="D274" s="236">
        <f t="shared" ref="D274:I274" si="61">D264+D269</f>
        <v>215220</v>
      </c>
      <c r="E274" s="236">
        <f t="shared" si="61"/>
        <v>185042.8</v>
      </c>
      <c r="F274" s="236">
        <f t="shared" si="61"/>
        <v>169173</v>
      </c>
      <c r="G274" s="236">
        <f t="shared" si="61"/>
        <v>158320.1</v>
      </c>
      <c r="H274" s="236">
        <f t="shared" si="61"/>
        <v>155523</v>
      </c>
      <c r="I274" s="236">
        <f t="shared" si="61"/>
        <v>157238.70000000001</v>
      </c>
      <c r="J274" s="53">
        <f>SUM(D274:I274)</f>
        <v>1040517.6000000001</v>
      </c>
      <c r="M274" s="24"/>
    </row>
    <row r="275" spans="1:13" x14ac:dyDescent="0.4">
      <c r="A275" s="43">
        <f>A274+1</f>
        <v>12</v>
      </c>
      <c r="B275" s="22" t="str">
        <f>B265</f>
        <v xml:space="preserve">    Next 70,000 Mcf</v>
      </c>
      <c r="C275" s="24"/>
      <c r="D275" s="236">
        <f t="shared" ref="D275:I276" si="62">D265+D270</f>
        <v>66900</v>
      </c>
      <c r="E275" s="236">
        <f t="shared" si="62"/>
        <v>37700</v>
      </c>
      <c r="F275" s="236">
        <f t="shared" si="62"/>
        <v>18300</v>
      </c>
      <c r="G275" s="236">
        <f t="shared" si="62"/>
        <v>3000</v>
      </c>
      <c r="H275" s="236">
        <f t="shared" si="62"/>
        <v>10300</v>
      </c>
      <c r="I275" s="236">
        <f t="shared" si="62"/>
        <v>11540</v>
      </c>
      <c r="J275" s="27">
        <f>SUM(D275:I275)</f>
        <v>147740</v>
      </c>
      <c r="M275" s="24"/>
    </row>
    <row r="276" spans="1:13" x14ac:dyDescent="0.4">
      <c r="A276" s="43">
        <f>A275+1</f>
        <v>13</v>
      </c>
      <c r="B276" s="22" t="str">
        <f>B266</f>
        <v xml:space="preserve">    Over 100,000 Mcf</v>
      </c>
      <c r="C276" s="24"/>
      <c r="D276" s="234">
        <f t="shared" si="62"/>
        <v>0</v>
      </c>
      <c r="E276" s="234">
        <f t="shared" si="62"/>
        <v>0</v>
      </c>
      <c r="F276" s="234">
        <f t="shared" si="62"/>
        <v>0</v>
      </c>
      <c r="G276" s="234">
        <f t="shared" si="62"/>
        <v>0</v>
      </c>
      <c r="H276" s="234">
        <f t="shared" si="62"/>
        <v>0</v>
      </c>
      <c r="I276" s="234">
        <f t="shared" si="62"/>
        <v>0</v>
      </c>
      <c r="J276" s="42">
        <f>SUM(D276:I276)</f>
        <v>0</v>
      </c>
      <c r="M276" s="24"/>
    </row>
    <row r="277" spans="1:13" x14ac:dyDescent="0.4">
      <c r="A277" s="43">
        <f>A276+1</f>
        <v>14</v>
      </c>
      <c r="B277" s="22" t="s">
        <v>247</v>
      </c>
      <c r="C277" s="24"/>
      <c r="D277" s="236">
        <f t="shared" ref="D277:I277" si="63">D267+D272</f>
        <v>282120</v>
      </c>
      <c r="E277" s="236">
        <f t="shared" si="63"/>
        <v>222742.8</v>
      </c>
      <c r="F277" s="236">
        <f t="shared" si="63"/>
        <v>187473</v>
      </c>
      <c r="G277" s="236">
        <f t="shared" si="63"/>
        <v>161320.1</v>
      </c>
      <c r="H277" s="236">
        <f t="shared" si="63"/>
        <v>165823</v>
      </c>
      <c r="I277" s="236">
        <f t="shared" si="63"/>
        <v>168778.7</v>
      </c>
      <c r="J277" s="27">
        <f>SUM(D277:I277)</f>
        <v>1188257.6000000001</v>
      </c>
      <c r="M277" s="24"/>
    </row>
    <row r="278" spans="1:13" x14ac:dyDescent="0.4">
      <c r="C278" s="23"/>
      <c r="D278" s="27"/>
      <c r="E278" s="27"/>
      <c r="F278" s="27"/>
      <c r="G278" s="27"/>
      <c r="H278" s="27"/>
      <c r="I278" s="27"/>
      <c r="J278" s="27"/>
    </row>
    <row r="279" spans="1:13" x14ac:dyDescent="0.4">
      <c r="A279" s="43">
        <f>A277+1</f>
        <v>15</v>
      </c>
      <c r="B279" s="25" t="s">
        <v>190</v>
      </c>
      <c r="C279" s="23"/>
      <c r="D279" s="27"/>
      <c r="E279" s="27"/>
      <c r="F279" s="27"/>
      <c r="G279" s="27"/>
      <c r="H279" s="27"/>
      <c r="I279" s="27"/>
      <c r="J279" s="27"/>
    </row>
    <row r="280" spans="1:13" x14ac:dyDescent="0.4">
      <c r="A280" s="43">
        <f>A279+1</f>
        <v>16</v>
      </c>
      <c r="B280" s="22" t="s">
        <v>246</v>
      </c>
      <c r="C280" s="43"/>
      <c r="D280" s="27"/>
      <c r="E280" s="27"/>
      <c r="F280" s="27"/>
      <c r="G280" s="53"/>
      <c r="H280" s="53"/>
      <c r="I280" s="53"/>
      <c r="J280" s="53"/>
    </row>
    <row r="281" spans="1:13" x14ac:dyDescent="0.4">
      <c r="A281" s="43">
        <f>A280+1</f>
        <v>17</v>
      </c>
      <c r="B281" s="57" t="s">
        <v>197</v>
      </c>
      <c r="C281" s="43"/>
      <c r="D281" s="27">
        <v>340269.4</v>
      </c>
      <c r="E281" s="27">
        <v>320769.09999999998</v>
      </c>
      <c r="F281" s="27">
        <v>314240.7</v>
      </c>
      <c r="G281" s="53">
        <v>303614.8</v>
      </c>
      <c r="H281" s="53">
        <v>252762.5</v>
      </c>
      <c r="I281" s="53">
        <v>313877.7</v>
      </c>
      <c r="J281" s="53">
        <f>SUM(D281:I281)</f>
        <v>1845534.2</v>
      </c>
    </row>
    <row r="282" spans="1:13" x14ac:dyDescent="0.4">
      <c r="A282" s="43">
        <f>A281+1</f>
        <v>18</v>
      </c>
      <c r="B282" s="57" t="s">
        <v>281</v>
      </c>
      <c r="C282" s="43"/>
      <c r="D282" s="27">
        <v>140000</v>
      </c>
      <c r="E282" s="27">
        <v>140000</v>
      </c>
      <c r="F282" s="27">
        <v>126700</v>
      </c>
      <c r="G282" s="27">
        <v>116600</v>
      </c>
      <c r="H282" s="27">
        <v>24100</v>
      </c>
      <c r="I282" s="27">
        <v>116500</v>
      </c>
      <c r="J282" s="27">
        <f>SUM(D282:I282)</f>
        <v>663900</v>
      </c>
    </row>
    <row r="283" spans="1:13" x14ac:dyDescent="0.4">
      <c r="A283" s="43">
        <f>A282+1</f>
        <v>19</v>
      </c>
      <c r="B283" s="250" t="s">
        <v>282</v>
      </c>
      <c r="C283" s="43"/>
      <c r="D283" s="42">
        <v>72400</v>
      </c>
      <c r="E283" s="42">
        <v>35600</v>
      </c>
      <c r="F283" s="42">
        <v>17000</v>
      </c>
      <c r="G283" s="42">
        <v>7000</v>
      </c>
      <c r="H283" s="42">
        <v>0</v>
      </c>
      <c r="I283" s="42">
        <v>3000</v>
      </c>
      <c r="J283" s="42">
        <f>SUM(D283:I283)</f>
        <v>135000</v>
      </c>
    </row>
    <row r="284" spans="1:13" x14ac:dyDescent="0.4">
      <c r="B284" s="57"/>
      <c r="C284" s="43"/>
      <c r="D284" s="27">
        <f t="shared" ref="D284:I284" si="64">SUM(D281:D283)</f>
        <v>552669.4</v>
      </c>
      <c r="E284" s="27">
        <f t="shared" si="64"/>
        <v>496369.1</v>
      </c>
      <c r="F284" s="27">
        <f t="shared" si="64"/>
        <v>457940.7</v>
      </c>
      <c r="G284" s="27">
        <f t="shared" si="64"/>
        <v>427214.8</v>
      </c>
      <c r="H284" s="27">
        <f t="shared" si="64"/>
        <v>276862.5</v>
      </c>
      <c r="I284" s="27">
        <f t="shared" si="64"/>
        <v>433377.7</v>
      </c>
      <c r="J284" s="27">
        <f>SUM(D284:I284)</f>
        <v>2644434.2000000002</v>
      </c>
      <c r="L284" s="12"/>
    </row>
    <row r="285" spans="1:13" x14ac:dyDescent="0.4">
      <c r="A285" s="43">
        <f>A283+1</f>
        <v>20</v>
      </c>
      <c r="B285" s="22" t="s">
        <v>171</v>
      </c>
      <c r="C285" s="55" t="s">
        <v>250</v>
      </c>
      <c r="D285" s="27"/>
      <c r="E285" s="27"/>
      <c r="F285" s="27"/>
      <c r="G285" s="27"/>
      <c r="H285" s="27"/>
      <c r="I285" s="27"/>
      <c r="J285" s="27"/>
    </row>
    <row r="286" spans="1:13" x14ac:dyDescent="0.4">
      <c r="A286" s="43">
        <f>A285+1</f>
        <v>21</v>
      </c>
      <c r="B286" s="22" t="s">
        <v>197</v>
      </c>
      <c r="C286" s="55"/>
      <c r="D286" s="27">
        <f>'D pg 1'!D44</f>
        <v>0</v>
      </c>
      <c r="E286" s="27">
        <f>'D pg 1'!E44</f>
        <v>0</v>
      </c>
      <c r="F286" s="27">
        <f>'D pg 1'!F44</f>
        <v>0</v>
      </c>
      <c r="G286" s="27">
        <f>'D pg 1'!G44</f>
        <v>0</v>
      </c>
      <c r="H286" s="27">
        <f>'D pg 1'!H44</f>
        <v>0</v>
      </c>
      <c r="I286" s="27">
        <f>'D pg 1'!I44</f>
        <v>0</v>
      </c>
      <c r="J286" s="27">
        <f>SUM(D286:I286)</f>
        <v>0</v>
      </c>
    </row>
    <row r="287" spans="1:13" x14ac:dyDescent="0.4">
      <c r="A287" s="43">
        <f>A286+1</f>
        <v>22</v>
      </c>
      <c r="B287" s="22" t="s">
        <v>281</v>
      </c>
      <c r="C287" s="55"/>
      <c r="D287" s="27">
        <f>'D pg 1'!D45</f>
        <v>0</v>
      </c>
      <c r="E287" s="27">
        <f>'D pg 1'!E45</f>
        <v>0</v>
      </c>
      <c r="F287" s="27">
        <f>'D pg 1'!F45</f>
        <v>0</v>
      </c>
      <c r="G287" s="27">
        <f>'D pg 1'!G45</f>
        <v>0</v>
      </c>
      <c r="H287" s="27">
        <f>'D pg 1'!H45</f>
        <v>0</v>
      </c>
      <c r="I287" s="27">
        <f>'D pg 1'!I45</f>
        <v>0</v>
      </c>
      <c r="J287" s="27">
        <f>SUM(D287:I287)</f>
        <v>0</v>
      </c>
    </row>
    <row r="288" spans="1:13" x14ac:dyDescent="0.4">
      <c r="A288" s="43">
        <f>A287+1</f>
        <v>23</v>
      </c>
      <c r="B288" s="22" t="s">
        <v>282</v>
      </c>
      <c r="C288" s="55"/>
      <c r="D288" s="42">
        <f>'D pg 1'!D46</f>
        <v>0</v>
      </c>
      <c r="E288" s="42">
        <f>'D pg 1'!E46</f>
        <v>0</v>
      </c>
      <c r="F288" s="42">
        <f>'D pg 1'!F46</f>
        <v>0</v>
      </c>
      <c r="G288" s="42">
        <f>'D pg 1'!G46</f>
        <v>0</v>
      </c>
      <c r="H288" s="42">
        <f>'D pg 1'!H46</f>
        <v>0</v>
      </c>
      <c r="I288" s="42">
        <f>'D pg 1'!I46</f>
        <v>0</v>
      </c>
      <c r="J288" s="42">
        <f>SUM(D288:I288)</f>
        <v>0</v>
      </c>
    </row>
    <row r="289" spans="1:13" x14ac:dyDescent="0.4">
      <c r="C289" s="55"/>
      <c r="D289" s="27">
        <f>SUM(D286:D288)</f>
        <v>0</v>
      </c>
      <c r="E289" s="27">
        <f t="shared" ref="E289:I289" si="65">SUM(E286:E288)</f>
        <v>0</v>
      </c>
      <c r="F289" s="27">
        <f t="shared" si="65"/>
        <v>0</v>
      </c>
      <c r="G289" s="27">
        <f t="shared" si="65"/>
        <v>0</v>
      </c>
      <c r="H289" s="27">
        <f t="shared" si="65"/>
        <v>0</v>
      </c>
      <c r="I289" s="27">
        <f t="shared" si="65"/>
        <v>0</v>
      </c>
      <c r="J289" s="27">
        <f>SUM(D289:I289)</f>
        <v>0</v>
      </c>
    </row>
    <row r="290" spans="1:13" x14ac:dyDescent="0.4">
      <c r="A290" s="43">
        <f>A288+1</f>
        <v>24</v>
      </c>
      <c r="B290" s="22" t="s">
        <v>191</v>
      </c>
      <c r="C290" s="23"/>
      <c r="D290" s="27"/>
      <c r="E290" s="27"/>
      <c r="F290" s="27"/>
      <c r="G290" s="53"/>
      <c r="H290" s="53"/>
      <c r="I290" s="53"/>
      <c r="J290" s="53"/>
    </row>
    <row r="291" spans="1:13" x14ac:dyDescent="0.4">
      <c r="A291" s="43">
        <f>A290+1</f>
        <v>25</v>
      </c>
      <c r="B291" s="22" t="str">
        <f>B286</f>
        <v xml:space="preserve">    First 30,000 Mcf</v>
      </c>
      <c r="C291" s="24"/>
      <c r="D291" s="236">
        <f t="shared" ref="D291:I291" si="66">D281+D286</f>
        <v>340269.4</v>
      </c>
      <c r="E291" s="236">
        <f t="shared" si="66"/>
        <v>320769.09999999998</v>
      </c>
      <c r="F291" s="236">
        <f t="shared" si="66"/>
        <v>314240.7</v>
      </c>
      <c r="G291" s="236">
        <f t="shared" si="66"/>
        <v>303614.8</v>
      </c>
      <c r="H291" s="236">
        <f t="shared" si="66"/>
        <v>252762.5</v>
      </c>
      <c r="I291" s="236">
        <f t="shared" si="66"/>
        <v>313877.7</v>
      </c>
      <c r="J291" s="53">
        <f>SUM(D291:I291)</f>
        <v>1845534.2</v>
      </c>
      <c r="M291" s="24"/>
    </row>
    <row r="292" spans="1:13" x14ac:dyDescent="0.4">
      <c r="A292" s="43">
        <f>A291+1</f>
        <v>26</v>
      </c>
      <c r="B292" s="22" t="str">
        <f>B287</f>
        <v xml:space="preserve">    Next 70,000 Mcf</v>
      </c>
      <c r="C292" s="24"/>
      <c r="D292" s="236">
        <f t="shared" ref="D292:I293" si="67">D282+D287</f>
        <v>140000</v>
      </c>
      <c r="E292" s="236">
        <f t="shared" si="67"/>
        <v>140000</v>
      </c>
      <c r="F292" s="236">
        <f t="shared" si="67"/>
        <v>126700</v>
      </c>
      <c r="G292" s="236">
        <f t="shared" si="67"/>
        <v>116600</v>
      </c>
      <c r="H292" s="236">
        <f t="shared" si="67"/>
        <v>24100</v>
      </c>
      <c r="I292" s="236">
        <f t="shared" si="67"/>
        <v>116500</v>
      </c>
      <c r="J292" s="27">
        <f>SUM(D292:I292)</f>
        <v>663900</v>
      </c>
      <c r="M292" s="24"/>
    </row>
    <row r="293" spans="1:13" x14ac:dyDescent="0.4">
      <c r="A293" s="43">
        <f>A292+1</f>
        <v>27</v>
      </c>
      <c r="B293" s="22" t="str">
        <f>B288</f>
        <v xml:space="preserve">    Over 100,000 Mcf</v>
      </c>
      <c r="C293" s="24"/>
      <c r="D293" s="234">
        <f t="shared" si="67"/>
        <v>72400</v>
      </c>
      <c r="E293" s="234">
        <f t="shared" si="67"/>
        <v>35600</v>
      </c>
      <c r="F293" s="234">
        <f t="shared" si="67"/>
        <v>17000</v>
      </c>
      <c r="G293" s="234">
        <f t="shared" si="67"/>
        <v>7000</v>
      </c>
      <c r="H293" s="234">
        <f t="shared" si="67"/>
        <v>0</v>
      </c>
      <c r="I293" s="234">
        <f t="shared" si="67"/>
        <v>3000</v>
      </c>
      <c r="J293" s="42">
        <f>SUM(D293:I293)</f>
        <v>135000</v>
      </c>
      <c r="M293" s="24"/>
    </row>
    <row r="294" spans="1:13" x14ac:dyDescent="0.4">
      <c r="A294" s="43">
        <f>A293+1</f>
        <v>28</v>
      </c>
      <c r="B294" s="22" t="s">
        <v>247</v>
      </c>
      <c r="C294" s="23"/>
      <c r="D294" s="27">
        <f t="shared" ref="D294:I294" si="68">D284+D289</f>
        <v>552669.4</v>
      </c>
      <c r="E294" s="27">
        <f t="shared" si="68"/>
        <v>496369.1</v>
      </c>
      <c r="F294" s="27">
        <f t="shared" si="68"/>
        <v>457940.7</v>
      </c>
      <c r="G294" s="27">
        <f t="shared" si="68"/>
        <v>427214.8</v>
      </c>
      <c r="H294" s="27">
        <f t="shared" si="68"/>
        <v>276862.5</v>
      </c>
      <c r="I294" s="27">
        <f t="shared" si="68"/>
        <v>433377.7</v>
      </c>
      <c r="J294" s="27">
        <f>SUM(D294:I294)</f>
        <v>2644434.2000000002</v>
      </c>
    </row>
    <row r="295" spans="1:13" x14ac:dyDescent="0.4">
      <c r="C295" s="23"/>
      <c r="D295" s="27"/>
      <c r="E295" s="27"/>
      <c r="F295" s="27"/>
      <c r="G295" s="27"/>
      <c r="H295" s="27"/>
      <c r="I295" s="27"/>
      <c r="J295" s="27"/>
    </row>
    <row r="296" spans="1:13" x14ac:dyDescent="0.4">
      <c r="A296" s="43">
        <f>A294+1</f>
        <v>29</v>
      </c>
      <c r="B296" s="25" t="s">
        <v>199</v>
      </c>
      <c r="C296" s="43"/>
    </row>
    <row r="297" spans="1:13" x14ac:dyDescent="0.4">
      <c r="A297" s="43">
        <f>A296+1</f>
        <v>30</v>
      </c>
      <c r="B297" s="22" t="s">
        <v>246</v>
      </c>
      <c r="C297" s="43"/>
      <c r="D297" s="27"/>
      <c r="E297" s="27"/>
      <c r="F297" s="27"/>
      <c r="G297" s="41"/>
      <c r="H297" s="41"/>
      <c r="I297" s="41"/>
      <c r="J297" s="41"/>
    </row>
    <row r="298" spans="1:13" x14ac:dyDescent="0.4">
      <c r="A298" s="43">
        <f>A297+1</f>
        <v>31</v>
      </c>
      <c r="B298" s="57" t="s">
        <v>183</v>
      </c>
      <c r="C298" s="43"/>
      <c r="D298" s="27">
        <v>750</v>
      </c>
      <c r="E298" s="27">
        <v>750</v>
      </c>
      <c r="F298" s="27">
        <v>750</v>
      </c>
      <c r="G298" s="41">
        <v>700</v>
      </c>
      <c r="H298" s="41">
        <v>700</v>
      </c>
      <c r="I298" s="41">
        <v>700</v>
      </c>
      <c r="J298" s="41">
        <f>SUM(D298:I298)</f>
        <v>4350</v>
      </c>
    </row>
    <row r="299" spans="1:13" x14ac:dyDescent="0.4">
      <c r="A299" s="43">
        <f>A298+1</f>
        <v>32</v>
      </c>
      <c r="B299" s="57" t="s">
        <v>184</v>
      </c>
      <c r="C299" s="43"/>
      <c r="D299" s="27">
        <v>5250</v>
      </c>
      <c r="E299" s="27">
        <v>5250</v>
      </c>
      <c r="F299" s="27">
        <v>4976.3</v>
      </c>
      <c r="G299" s="41">
        <v>4330.2</v>
      </c>
      <c r="H299" s="41">
        <v>4360.1000000000004</v>
      </c>
      <c r="I299" s="41">
        <v>4369.7</v>
      </c>
      <c r="J299" s="41">
        <f>SUM(D299:I299)</f>
        <v>28536.3</v>
      </c>
    </row>
    <row r="300" spans="1:13" x14ac:dyDescent="0.4">
      <c r="A300" s="43">
        <f>A299+1</f>
        <v>33</v>
      </c>
      <c r="B300" s="57" t="s">
        <v>185</v>
      </c>
      <c r="C300" s="43"/>
      <c r="D300" s="27">
        <v>8458.2999999999993</v>
      </c>
      <c r="E300" s="27">
        <v>8215.7000000000007</v>
      </c>
      <c r="F300" s="27">
        <v>6022.8</v>
      </c>
      <c r="G300" s="41">
        <v>4789.8999999999996</v>
      </c>
      <c r="H300" s="41">
        <v>4439.2</v>
      </c>
      <c r="I300" s="41">
        <v>4321.8</v>
      </c>
      <c r="J300" s="41">
        <f>SUM(D300:I300)</f>
        <v>36247.699999999997</v>
      </c>
    </row>
    <row r="301" spans="1:13" x14ac:dyDescent="0.4">
      <c r="A301" s="43">
        <f>A300+1</f>
        <v>34</v>
      </c>
      <c r="B301" s="57" t="s">
        <v>186</v>
      </c>
      <c r="C301" s="43"/>
      <c r="D301" s="42">
        <v>12425.8</v>
      </c>
      <c r="E301" s="42">
        <v>9028.6</v>
      </c>
      <c r="F301" s="42">
        <v>4058</v>
      </c>
      <c r="G301" s="190">
        <v>2380.6</v>
      </c>
      <c r="H301" s="190">
        <v>1087.5999999999999</v>
      </c>
      <c r="I301" s="190">
        <v>1561.8</v>
      </c>
      <c r="J301" s="190">
        <f>SUM(D301:I301)</f>
        <v>30542.399999999998</v>
      </c>
    </row>
    <row r="302" spans="1:13" x14ac:dyDescent="0.4">
      <c r="B302" s="57"/>
      <c r="C302" s="43"/>
      <c r="D302" s="41">
        <f t="shared" ref="D302:I302" si="69">SUM(D298:D301)</f>
        <v>26884.1</v>
      </c>
      <c r="E302" s="41">
        <f t="shared" si="69"/>
        <v>23244.300000000003</v>
      </c>
      <c r="F302" s="41">
        <f t="shared" si="69"/>
        <v>15807.1</v>
      </c>
      <c r="G302" s="41">
        <f t="shared" si="69"/>
        <v>12200.699999999999</v>
      </c>
      <c r="H302" s="41">
        <f t="shared" si="69"/>
        <v>10586.9</v>
      </c>
      <c r="I302" s="41">
        <f t="shared" si="69"/>
        <v>10953.3</v>
      </c>
      <c r="J302" s="41">
        <f>SUM(D302:I302)</f>
        <v>99676.4</v>
      </c>
      <c r="L302" s="12"/>
    </row>
    <row r="303" spans="1:13" x14ac:dyDescent="0.4">
      <c r="A303" s="43">
        <f>A301+1</f>
        <v>35</v>
      </c>
      <c r="B303" s="22" t="s">
        <v>171</v>
      </c>
      <c r="C303" s="55" t="s">
        <v>250</v>
      </c>
      <c r="D303" s="27"/>
      <c r="E303" s="27"/>
      <c r="F303" s="27"/>
      <c r="G303" s="27"/>
      <c r="H303" s="27"/>
      <c r="I303" s="27"/>
      <c r="J303" s="27"/>
    </row>
    <row r="304" spans="1:13" x14ac:dyDescent="0.4">
      <c r="A304" s="43">
        <f>A303+1</f>
        <v>36</v>
      </c>
      <c r="B304" s="22" t="str">
        <f>B298</f>
        <v xml:space="preserve">    First 50 Mcf</v>
      </c>
      <c r="C304" s="55"/>
      <c r="D304" s="27">
        <v>0</v>
      </c>
      <c r="E304" s="27">
        <v>0</v>
      </c>
      <c r="F304" s="27">
        <v>0</v>
      </c>
      <c r="G304" s="27">
        <v>0</v>
      </c>
      <c r="H304" s="27">
        <v>0</v>
      </c>
      <c r="I304" s="27">
        <v>0</v>
      </c>
      <c r="J304" s="27">
        <v>0</v>
      </c>
    </row>
    <row r="305" spans="1:16" x14ac:dyDescent="0.4">
      <c r="A305" s="43">
        <f>A304+1</f>
        <v>37</v>
      </c>
      <c r="B305" s="22" t="str">
        <f>B299</f>
        <v xml:space="preserve">    Next 350 Mcf</v>
      </c>
      <c r="C305" s="55"/>
      <c r="D305" s="27">
        <v>0</v>
      </c>
      <c r="E305" s="27">
        <v>0</v>
      </c>
      <c r="F305" s="27">
        <v>0</v>
      </c>
      <c r="G305" s="27">
        <v>0</v>
      </c>
      <c r="H305" s="27">
        <v>0</v>
      </c>
      <c r="I305" s="27">
        <v>0</v>
      </c>
      <c r="J305" s="27">
        <f>SUM(D305:I305)</f>
        <v>0</v>
      </c>
    </row>
    <row r="306" spans="1:16" x14ac:dyDescent="0.4">
      <c r="A306" s="43">
        <f>A305+1</f>
        <v>38</v>
      </c>
      <c r="B306" s="22" t="str">
        <f>B300</f>
        <v xml:space="preserve">    Next 600 Mcf</v>
      </c>
      <c r="C306" s="55"/>
      <c r="D306" s="27">
        <v>0</v>
      </c>
      <c r="E306" s="27">
        <v>0</v>
      </c>
      <c r="F306" s="27">
        <v>0</v>
      </c>
      <c r="G306" s="27">
        <v>0</v>
      </c>
      <c r="H306" s="27">
        <v>0</v>
      </c>
      <c r="I306" s="27">
        <v>0</v>
      </c>
      <c r="J306" s="27">
        <f>SUM(D306:I306)</f>
        <v>0</v>
      </c>
    </row>
    <row r="307" spans="1:16" x14ac:dyDescent="0.4">
      <c r="A307" s="43">
        <f>A306+1</f>
        <v>39</v>
      </c>
      <c r="B307" s="22" t="str">
        <f>B301</f>
        <v xml:space="preserve">    Over 1,000 Mcf</v>
      </c>
      <c r="C307" s="55"/>
      <c r="D307" s="42">
        <v>0</v>
      </c>
      <c r="E307" s="42">
        <v>0</v>
      </c>
      <c r="F307" s="42">
        <v>0</v>
      </c>
      <c r="G307" s="42">
        <v>0</v>
      </c>
      <c r="H307" s="42">
        <v>0</v>
      </c>
      <c r="I307" s="42">
        <v>0</v>
      </c>
      <c r="J307" s="42">
        <f>SUM(D307:I307)</f>
        <v>0</v>
      </c>
    </row>
    <row r="308" spans="1:16" x14ac:dyDescent="0.4">
      <c r="C308" s="55"/>
      <c r="D308" s="27">
        <f t="shared" ref="D308:I308" si="70">SUM(D304:D307)</f>
        <v>0</v>
      </c>
      <c r="E308" s="27">
        <f t="shared" si="70"/>
        <v>0</v>
      </c>
      <c r="F308" s="27">
        <f t="shared" si="70"/>
        <v>0</v>
      </c>
      <c r="G308" s="27">
        <f t="shared" si="70"/>
        <v>0</v>
      </c>
      <c r="H308" s="27">
        <f t="shared" si="70"/>
        <v>0</v>
      </c>
      <c r="I308" s="27">
        <f t="shared" si="70"/>
        <v>0</v>
      </c>
      <c r="J308" s="27">
        <f>SUM(D308:I308)</f>
        <v>0</v>
      </c>
    </row>
    <row r="309" spans="1:16" x14ac:dyDescent="0.4">
      <c r="A309" s="43">
        <f>A307+1</f>
        <v>40</v>
      </c>
      <c r="B309" s="22" t="s">
        <v>191</v>
      </c>
      <c r="C309" s="23"/>
      <c r="D309" s="27"/>
      <c r="E309" s="27"/>
      <c r="F309" s="27"/>
      <c r="G309" s="53"/>
      <c r="H309" s="53"/>
      <c r="I309" s="53"/>
      <c r="J309" s="53"/>
    </row>
    <row r="310" spans="1:16" x14ac:dyDescent="0.4">
      <c r="A310" s="43">
        <f>A309+1</f>
        <v>41</v>
      </c>
      <c r="B310" s="22" t="str">
        <f>B298</f>
        <v xml:space="preserve">    First 50 Mcf</v>
      </c>
      <c r="C310" s="24"/>
      <c r="D310" s="236">
        <f t="shared" ref="D310:I310" si="71">D298+D304</f>
        <v>750</v>
      </c>
      <c r="E310" s="236">
        <f t="shared" si="71"/>
        <v>750</v>
      </c>
      <c r="F310" s="236">
        <f t="shared" si="71"/>
        <v>750</v>
      </c>
      <c r="G310" s="236">
        <f t="shared" si="71"/>
        <v>700</v>
      </c>
      <c r="H310" s="236">
        <f t="shared" si="71"/>
        <v>700</v>
      </c>
      <c r="I310" s="236">
        <f t="shared" si="71"/>
        <v>700</v>
      </c>
      <c r="J310" s="53">
        <f>SUM(D310:I310)</f>
        <v>4350</v>
      </c>
      <c r="M310" s="24"/>
    </row>
    <row r="311" spans="1:16" x14ac:dyDescent="0.4">
      <c r="A311" s="43">
        <f>A310+1</f>
        <v>42</v>
      </c>
      <c r="B311" s="22" t="str">
        <f>B299</f>
        <v xml:space="preserve">    Next 350 Mcf</v>
      </c>
      <c r="C311" s="24"/>
      <c r="D311" s="236">
        <f t="shared" ref="D311:I312" si="72">D299+D305</f>
        <v>5250</v>
      </c>
      <c r="E311" s="236">
        <f t="shared" si="72"/>
        <v>5250</v>
      </c>
      <c r="F311" s="236">
        <f t="shared" si="72"/>
        <v>4976.3</v>
      </c>
      <c r="G311" s="236">
        <f t="shared" si="72"/>
        <v>4330.2</v>
      </c>
      <c r="H311" s="236">
        <f t="shared" si="72"/>
        <v>4360.1000000000004</v>
      </c>
      <c r="I311" s="236">
        <f t="shared" si="72"/>
        <v>4369.7</v>
      </c>
      <c r="J311" s="53">
        <f>SUM(D311:I311)</f>
        <v>28536.3</v>
      </c>
      <c r="M311" s="24"/>
    </row>
    <row r="312" spans="1:16" x14ac:dyDescent="0.4">
      <c r="A312" s="43">
        <f>A311+1</f>
        <v>43</v>
      </c>
      <c r="B312" s="22" t="str">
        <f>B300</f>
        <v xml:space="preserve">    Next 600 Mcf</v>
      </c>
      <c r="C312" s="24"/>
      <c r="D312" s="236">
        <f t="shared" si="72"/>
        <v>8458.2999999999993</v>
      </c>
      <c r="E312" s="236">
        <f t="shared" si="72"/>
        <v>8215.7000000000007</v>
      </c>
      <c r="F312" s="236">
        <f t="shared" si="72"/>
        <v>6022.8</v>
      </c>
      <c r="G312" s="236">
        <f t="shared" si="72"/>
        <v>4789.8999999999996</v>
      </c>
      <c r="H312" s="236">
        <f t="shared" si="72"/>
        <v>4439.2</v>
      </c>
      <c r="I312" s="236">
        <f t="shared" si="72"/>
        <v>4321.8</v>
      </c>
      <c r="J312" s="53">
        <f>SUM(D312:I312)</f>
        <v>36247.699999999997</v>
      </c>
      <c r="M312" s="24"/>
    </row>
    <row r="313" spans="1:16" x14ac:dyDescent="0.4">
      <c r="A313" s="43">
        <f>A312+1</f>
        <v>44</v>
      </c>
      <c r="B313" s="22" t="str">
        <f>B301</f>
        <v xml:space="preserve">    Over 1,000 Mcf</v>
      </c>
      <c r="C313" s="24"/>
      <c r="D313" s="234">
        <f t="shared" ref="D313:I313" si="73">D301+D307</f>
        <v>12425.8</v>
      </c>
      <c r="E313" s="234">
        <f t="shared" si="73"/>
        <v>9028.6</v>
      </c>
      <c r="F313" s="234">
        <f t="shared" si="73"/>
        <v>4058</v>
      </c>
      <c r="G313" s="234">
        <f t="shared" si="73"/>
        <v>2380.6</v>
      </c>
      <c r="H313" s="234">
        <f t="shared" si="73"/>
        <v>1087.5999999999999</v>
      </c>
      <c r="I313" s="234">
        <f t="shared" si="73"/>
        <v>1561.8</v>
      </c>
      <c r="J313" s="191">
        <f>SUM(D313:I313)</f>
        <v>30542.399999999998</v>
      </c>
      <c r="M313" s="24"/>
    </row>
    <row r="314" spans="1:16" x14ac:dyDescent="0.4">
      <c r="A314" s="43">
        <f>A313+1</f>
        <v>45</v>
      </c>
      <c r="B314" s="22" t="s">
        <v>247</v>
      </c>
      <c r="C314" s="23"/>
      <c r="D314" s="236">
        <f t="shared" ref="D314:I314" si="74">D302+D308</f>
        <v>26884.1</v>
      </c>
      <c r="E314" s="236">
        <f t="shared" si="74"/>
        <v>23244.300000000003</v>
      </c>
      <c r="F314" s="236">
        <f t="shared" si="74"/>
        <v>15807.1</v>
      </c>
      <c r="G314" s="236">
        <f t="shared" si="74"/>
        <v>12200.699999999999</v>
      </c>
      <c r="H314" s="236">
        <f t="shared" si="74"/>
        <v>10586.9</v>
      </c>
      <c r="I314" s="236">
        <f t="shared" si="74"/>
        <v>10953.3</v>
      </c>
      <c r="J314" s="53">
        <f>SUM(D314:I314)</f>
        <v>99676.4</v>
      </c>
    </row>
    <row r="315" spans="1:16" x14ac:dyDescent="0.4">
      <c r="C315" s="23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</row>
    <row r="316" spans="1:16" x14ac:dyDescent="0.4">
      <c r="A316" s="43">
        <f>A314+1</f>
        <v>46</v>
      </c>
      <c r="B316" s="25" t="s">
        <v>189</v>
      </c>
      <c r="C316" s="43"/>
      <c r="K316" s="27"/>
      <c r="L316" s="27"/>
      <c r="M316" s="27"/>
      <c r="N316" s="27"/>
      <c r="O316" s="27"/>
      <c r="P316" s="27"/>
    </row>
    <row r="317" spans="1:16" x14ac:dyDescent="0.4">
      <c r="A317" s="43">
        <f>A316+1</f>
        <v>47</v>
      </c>
      <c r="B317" s="22" t="s">
        <v>246</v>
      </c>
      <c r="C317" s="43"/>
      <c r="D317" s="27"/>
      <c r="E317" s="27"/>
      <c r="F317" s="27"/>
      <c r="G317" s="41"/>
      <c r="H317" s="41"/>
      <c r="I317" s="41"/>
      <c r="J317" s="41"/>
      <c r="K317" s="27"/>
      <c r="L317" s="27"/>
      <c r="M317" s="27"/>
      <c r="N317" s="27"/>
      <c r="O317" s="27"/>
      <c r="P317" s="27"/>
    </row>
    <row r="318" spans="1:16" x14ac:dyDescent="0.4">
      <c r="A318" s="43">
        <f>A317+1</f>
        <v>48</v>
      </c>
      <c r="B318" s="57" t="s">
        <v>183</v>
      </c>
      <c r="C318" s="43"/>
      <c r="D318" s="27">
        <v>150</v>
      </c>
      <c r="E318" s="27">
        <v>150</v>
      </c>
      <c r="F318" s="27">
        <v>150</v>
      </c>
      <c r="G318" s="41">
        <v>100</v>
      </c>
      <c r="H318" s="41">
        <v>100</v>
      </c>
      <c r="I318" s="41">
        <v>100</v>
      </c>
      <c r="J318" s="41">
        <f>SUM(D318:I318)</f>
        <v>750</v>
      </c>
      <c r="K318" s="27"/>
      <c r="L318" s="27"/>
      <c r="M318" s="27"/>
      <c r="N318" s="27"/>
      <c r="O318" s="27"/>
      <c r="P318" s="27"/>
    </row>
    <row r="319" spans="1:16" x14ac:dyDescent="0.4">
      <c r="A319" s="43">
        <f>A318+1</f>
        <v>49</v>
      </c>
      <c r="B319" s="57" t="s">
        <v>184</v>
      </c>
      <c r="C319" s="43"/>
      <c r="D319" s="27">
        <v>1050</v>
      </c>
      <c r="E319" s="27">
        <v>1050</v>
      </c>
      <c r="F319" s="27">
        <v>850</v>
      </c>
      <c r="G319" s="41">
        <v>700</v>
      </c>
      <c r="H319" s="41">
        <v>700</v>
      </c>
      <c r="I319" s="41">
        <v>700</v>
      </c>
      <c r="J319" s="41">
        <f>SUM(D319:I319)</f>
        <v>5050</v>
      </c>
      <c r="K319" s="27"/>
      <c r="L319" s="27"/>
      <c r="M319" s="27"/>
      <c r="N319" s="27"/>
      <c r="O319" s="27"/>
      <c r="P319" s="27"/>
    </row>
    <row r="320" spans="1:16" x14ac:dyDescent="0.4">
      <c r="A320" s="43">
        <f>A319+1</f>
        <v>50</v>
      </c>
      <c r="B320" s="57" t="s">
        <v>185</v>
      </c>
      <c r="C320" s="43"/>
      <c r="D320" s="27">
        <v>1800</v>
      </c>
      <c r="E320" s="27">
        <v>1800</v>
      </c>
      <c r="F320" s="27">
        <v>1032.8</v>
      </c>
      <c r="G320" s="41">
        <v>691.2</v>
      </c>
      <c r="H320" s="41">
        <v>448.2</v>
      </c>
      <c r="I320" s="41">
        <v>501.2</v>
      </c>
      <c r="J320" s="41">
        <f>SUM(D320:I320)</f>
        <v>6273.4</v>
      </c>
      <c r="K320" s="27"/>
      <c r="L320" s="27"/>
      <c r="M320" s="27"/>
      <c r="N320" s="27"/>
      <c r="O320" s="27"/>
      <c r="P320" s="27"/>
    </row>
    <row r="321" spans="1:16" ht="17.25" x14ac:dyDescent="0.7">
      <c r="A321" s="43">
        <f>A320+1</f>
        <v>51</v>
      </c>
      <c r="B321" s="57" t="s">
        <v>186</v>
      </c>
      <c r="C321" s="43"/>
      <c r="D321" s="233">
        <v>7761.3</v>
      </c>
      <c r="E321" s="233">
        <v>793.8</v>
      </c>
      <c r="F321" s="233">
        <v>268.10000000000002</v>
      </c>
      <c r="G321" s="233">
        <v>0</v>
      </c>
      <c r="H321" s="233">
        <v>0</v>
      </c>
      <c r="I321" s="233">
        <v>0</v>
      </c>
      <c r="J321" s="42">
        <f>SUM(D321:I321)</f>
        <v>8823.2000000000007</v>
      </c>
      <c r="K321" s="27"/>
      <c r="L321" s="27"/>
      <c r="M321" s="27"/>
      <c r="N321" s="27"/>
      <c r="O321" s="27"/>
      <c r="P321" s="27"/>
    </row>
    <row r="322" spans="1:16" x14ac:dyDescent="0.4">
      <c r="B322" s="57"/>
      <c r="C322" s="43"/>
      <c r="D322" s="41">
        <f t="shared" ref="D322:I322" si="75">SUM(D318:D321)</f>
        <v>10761.3</v>
      </c>
      <c r="E322" s="41">
        <f t="shared" si="75"/>
        <v>3793.8</v>
      </c>
      <c r="F322" s="41">
        <f t="shared" si="75"/>
        <v>2300.9</v>
      </c>
      <c r="G322" s="41">
        <f t="shared" si="75"/>
        <v>1491.2</v>
      </c>
      <c r="H322" s="41">
        <f t="shared" si="75"/>
        <v>1248.2</v>
      </c>
      <c r="I322" s="41">
        <f t="shared" si="75"/>
        <v>1301.2</v>
      </c>
      <c r="J322" s="41">
        <f>SUM(D322:I322)</f>
        <v>20896.600000000002</v>
      </c>
      <c r="K322" s="27"/>
      <c r="L322" s="12"/>
      <c r="M322" s="27"/>
      <c r="N322" s="27"/>
      <c r="O322" s="27"/>
      <c r="P322" s="27"/>
    </row>
    <row r="323" spans="1:16" x14ac:dyDescent="0.4">
      <c r="A323" s="43">
        <f>A321+1</f>
        <v>52</v>
      </c>
      <c r="B323" s="22" t="s">
        <v>171</v>
      </c>
      <c r="C323" s="55" t="s">
        <v>250</v>
      </c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</row>
    <row r="324" spans="1:16" x14ac:dyDescent="0.4">
      <c r="A324" s="43">
        <f>A323+1</f>
        <v>53</v>
      </c>
      <c r="B324" s="22" t="str">
        <f>B318</f>
        <v xml:space="preserve">    First 50 Mcf</v>
      </c>
      <c r="C324" s="55"/>
      <c r="D324" s="27">
        <v>0</v>
      </c>
      <c r="E324" s="27">
        <v>0</v>
      </c>
      <c r="F324" s="27">
        <v>0</v>
      </c>
      <c r="G324" s="27">
        <v>0</v>
      </c>
      <c r="H324" s="27">
        <v>0</v>
      </c>
      <c r="I324" s="27">
        <v>0</v>
      </c>
      <c r="J324" s="27">
        <f>SUM(D324:I324)</f>
        <v>0</v>
      </c>
      <c r="K324" s="27"/>
      <c r="L324" s="27"/>
      <c r="M324" s="27"/>
      <c r="N324" s="27"/>
      <c r="O324" s="27"/>
      <c r="P324" s="27"/>
    </row>
    <row r="325" spans="1:16" x14ac:dyDescent="0.4">
      <c r="A325" s="43">
        <f>A324+1</f>
        <v>54</v>
      </c>
      <c r="B325" s="22" t="str">
        <f>B319</f>
        <v xml:space="preserve">    Next 350 Mcf</v>
      </c>
      <c r="C325" s="55"/>
      <c r="D325" s="27">
        <v>0</v>
      </c>
      <c r="E325" s="27">
        <v>0</v>
      </c>
      <c r="F325" s="27">
        <v>0</v>
      </c>
      <c r="G325" s="27">
        <v>0</v>
      </c>
      <c r="H325" s="27">
        <v>0</v>
      </c>
      <c r="I325" s="27">
        <v>0</v>
      </c>
      <c r="J325" s="27">
        <f>SUM(D325:I325)</f>
        <v>0</v>
      </c>
      <c r="K325" s="27"/>
      <c r="L325" s="27"/>
      <c r="M325" s="27"/>
      <c r="N325" s="27"/>
      <c r="O325" s="27"/>
      <c r="P325" s="27"/>
    </row>
    <row r="326" spans="1:16" x14ac:dyDescent="0.4">
      <c r="A326" s="43">
        <f>A325+1</f>
        <v>55</v>
      </c>
      <c r="B326" s="22" t="str">
        <f>B320</f>
        <v xml:space="preserve">    Next 600 Mcf</v>
      </c>
      <c r="C326" s="55"/>
      <c r="D326" s="27">
        <v>0</v>
      </c>
      <c r="E326" s="27">
        <v>0</v>
      </c>
      <c r="F326" s="27">
        <v>0</v>
      </c>
      <c r="G326" s="27">
        <v>0</v>
      </c>
      <c r="H326" s="27">
        <v>0</v>
      </c>
      <c r="I326" s="27">
        <v>0</v>
      </c>
      <c r="J326" s="27">
        <f>SUM(D326:I326)</f>
        <v>0</v>
      </c>
      <c r="K326" s="27"/>
      <c r="L326" s="27"/>
      <c r="M326" s="27"/>
      <c r="N326" s="27"/>
      <c r="O326" s="27"/>
      <c r="P326" s="27"/>
    </row>
    <row r="327" spans="1:16" x14ac:dyDescent="0.4">
      <c r="A327" s="43">
        <f>A326+1</f>
        <v>56</v>
      </c>
      <c r="B327" s="22" t="str">
        <f>B321</f>
        <v xml:space="preserve">    Over 1,000 Mcf</v>
      </c>
      <c r="C327" s="55"/>
      <c r="D327" s="42">
        <v>0</v>
      </c>
      <c r="E327" s="42">
        <v>0</v>
      </c>
      <c r="F327" s="42">
        <v>0</v>
      </c>
      <c r="G327" s="42">
        <v>0</v>
      </c>
      <c r="H327" s="42">
        <v>0</v>
      </c>
      <c r="I327" s="42">
        <v>0</v>
      </c>
      <c r="J327" s="42">
        <f>SUM(D327:I327)</f>
        <v>0</v>
      </c>
      <c r="K327" s="27"/>
      <c r="L327" s="27"/>
      <c r="M327" s="27"/>
      <c r="N327" s="27"/>
      <c r="O327" s="27"/>
      <c r="P327" s="27"/>
    </row>
    <row r="328" spans="1:16" x14ac:dyDescent="0.4">
      <c r="C328" s="55"/>
      <c r="D328" s="27">
        <f t="shared" ref="D328:I328" si="76">SUM(D324:D327)</f>
        <v>0</v>
      </c>
      <c r="E328" s="27">
        <f t="shared" si="76"/>
        <v>0</v>
      </c>
      <c r="F328" s="27">
        <f t="shared" si="76"/>
        <v>0</v>
      </c>
      <c r="G328" s="27">
        <f t="shared" si="76"/>
        <v>0</v>
      </c>
      <c r="H328" s="27">
        <f t="shared" si="76"/>
        <v>0</v>
      </c>
      <c r="I328" s="27">
        <f t="shared" si="76"/>
        <v>0</v>
      </c>
      <c r="J328" s="27">
        <f>SUM(D328:I328)</f>
        <v>0</v>
      </c>
      <c r="K328" s="27"/>
      <c r="L328" s="27"/>
      <c r="M328" s="27"/>
      <c r="N328" s="27"/>
      <c r="O328" s="27"/>
      <c r="P328" s="27"/>
    </row>
    <row r="329" spans="1:16" x14ac:dyDescent="0.4">
      <c r="A329" s="43">
        <f>A327+1</f>
        <v>57</v>
      </c>
      <c r="B329" s="22" t="s">
        <v>191</v>
      </c>
      <c r="C329" s="23"/>
      <c r="D329" s="27"/>
      <c r="E329" s="27"/>
      <c r="F329" s="27"/>
      <c r="G329" s="53"/>
      <c r="H329" s="53"/>
      <c r="I329" s="53"/>
      <c r="J329" s="53"/>
      <c r="K329" s="27"/>
      <c r="L329" s="27"/>
      <c r="M329" s="27"/>
      <c r="N329" s="27"/>
      <c r="O329" s="27"/>
      <c r="P329" s="27"/>
    </row>
    <row r="330" spans="1:16" x14ac:dyDescent="0.4">
      <c r="A330" s="43">
        <f>A329+1</f>
        <v>58</v>
      </c>
      <c r="B330" s="22" t="str">
        <f>B318</f>
        <v xml:space="preserve">    First 50 Mcf</v>
      </c>
      <c r="C330" s="24"/>
      <c r="D330" s="236">
        <f t="shared" ref="D330:I330" si="77">D318+D324</f>
        <v>150</v>
      </c>
      <c r="E330" s="236">
        <f t="shared" si="77"/>
        <v>150</v>
      </c>
      <c r="F330" s="236">
        <f t="shared" si="77"/>
        <v>150</v>
      </c>
      <c r="G330" s="236">
        <f t="shared" si="77"/>
        <v>100</v>
      </c>
      <c r="H330" s="236">
        <f t="shared" si="77"/>
        <v>100</v>
      </c>
      <c r="I330" s="236">
        <f t="shared" si="77"/>
        <v>100</v>
      </c>
      <c r="J330" s="53">
        <f>SUM(D330:I330)</f>
        <v>750</v>
      </c>
      <c r="K330" s="27"/>
      <c r="L330" s="27"/>
      <c r="M330" s="27"/>
      <c r="N330" s="27"/>
      <c r="O330" s="27"/>
      <c r="P330" s="27"/>
    </row>
    <row r="331" spans="1:16" x14ac:dyDescent="0.4">
      <c r="A331" s="43">
        <f>A330+1</f>
        <v>59</v>
      </c>
      <c r="B331" s="22" t="str">
        <f>B319</f>
        <v xml:space="preserve">    Next 350 Mcf</v>
      </c>
      <c r="C331" s="24"/>
      <c r="D331" s="236">
        <f t="shared" ref="D331:I332" si="78">D319+D325</f>
        <v>1050</v>
      </c>
      <c r="E331" s="236">
        <f t="shared" si="78"/>
        <v>1050</v>
      </c>
      <c r="F331" s="236">
        <f t="shared" si="78"/>
        <v>850</v>
      </c>
      <c r="G331" s="236">
        <f t="shared" si="78"/>
        <v>700</v>
      </c>
      <c r="H331" s="236">
        <f t="shared" si="78"/>
        <v>700</v>
      </c>
      <c r="I331" s="236">
        <f t="shared" si="78"/>
        <v>700</v>
      </c>
      <c r="J331" s="53">
        <f>SUM(D331:I331)</f>
        <v>5050</v>
      </c>
      <c r="K331" s="27"/>
      <c r="L331" s="27"/>
      <c r="M331" s="27"/>
      <c r="N331" s="27"/>
      <c r="O331" s="27"/>
      <c r="P331" s="27"/>
    </row>
    <row r="332" spans="1:16" x14ac:dyDescent="0.4">
      <c r="A332" s="43">
        <f>A331+1</f>
        <v>60</v>
      </c>
      <c r="B332" s="22" t="str">
        <f>B320</f>
        <v xml:space="preserve">    Next 600 Mcf</v>
      </c>
      <c r="C332" s="24"/>
      <c r="D332" s="236">
        <f t="shared" si="78"/>
        <v>1800</v>
      </c>
      <c r="E332" s="236">
        <f t="shared" si="78"/>
        <v>1800</v>
      </c>
      <c r="F332" s="236">
        <f t="shared" si="78"/>
        <v>1032.8</v>
      </c>
      <c r="G332" s="236">
        <f t="shared" si="78"/>
        <v>691.2</v>
      </c>
      <c r="H332" s="236">
        <f t="shared" si="78"/>
        <v>448.2</v>
      </c>
      <c r="I332" s="236">
        <f t="shared" si="78"/>
        <v>501.2</v>
      </c>
      <c r="J332" s="53">
        <f>SUM(D332:I332)</f>
        <v>6273.4</v>
      </c>
      <c r="K332" s="27"/>
      <c r="L332" s="27"/>
      <c r="M332" s="27"/>
      <c r="N332" s="27"/>
      <c r="O332" s="27"/>
      <c r="P332" s="27"/>
    </row>
    <row r="333" spans="1:16" x14ac:dyDescent="0.4">
      <c r="A333" s="43">
        <f>A332+1</f>
        <v>61</v>
      </c>
      <c r="B333" s="22" t="str">
        <f>B321</f>
        <v xml:space="preserve">    Over 1,000 Mcf</v>
      </c>
      <c r="C333" s="24"/>
      <c r="D333" s="234">
        <f t="shared" ref="D333:I333" si="79">D321+D327</f>
        <v>7761.3</v>
      </c>
      <c r="E333" s="234">
        <f t="shared" si="79"/>
        <v>793.8</v>
      </c>
      <c r="F333" s="234">
        <f t="shared" si="79"/>
        <v>268.10000000000002</v>
      </c>
      <c r="G333" s="234">
        <f t="shared" si="79"/>
        <v>0</v>
      </c>
      <c r="H333" s="234">
        <f t="shared" si="79"/>
        <v>0</v>
      </c>
      <c r="I333" s="234">
        <f t="shared" si="79"/>
        <v>0</v>
      </c>
      <c r="J333" s="42">
        <f>SUM(D333:I333)</f>
        <v>8823.2000000000007</v>
      </c>
      <c r="K333" s="27"/>
      <c r="L333" s="27"/>
      <c r="M333" s="27"/>
      <c r="N333" s="27"/>
      <c r="O333" s="27"/>
      <c r="P333" s="27"/>
    </row>
    <row r="334" spans="1:16" x14ac:dyDescent="0.4">
      <c r="A334" s="43">
        <f>A333+1</f>
        <v>62</v>
      </c>
      <c r="B334" s="22" t="s">
        <v>247</v>
      </c>
      <c r="C334" s="24"/>
      <c r="D334" s="236">
        <f t="shared" ref="D334:I334" si="80">D322+D328</f>
        <v>10761.3</v>
      </c>
      <c r="E334" s="236">
        <f t="shared" si="80"/>
        <v>3793.8</v>
      </c>
      <c r="F334" s="236">
        <f t="shared" si="80"/>
        <v>2300.9</v>
      </c>
      <c r="G334" s="236">
        <f t="shared" si="80"/>
        <v>1491.2</v>
      </c>
      <c r="H334" s="236">
        <f t="shared" si="80"/>
        <v>1248.2</v>
      </c>
      <c r="I334" s="236">
        <f t="shared" si="80"/>
        <v>1301.2</v>
      </c>
      <c r="J334" s="27">
        <f>SUM(D334:I334)</f>
        <v>20896.600000000002</v>
      </c>
      <c r="K334" s="27"/>
      <c r="L334" s="27"/>
      <c r="M334" s="27"/>
      <c r="N334" s="27"/>
      <c r="O334" s="27"/>
      <c r="P334" s="27"/>
    </row>
    <row r="335" spans="1:16" x14ac:dyDescent="0.4">
      <c r="C335" s="23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</row>
    <row r="336" spans="1:16" x14ac:dyDescent="0.4">
      <c r="C336" s="23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</row>
    <row r="337" spans="1:18" x14ac:dyDescent="0.4">
      <c r="C337" s="23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</row>
    <row r="338" spans="1:18" x14ac:dyDescent="0.4">
      <c r="C338" s="23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</row>
    <row r="339" spans="1:18" x14ac:dyDescent="0.4">
      <c r="A339" s="282" t="str">
        <f>CONAME</f>
        <v>Columbia Gas of Kentucky, Inc.</v>
      </c>
      <c r="B339" s="282"/>
      <c r="C339" s="282"/>
      <c r="D339" s="282"/>
      <c r="E339" s="282"/>
      <c r="F339" s="282"/>
      <c r="G339" s="282"/>
      <c r="H339" s="282"/>
      <c r="I339" s="282"/>
      <c r="J339" s="282"/>
      <c r="K339" s="73"/>
      <c r="L339" s="73"/>
      <c r="M339" s="73"/>
      <c r="N339" s="73"/>
      <c r="O339" s="73"/>
      <c r="P339" s="73"/>
    </row>
    <row r="340" spans="1:18" x14ac:dyDescent="0.4">
      <c r="A340" s="282" t="s">
        <v>126</v>
      </c>
      <c r="B340" s="282"/>
      <c r="C340" s="282"/>
      <c r="D340" s="282"/>
      <c r="E340" s="282"/>
      <c r="F340" s="282"/>
      <c r="G340" s="282"/>
      <c r="H340" s="282"/>
      <c r="I340" s="282"/>
      <c r="J340" s="282"/>
      <c r="K340" s="73"/>
      <c r="L340" s="73"/>
      <c r="M340" s="73"/>
      <c r="N340" s="73"/>
      <c r="O340" s="73"/>
      <c r="P340" s="73"/>
    </row>
    <row r="341" spans="1:18" x14ac:dyDescent="0.4">
      <c r="A341" s="281" t="str">
        <f>TYDESC</f>
        <v>For the 6 Months Ended August 31, 2026</v>
      </c>
      <c r="B341" s="281"/>
      <c r="C341" s="281"/>
      <c r="D341" s="281"/>
      <c r="E341" s="281"/>
      <c r="F341" s="281"/>
      <c r="G341" s="281"/>
      <c r="H341" s="281"/>
      <c r="I341" s="281"/>
      <c r="J341" s="281"/>
      <c r="K341" s="25"/>
      <c r="L341" s="25"/>
      <c r="M341" s="25"/>
      <c r="N341" s="25"/>
      <c r="O341" s="25"/>
      <c r="P341" s="25"/>
    </row>
    <row r="342" spans="1:18" x14ac:dyDescent="0.4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</row>
    <row r="343" spans="1:18" x14ac:dyDescent="0.4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</row>
    <row r="344" spans="1:18" x14ac:dyDescent="0.4">
      <c r="A344" s="52" t="s">
        <v>149</v>
      </c>
      <c r="C344" s="23"/>
      <c r="D344" s="23"/>
      <c r="E344" s="23"/>
      <c r="F344" s="23"/>
      <c r="J344" s="48" t="str">
        <f>$J$6</f>
        <v>Workpaper WPM-C.1</v>
      </c>
    </row>
    <row r="345" spans="1:18" x14ac:dyDescent="0.4">
      <c r="A345" s="52" t="s">
        <v>150</v>
      </c>
      <c r="C345" s="23"/>
      <c r="D345" s="23"/>
      <c r="E345" s="23"/>
      <c r="F345" s="23"/>
      <c r="J345" s="49" t="s">
        <v>263</v>
      </c>
    </row>
    <row r="346" spans="1:18" x14ac:dyDescent="0.4">
      <c r="A346" s="52" t="s">
        <v>46</v>
      </c>
      <c r="C346" s="23"/>
      <c r="D346" s="23"/>
      <c r="E346" s="23"/>
      <c r="F346" s="23"/>
      <c r="P346" s="49"/>
    </row>
    <row r="347" spans="1:18" x14ac:dyDescent="0.4">
      <c r="A347" s="68" t="str">
        <f>$A$9</f>
        <v>6 Mos Forecasted</v>
      </c>
      <c r="B347" s="23"/>
      <c r="C347" s="23"/>
      <c r="D347" s="205"/>
      <c r="E347" s="23"/>
      <c r="F347" s="30"/>
      <c r="G347" s="31"/>
      <c r="H347" s="30"/>
      <c r="I347" s="21"/>
      <c r="J347" s="30"/>
      <c r="K347" s="30"/>
      <c r="L347" s="30"/>
      <c r="M347" s="30"/>
      <c r="N347" s="30"/>
      <c r="O347" s="30"/>
      <c r="P347" s="30"/>
      <c r="Q347" s="23"/>
      <c r="R347" s="23"/>
    </row>
    <row r="348" spans="1:18" x14ac:dyDescent="0.4">
      <c r="A348" s="68"/>
      <c r="B348" s="23"/>
      <c r="C348" s="23"/>
      <c r="D348" s="205"/>
      <c r="E348" s="23"/>
      <c r="F348" s="30"/>
      <c r="G348" s="31"/>
      <c r="H348" s="30"/>
      <c r="I348" s="21"/>
      <c r="J348" s="30"/>
      <c r="K348" s="30"/>
      <c r="L348" s="30"/>
      <c r="M348" s="30"/>
      <c r="N348" s="30"/>
      <c r="O348" s="30"/>
      <c r="P348" s="30"/>
      <c r="Q348" s="23"/>
      <c r="R348" s="23"/>
    </row>
    <row r="349" spans="1:18" x14ac:dyDescent="0.4">
      <c r="A349" s="23" t="s">
        <v>1</v>
      </c>
      <c r="B349" s="23"/>
      <c r="C349" s="23"/>
      <c r="D349" s="205"/>
      <c r="E349" s="23"/>
      <c r="F349" s="30"/>
      <c r="G349" s="31"/>
      <c r="H349" s="30"/>
      <c r="I349" s="21"/>
      <c r="J349" s="30"/>
      <c r="K349" s="30"/>
      <c r="L349" s="30"/>
      <c r="M349" s="30"/>
      <c r="N349" s="30"/>
      <c r="O349" s="30"/>
      <c r="P349" s="30"/>
      <c r="Q349" s="24"/>
      <c r="R349" s="24"/>
    </row>
    <row r="350" spans="1:18" x14ac:dyDescent="0.4">
      <c r="A350" s="32" t="s">
        <v>3</v>
      </c>
      <c r="B350" s="32" t="s">
        <v>4</v>
      </c>
      <c r="C350" s="32" t="s">
        <v>122</v>
      </c>
      <c r="D350" s="33" t="str">
        <f>B!$D$13</f>
        <v>Mar-26</v>
      </c>
      <c r="E350" s="33" t="str">
        <f>B!$E$13</f>
        <v>Apr-26</v>
      </c>
      <c r="F350" s="33" t="str">
        <f>B!$F$13</f>
        <v>May-26</v>
      </c>
      <c r="G350" s="33" t="str">
        <f>B!$G$13</f>
        <v>Jun-26</v>
      </c>
      <c r="H350" s="33" t="str">
        <f>B!$H$13</f>
        <v>Jul-26</v>
      </c>
      <c r="I350" s="33" t="str">
        <f>B!$I$13</f>
        <v>Aug-26</v>
      </c>
      <c r="J350" s="33" t="s">
        <v>5</v>
      </c>
      <c r="M350" s="34"/>
    </row>
    <row r="351" spans="1:18" x14ac:dyDescent="0.4">
      <c r="A351" s="23"/>
      <c r="B351" s="24" t="s">
        <v>36</v>
      </c>
      <c r="C351" s="24" t="s">
        <v>37</v>
      </c>
      <c r="D351" s="74" t="s">
        <v>38</v>
      </c>
      <c r="E351" s="35" t="s">
        <v>287</v>
      </c>
      <c r="F351" s="35" t="s">
        <v>288</v>
      </c>
      <c r="G351" s="35" t="s">
        <v>289</v>
      </c>
      <c r="H351" s="35" t="s">
        <v>290</v>
      </c>
      <c r="I351" s="35" t="s">
        <v>42</v>
      </c>
      <c r="J351" s="35" t="s">
        <v>43</v>
      </c>
      <c r="M351" s="24"/>
    </row>
    <row r="352" spans="1:18" x14ac:dyDescent="0.4">
      <c r="C352" s="23"/>
      <c r="D352" s="27"/>
      <c r="E352" s="27"/>
      <c r="F352" s="27"/>
      <c r="G352" s="27"/>
      <c r="H352" s="27"/>
      <c r="I352" s="27"/>
      <c r="J352" s="27"/>
    </row>
    <row r="353" spans="1:13" x14ac:dyDescent="0.4">
      <c r="A353" s="43">
        <v>1</v>
      </c>
      <c r="B353" s="25" t="s">
        <v>200</v>
      </c>
      <c r="C353" s="24"/>
      <c r="D353" s="35"/>
      <c r="E353" s="35"/>
      <c r="F353" s="35"/>
      <c r="G353" s="35"/>
      <c r="H353" s="35"/>
      <c r="I353" s="35"/>
      <c r="J353" s="35"/>
      <c r="M353" s="24"/>
    </row>
    <row r="354" spans="1:13" x14ac:dyDescent="0.4">
      <c r="A354" s="43">
        <f>A353+1</f>
        <v>2</v>
      </c>
      <c r="B354" s="22" t="s">
        <v>246</v>
      </c>
      <c r="C354" s="43"/>
      <c r="D354" s="27">
        <v>45200</v>
      </c>
      <c r="E354" s="27">
        <v>43400</v>
      </c>
      <c r="F354" s="27">
        <v>39600</v>
      </c>
      <c r="G354" s="27">
        <v>42200</v>
      </c>
      <c r="H354" s="27">
        <v>42600</v>
      </c>
      <c r="I354" s="27">
        <v>38500</v>
      </c>
      <c r="J354" s="27">
        <f>SUM(D354:I354)</f>
        <v>251500</v>
      </c>
    </row>
    <row r="355" spans="1:13" x14ac:dyDescent="0.4">
      <c r="A355" s="43">
        <f>A354+1</f>
        <v>3</v>
      </c>
      <c r="B355" s="22" t="s">
        <v>171</v>
      </c>
      <c r="C355" s="55" t="s">
        <v>250</v>
      </c>
      <c r="D355" s="42">
        <v>0</v>
      </c>
      <c r="E355" s="42">
        <v>0</v>
      </c>
      <c r="F355" s="42">
        <v>0</v>
      </c>
      <c r="G355" s="42">
        <v>0</v>
      </c>
      <c r="H355" s="42">
        <v>0</v>
      </c>
      <c r="I355" s="42">
        <v>0</v>
      </c>
      <c r="J355" s="42">
        <f>SUM(D355:I355)</f>
        <v>0</v>
      </c>
    </row>
    <row r="356" spans="1:13" x14ac:dyDescent="0.4">
      <c r="A356" s="43">
        <f>A355+1</f>
        <v>4</v>
      </c>
      <c r="B356" s="22" t="s">
        <v>191</v>
      </c>
      <c r="C356" s="23"/>
      <c r="D356" s="27">
        <f t="shared" ref="D356:I356" si="81">SUM(D354:D355)</f>
        <v>45200</v>
      </c>
      <c r="E356" s="27">
        <f t="shared" si="81"/>
        <v>43400</v>
      </c>
      <c r="F356" s="27">
        <f t="shared" si="81"/>
        <v>39600</v>
      </c>
      <c r="G356" s="27">
        <f t="shared" si="81"/>
        <v>42200</v>
      </c>
      <c r="H356" s="27">
        <f t="shared" si="81"/>
        <v>42600</v>
      </c>
      <c r="I356" s="27">
        <f t="shared" si="81"/>
        <v>38500</v>
      </c>
      <c r="J356" s="27">
        <f>SUM(D356:I356)</f>
        <v>251500</v>
      </c>
      <c r="L356" s="12"/>
    </row>
    <row r="357" spans="1:13" x14ac:dyDescent="0.4">
      <c r="C357" s="23"/>
      <c r="D357" s="27"/>
      <c r="E357" s="27"/>
      <c r="F357" s="27"/>
      <c r="G357" s="27"/>
      <c r="H357" s="27"/>
      <c r="I357" s="27"/>
      <c r="J357" s="27"/>
      <c r="L357" s="12"/>
    </row>
    <row r="358" spans="1:13" x14ac:dyDescent="0.4">
      <c r="A358" s="43">
        <f>A356+1</f>
        <v>5</v>
      </c>
      <c r="B358" s="25" t="s">
        <v>344</v>
      </c>
      <c r="C358" s="24"/>
      <c r="D358" s="35"/>
      <c r="E358" s="35"/>
      <c r="F358" s="35"/>
      <c r="G358" s="35"/>
      <c r="H358" s="35"/>
      <c r="I358" s="35"/>
      <c r="J358" s="35"/>
      <c r="L358" s="12"/>
    </row>
    <row r="359" spans="1:13" x14ac:dyDescent="0.4">
      <c r="A359" s="43">
        <f>A358+1</f>
        <v>6</v>
      </c>
      <c r="B359" s="22" t="s">
        <v>246</v>
      </c>
      <c r="C359" s="43"/>
      <c r="D359" s="27">
        <v>70657.600000000006</v>
      </c>
      <c r="E359" s="27">
        <v>58641.7</v>
      </c>
      <c r="F359" s="27">
        <v>66960.399999999994</v>
      </c>
      <c r="G359" s="27">
        <v>58949.8</v>
      </c>
      <c r="H359" s="27">
        <v>63571.3</v>
      </c>
      <c r="I359" s="27">
        <v>64803.7</v>
      </c>
      <c r="J359" s="27">
        <f>SUM(D359:I359)</f>
        <v>383584.5</v>
      </c>
      <c r="L359" s="12"/>
    </row>
    <row r="360" spans="1:13" x14ac:dyDescent="0.4">
      <c r="A360" s="43">
        <f>A359+1</f>
        <v>7</v>
      </c>
      <c r="B360" s="22" t="s">
        <v>171</v>
      </c>
      <c r="C360" s="55" t="s">
        <v>250</v>
      </c>
      <c r="D360" s="42">
        <v>0</v>
      </c>
      <c r="E360" s="42">
        <v>0</v>
      </c>
      <c r="F360" s="42">
        <v>0</v>
      </c>
      <c r="G360" s="42">
        <v>0</v>
      </c>
      <c r="H360" s="42">
        <v>0</v>
      </c>
      <c r="I360" s="42">
        <v>0</v>
      </c>
      <c r="J360" s="42">
        <f>SUM(D360:I360)</f>
        <v>0</v>
      </c>
      <c r="L360" s="12"/>
    </row>
    <row r="361" spans="1:13" x14ac:dyDescent="0.4">
      <c r="A361" s="43">
        <f>A360+1</f>
        <v>8</v>
      </c>
      <c r="B361" s="22" t="s">
        <v>191</v>
      </c>
      <c r="C361" s="23"/>
      <c r="D361" s="27">
        <f t="shared" ref="D361:I361" si="82">SUM(D359:D360)</f>
        <v>70657.600000000006</v>
      </c>
      <c r="E361" s="27">
        <f t="shared" si="82"/>
        <v>58641.7</v>
      </c>
      <c r="F361" s="27">
        <f t="shared" si="82"/>
        <v>66960.399999999994</v>
      </c>
      <c r="G361" s="27">
        <f t="shared" si="82"/>
        <v>58949.8</v>
      </c>
      <c r="H361" s="27">
        <f t="shared" si="82"/>
        <v>63571.3</v>
      </c>
      <c r="I361" s="27">
        <f t="shared" si="82"/>
        <v>64803.7</v>
      </c>
      <c r="J361" s="27">
        <f>SUM(D361:I361)</f>
        <v>383584.5</v>
      </c>
      <c r="L361" s="12"/>
    </row>
    <row r="362" spans="1:13" x14ac:dyDescent="0.4">
      <c r="C362" s="23"/>
      <c r="D362" s="27"/>
      <c r="E362" s="27"/>
      <c r="F362" s="27"/>
      <c r="G362" s="27"/>
      <c r="H362" s="27"/>
      <c r="I362" s="27"/>
      <c r="J362" s="27"/>
    </row>
    <row r="363" spans="1:13" x14ac:dyDescent="0.4">
      <c r="A363" s="43">
        <f>A361+1</f>
        <v>9</v>
      </c>
      <c r="B363" s="25" t="s">
        <v>323</v>
      </c>
      <c r="C363" s="24"/>
      <c r="D363" s="35"/>
      <c r="E363" s="35"/>
      <c r="F363" s="35"/>
      <c r="G363" s="35"/>
      <c r="H363" s="35"/>
      <c r="I363" s="35"/>
      <c r="J363" s="35"/>
      <c r="M363" s="24"/>
    </row>
    <row r="364" spans="1:13" x14ac:dyDescent="0.4">
      <c r="A364" s="43">
        <f>A363+1</f>
        <v>10</v>
      </c>
      <c r="B364" s="22" t="s">
        <v>246</v>
      </c>
      <c r="C364" s="43"/>
      <c r="D364" s="27">
        <v>0</v>
      </c>
      <c r="E364" s="27">
        <v>0</v>
      </c>
      <c r="F364" s="27">
        <v>0</v>
      </c>
      <c r="G364" s="27">
        <v>0</v>
      </c>
      <c r="H364" s="27">
        <v>0</v>
      </c>
      <c r="I364" s="27">
        <v>0</v>
      </c>
      <c r="J364" s="27">
        <f>SUM(D364:I364)</f>
        <v>0</v>
      </c>
    </row>
    <row r="365" spans="1:13" x14ac:dyDescent="0.4">
      <c r="A365" s="43">
        <f>A364+1</f>
        <v>11</v>
      </c>
      <c r="B365" s="22" t="s">
        <v>171</v>
      </c>
      <c r="C365" s="55" t="s">
        <v>250</v>
      </c>
      <c r="D365" s="42">
        <v>0</v>
      </c>
      <c r="E365" s="42">
        <v>0</v>
      </c>
      <c r="F365" s="42">
        <v>0</v>
      </c>
      <c r="G365" s="42">
        <v>0</v>
      </c>
      <c r="H365" s="42">
        <v>0</v>
      </c>
      <c r="I365" s="42">
        <v>0</v>
      </c>
      <c r="J365" s="42">
        <f>SUM(D365:I365)</f>
        <v>0</v>
      </c>
    </row>
    <row r="366" spans="1:13" x14ac:dyDescent="0.4">
      <c r="A366" s="43">
        <f>A365+1</f>
        <v>12</v>
      </c>
      <c r="B366" s="22" t="s">
        <v>191</v>
      </c>
      <c r="C366" s="23"/>
      <c r="D366" s="27">
        <f t="shared" ref="D366:I366" si="83">SUM(D364:D365)</f>
        <v>0</v>
      </c>
      <c r="E366" s="27">
        <f t="shared" si="83"/>
        <v>0</v>
      </c>
      <c r="F366" s="27">
        <f t="shared" si="83"/>
        <v>0</v>
      </c>
      <c r="G366" s="27">
        <f t="shared" si="83"/>
        <v>0</v>
      </c>
      <c r="H366" s="27">
        <f t="shared" si="83"/>
        <v>0</v>
      </c>
      <c r="I366" s="27">
        <f t="shared" si="83"/>
        <v>0</v>
      </c>
      <c r="J366" s="27">
        <f>SUM(D366:I366)</f>
        <v>0</v>
      </c>
    </row>
    <row r="367" spans="1:13" x14ac:dyDescent="0.4">
      <c r="C367" s="23"/>
      <c r="D367" s="27"/>
      <c r="E367" s="27"/>
      <c r="F367" s="27"/>
      <c r="G367" s="27"/>
      <c r="H367" s="27"/>
      <c r="I367" s="27"/>
      <c r="J367" s="27"/>
    </row>
    <row r="368" spans="1:13" x14ac:dyDescent="0.4">
      <c r="A368" s="43">
        <f>A366+1</f>
        <v>13</v>
      </c>
      <c r="B368" s="25" t="s">
        <v>201</v>
      </c>
      <c r="C368" s="24"/>
      <c r="D368" s="35"/>
      <c r="E368" s="35"/>
      <c r="F368" s="35"/>
      <c r="G368" s="35"/>
      <c r="H368" s="35"/>
      <c r="I368" s="35"/>
      <c r="J368" s="35"/>
      <c r="M368" s="24"/>
    </row>
    <row r="369" spans="1:13" x14ac:dyDescent="0.4">
      <c r="A369" s="43">
        <f>A368+1</f>
        <v>14</v>
      </c>
      <c r="B369" s="22" t="s">
        <v>246</v>
      </c>
      <c r="C369" s="43"/>
      <c r="D369" s="27">
        <v>773900</v>
      </c>
      <c r="E369" s="27">
        <v>734300</v>
      </c>
      <c r="F369" s="27">
        <v>694100</v>
      </c>
      <c r="G369" s="27">
        <v>636000</v>
      </c>
      <c r="H369" s="27">
        <v>623100</v>
      </c>
      <c r="I369" s="27">
        <v>630800</v>
      </c>
      <c r="J369" s="27">
        <f>SUM(D369:I369)</f>
        <v>4092200</v>
      </c>
      <c r="L369" s="12"/>
    </row>
    <row r="370" spans="1:13" x14ac:dyDescent="0.4">
      <c r="A370" s="43">
        <f>A369+1</f>
        <v>15</v>
      </c>
      <c r="B370" s="22" t="s">
        <v>171</v>
      </c>
      <c r="C370" s="55" t="s">
        <v>250</v>
      </c>
      <c r="D370" s="42">
        <v>0</v>
      </c>
      <c r="E370" s="42">
        <v>0</v>
      </c>
      <c r="F370" s="42">
        <v>0</v>
      </c>
      <c r="G370" s="42">
        <v>0</v>
      </c>
      <c r="H370" s="42">
        <v>0</v>
      </c>
      <c r="I370" s="42">
        <v>0</v>
      </c>
      <c r="J370" s="42">
        <f>SUM(D370:I370)</f>
        <v>0</v>
      </c>
    </row>
    <row r="371" spans="1:13" x14ac:dyDescent="0.4">
      <c r="A371" s="43">
        <f>A370+1</f>
        <v>16</v>
      </c>
      <c r="B371" s="22" t="s">
        <v>191</v>
      </c>
      <c r="C371" s="23"/>
      <c r="D371" s="27">
        <f t="shared" ref="D371:I371" si="84">SUM(D369:D370)</f>
        <v>773900</v>
      </c>
      <c r="E371" s="27">
        <f t="shared" si="84"/>
        <v>734300</v>
      </c>
      <c r="F371" s="27">
        <f t="shared" si="84"/>
        <v>694100</v>
      </c>
      <c r="G371" s="27">
        <f t="shared" si="84"/>
        <v>636000</v>
      </c>
      <c r="H371" s="27">
        <f t="shared" si="84"/>
        <v>623100</v>
      </c>
      <c r="I371" s="27">
        <f t="shared" si="84"/>
        <v>630800</v>
      </c>
      <c r="J371" s="27">
        <f>SUM(D371:I371)</f>
        <v>4092200</v>
      </c>
    </row>
    <row r="372" spans="1:13" x14ac:dyDescent="0.4">
      <c r="C372" s="24"/>
      <c r="D372" s="236"/>
      <c r="E372" s="236"/>
      <c r="F372" s="236"/>
      <c r="G372" s="236"/>
      <c r="H372" s="236"/>
      <c r="I372" s="236"/>
      <c r="J372" s="53"/>
      <c r="M372" s="24"/>
    </row>
    <row r="373" spans="1:13" x14ac:dyDescent="0.4">
      <c r="A373" s="43">
        <f>A371+1</f>
        <v>17</v>
      </c>
      <c r="B373" s="25" t="s">
        <v>202</v>
      </c>
      <c r="C373" s="24"/>
      <c r="D373" s="35"/>
      <c r="E373" s="35"/>
      <c r="F373" s="35"/>
      <c r="G373" s="35"/>
      <c r="H373" s="35"/>
      <c r="I373" s="35"/>
      <c r="J373" s="35"/>
      <c r="M373" s="24"/>
    </row>
    <row r="374" spans="1:13" x14ac:dyDescent="0.4">
      <c r="A374" s="43">
        <f>A373+1</f>
        <v>18</v>
      </c>
      <c r="B374" s="22" t="s">
        <v>246</v>
      </c>
      <c r="C374" s="43"/>
      <c r="D374" s="27"/>
      <c r="E374" s="27"/>
      <c r="F374" s="27"/>
      <c r="G374" s="41"/>
      <c r="H374" s="41"/>
      <c r="I374" s="41"/>
      <c r="J374" s="41"/>
      <c r="M374" s="24"/>
    </row>
    <row r="375" spans="1:13" x14ac:dyDescent="0.4">
      <c r="A375" s="43">
        <f>A374+1</f>
        <v>19</v>
      </c>
      <c r="B375" s="57" t="s">
        <v>197</v>
      </c>
      <c r="C375" s="43"/>
      <c r="D375" s="27">
        <v>0</v>
      </c>
      <c r="E375" s="27">
        <v>0</v>
      </c>
      <c r="F375" s="27">
        <v>0</v>
      </c>
      <c r="G375" s="27">
        <v>0</v>
      </c>
      <c r="H375" s="27">
        <v>0</v>
      </c>
      <c r="I375" s="27">
        <v>0</v>
      </c>
      <c r="J375" s="27">
        <f>SUM(D375:I375)</f>
        <v>0</v>
      </c>
      <c r="M375" s="24"/>
    </row>
    <row r="376" spans="1:13" x14ac:dyDescent="0.4">
      <c r="A376" s="43">
        <f>A375+1</f>
        <v>20</v>
      </c>
      <c r="B376" s="57" t="s">
        <v>198</v>
      </c>
      <c r="C376" s="43"/>
      <c r="D376" s="42">
        <v>0</v>
      </c>
      <c r="E376" s="42">
        <v>0</v>
      </c>
      <c r="F376" s="42">
        <v>0</v>
      </c>
      <c r="G376" s="42">
        <v>0</v>
      </c>
      <c r="H376" s="42">
        <v>0</v>
      </c>
      <c r="I376" s="42">
        <v>0</v>
      </c>
      <c r="J376" s="42">
        <f>SUM(D376:I376)</f>
        <v>0</v>
      </c>
      <c r="M376" s="24"/>
    </row>
    <row r="377" spans="1:13" x14ac:dyDescent="0.4">
      <c r="B377" s="57"/>
      <c r="C377" s="43"/>
      <c r="D377" s="27">
        <f t="shared" ref="D377:I377" si="85">SUM(D375:D376)</f>
        <v>0</v>
      </c>
      <c r="E377" s="27">
        <f t="shared" si="85"/>
        <v>0</v>
      </c>
      <c r="F377" s="27">
        <f t="shared" si="85"/>
        <v>0</v>
      </c>
      <c r="G377" s="27">
        <f t="shared" si="85"/>
        <v>0</v>
      </c>
      <c r="H377" s="27">
        <f t="shared" si="85"/>
        <v>0</v>
      </c>
      <c r="I377" s="27">
        <f t="shared" si="85"/>
        <v>0</v>
      </c>
      <c r="J377" s="27">
        <f>SUM(D377:I377)</f>
        <v>0</v>
      </c>
      <c r="M377" s="24"/>
    </row>
    <row r="378" spans="1:13" x14ac:dyDescent="0.4">
      <c r="A378" s="43">
        <f>A376+1</f>
        <v>21</v>
      </c>
      <c r="B378" s="22" t="s">
        <v>171</v>
      </c>
      <c r="C378" s="55" t="s">
        <v>250</v>
      </c>
      <c r="D378" s="27"/>
      <c r="E378" s="27"/>
      <c r="F378" s="27"/>
      <c r="G378" s="27"/>
      <c r="H378" s="27"/>
      <c r="I378" s="27"/>
      <c r="J378" s="27"/>
      <c r="M378" s="24"/>
    </row>
    <row r="379" spans="1:13" x14ac:dyDescent="0.4">
      <c r="A379" s="43">
        <f>A378+1</f>
        <v>22</v>
      </c>
      <c r="B379" s="22" t="str">
        <f>B375</f>
        <v xml:space="preserve">    First 30,000 Mcf</v>
      </c>
      <c r="C379" s="55"/>
      <c r="D379" s="27">
        <v>0</v>
      </c>
      <c r="E379" s="27">
        <v>0</v>
      </c>
      <c r="F379" s="27">
        <v>0</v>
      </c>
      <c r="G379" s="27">
        <v>0</v>
      </c>
      <c r="H379" s="27">
        <v>0</v>
      </c>
      <c r="I379" s="27">
        <v>0</v>
      </c>
      <c r="J379" s="27">
        <f>SUM(D379:I379)</f>
        <v>0</v>
      </c>
      <c r="M379" s="24"/>
    </row>
    <row r="380" spans="1:13" x14ac:dyDescent="0.4">
      <c r="A380" s="43">
        <f>A379+1</f>
        <v>23</v>
      </c>
      <c r="B380" s="22" t="str">
        <f>B376</f>
        <v xml:space="preserve">    Over 30,000 Mcf</v>
      </c>
      <c r="C380" s="55"/>
      <c r="D380" s="42">
        <v>0</v>
      </c>
      <c r="E380" s="42">
        <v>0</v>
      </c>
      <c r="F380" s="42">
        <v>0</v>
      </c>
      <c r="G380" s="42">
        <v>0</v>
      </c>
      <c r="H380" s="42">
        <v>0</v>
      </c>
      <c r="I380" s="42">
        <v>0</v>
      </c>
      <c r="J380" s="42">
        <f>SUM(D380:I380)</f>
        <v>0</v>
      </c>
      <c r="M380" s="24"/>
    </row>
    <row r="381" spans="1:13" x14ac:dyDescent="0.4">
      <c r="C381" s="55"/>
      <c r="D381" s="27">
        <f t="shared" ref="D381:I381" si="86">SUM(D379:D380)</f>
        <v>0</v>
      </c>
      <c r="E381" s="27">
        <f t="shared" si="86"/>
        <v>0</v>
      </c>
      <c r="F381" s="27">
        <f t="shared" si="86"/>
        <v>0</v>
      </c>
      <c r="G381" s="27">
        <f t="shared" si="86"/>
        <v>0</v>
      </c>
      <c r="H381" s="27">
        <f t="shared" si="86"/>
        <v>0</v>
      </c>
      <c r="I381" s="27">
        <f t="shared" si="86"/>
        <v>0</v>
      </c>
      <c r="J381" s="27">
        <f>SUM(D381:I381)</f>
        <v>0</v>
      </c>
      <c r="M381" s="24"/>
    </row>
    <row r="382" spans="1:13" x14ac:dyDescent="0.4">
      <c r="A382" s="43">
        <f>A380+1</f>
        <v>24</v>
      </c>
      <c r="B382" s="22" t="s">
        <v>191</v>
      </c>
      <c r="C382" s="23"/>
      <c r="D382" s="27"/>
      <c r="E382" s="27"/>
      <c r="F382" s="27"/>
      <c r="G382" s="53"/>
      <c r="H382" s="53"/>
      <c r="I382" s="53"/>
      <c r="J382" s="53"/>
      <c r="M382" s="24"/>
    </row>
    <row r="383" spans="1:13" x14ac:dyDescent="0.4">
      <c r="A383" s="43">
        <f>A382+1</f>
        <v>25</v>
      </c>
      <c r="B383" s="22" t="str">
        <f>B379</f>
        <v xml:space="preserve">    First 30,000 Mcf</v>
      </c>
      <c r="C383" s="24"/>
      <c r="D383" s="236">
        <f t="shared" ref="D383:I383" si="87">D375+D379</f>
        <v>0</v>
      </c>
      <c r="E383" s="236">
        <f t="shared" si="87"/>
        <v>0</v>
      </c>
      <c r="F383" s="236">
        <f t="shared" si="87"/>
        <v>0</v>
      </c>
      <c r="G383" s="236">
        <f t="shared" si="87"/>
        <v>0</v>
      </c>
      <c r="H383" s="236">
        <f t="shared" si="87"/>
        <v>0</v>
      </c>
      <c r="I383" s="236">
        <f t="shared" si="87"/>
        <v>0</v>
      </c>
      <c r="J383" s="27">
        <f>SUM(D383:I383)</f>
        <v>0</v>
      </c>
      <c r="M383" s="24"/>
    </row>
    <row r="384" spans="1:13" x14ac:dyDescent="0.4">
      <c r="A384" s="43">
        <f>A383+1</f>
        <v>26</v>
      </c>
      <c r="B384" s="22" t="str">
        <f>B380</f>
        <v xml:space="preserve">    Over 30,000 Mcf</v>
      </c>
      <c r="C384" s="24"/>
      <c r="D384" s="234">
        <f t="shared" ref="D384:I384" si="88">D376+D380</f>
        <v>0</v>
      </c>
      <c r="E384" s="234">
        <f t="shared" si="88"/>
        <v>0</v>
      </c>
      <c r="F384" s="234">
        <f t="shared" si="88"/>
        <v>0</v>
      </c>
      <c r="G384" s="234">
        <f t="shared" si="88"/>
        <v>0</v>
      </c>
      <c r="H384" s="234">
        <f t="shared" si="88"/>
        <v>0</v>
      </c>
      <c r="I384" s="234">
        <f t="shared" si="88"/>
        <v>0</v>
      </c>
      <c r="J384" s="42">
        <f>SUM(D384:I384)</f>
        <v>0</v>
      </c>
      <c r="M384" s="24"/>
    </row>
    <row r="385" spans="1:18" x14ac:dyDescent="0.4">
      <c r="A385" s="43">
        <f>A384+1</f>
        <v>27</v>
      </c>
      <c r="B385" s="22" t="s">
        <v>247</v>
      </c>
      <c r="C385" s="24"/>
      <c r="D385" s="236">
        <f t="shared" ref="D385:I385" si="89">D377+D381</f>
        <v>0</v>
      </c>
      <c r="E385" s="236">
        <f t="shared" si="89"/>
        <v>0</v>
      </c>
      <c r="F385" s="236">
        <f t="shared" si="89"/>
        <v>0</v>
      </c>
      <c r="G385" s="236">
        <f t="shared" si="89"/>
        <v>0</v>
      </c>
      <c r="H385" s="236">
        <f t="shared" si="89"/>
        <v>0</v>
      </c>
      <c r="I385" s="236">
        <f t="shared" si="89"/>
        <v>0</v>
      </c>
      <c r="J385" s="27">
        <f>SUM(D385:I385)</f>
        <v>0</v>
      </c>
      <c r="M385" s="24"/>
    </row>
    <row r="386" spans="1:18" x14ac:dyDescent="0.4">
      <c r="C386" s="24"/>
      <c r="D386" s="236"/>
      <c r="E386" s="236"/>
      <c r="F386" s="236"/>
      <c r="G386" s="236"/>
      <c r="H386" s="236"/>
      <c r="I386" s="236"/>
      <c r="J386" s="53"/>
      <c r="M386" s="24"/>
    </row>
    <row r="387" spans="1:18" x14ac:dyDescent="0.4">
      <c r="A387" s="282" t="str">
        <f>CONAME</f>
        <v>Columbia Gas of Kentucky, Inc.</v>
      </c>
      <c r="B387" s="282"/>
      <c r="C387" s="282"/>
      <c r="D387" s="282"/>
      <c r="E387" s="282"/>
      <c r="F387" s="282"/>
      <c r="G387" s="282"/>
      <c r="H387" s="282"/>
      <c r="I387" s="282"/>
      <c r="J387" s="282"/>
      <c r="K387" s="73"/>
      <c r="L387" s="73"/>
      <c r="M387" s="73"/>
      <c r="N387" s="73"/>
      <c r="O387" s="73"/>
      <c r="P387" s="73"/>
    </row>
    <row r="388" spans="1:18" x14ac:dyDescent="0.4">
      <c r="A388" s="282" t="s">
        <v>126</v>
      </c>
      <c r="B388" s="282"/>
      <c r="C388" s="282"/>
      <c r="D388" s="282"/>
      <c r="E388" s="282"/>
      <c r="F388" s="282"/>
      <c r="G388" s="282"/>
      <c r="H388" s="282"/>
      <c r="I388" s="282"/>
      <c r="J388" s="282"/>
      <c r="K388" s="73"/>
      <c r="L388" s="73"/>
      <c r="M388" s="73"/>
      <c r="N388" s="73"/>
      <c r="O388" s="73"/>
      <c r="P388" s="73"/>
    </row>
    <row r="389" spans="1:18" x14ac:dyDescent="0.4">
      <c r="A389" s="281" t="str">
        <f>TYDESC</f>
        <v>For the 6 Months Ended August 31, 2026</v>
      </c>
      <c r="B389" s="281"/>
      <c r="C389" s="281"/>
      <c r="D389" s="281"/>
      <c r="E389" s="281"/>
      <c r="F389" s="281"/>
      <c r="G389" s="281"/>
      <c r="H389" s="281"/>
      <c r="I389" s="281"/>
      <c r="J389" s="281"/>
      <c r="K389" s="25"/>
      <c r="L389" s="25"/>
      <c r="M389" s="25"/>
      <c r="N389" s="25"/>
      <c r="O389" s="25"/>
      <c r="P389" s="25"/>
    </row>
    <row r="390" spans="1:18" x14ac:dyDescent="0.4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5"/>
      <c r="L390" s="25"/>
      <c r="M390" s="25"/>
      <c r="N390" s="25"/>
      <c r="O390" s="25"/>
      <c r="P390" s="25"/>
    </row>
    <row r="391" spans="1:18" x14ac:dyDescent="0.4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</row>
    <row r="392" spans="1:18" x14ac:dyDescent="0.4">
      <c r="A392" s="52" t="s">
        <v>149</v>
      </c>
      <c r="C392" s="23"/>
      <c r="D392" s="23"/>
      <c r="E392" s="23"/>
      <c r="F392" s="23"/>
      <c r="J392" s="48" t="str">
        <f>$J$6</f>
        <v>Workpaper WPM-C.1</v>
      </c>
    </row>
    <row r="393" spans="1:18" x14ac:dyDescent="0.4">
      <c r="A393" s="52" t="s">
        <v>150</v>
      </c>
      <c r="C393" s="23"/>
      <c r="D393" s="23"/>
      <c r="E393" s="23"/>
      <c r="F393" s="23"/>
      <c r="J393" s="49" t="s">
        <v>264</v>
      </c>
    </row>
    <row r="394" spans="1:18" x14ac:dyDescent="0.4">
      <c r="A394" s="52" t="s">
        <v>46</v>
      </c>
      <c r="C394" s="23"/>
      <c r="D394" s="23"/>
      <c r="E394" s="23"/>
      <c r="F394" s="23"/>
      <c r="P394" s="49"/>
    </row>
    <row r="395" spans="1:18" x14ac:dyDescent="0.4">
      <c r="A395" s="68" t="str">
        <f>$A$9</f>
        <v>6 Mos Forecasted</v>
      </c>
      <c r="B395" s="23"/>
      <c r="C395" s="23"/>
      <c r="D395" s="205"/>
      <c r="E395" s="23"/>
      <c r="F395" s="30"/>
      <c r="G395" s="31"/>
      <c r="H395" s="30"/>
      <c r="I395" s="21"/>
      <c r="J395" s="30"/>
      <c r="K395" s="30"/>
      <c r="L395" s="30"/>
      <c r="M395" s="30"/>
      <c r="N395" s="30"/>
      <c r="O395" s="30"/>
      <c r="P395" s="30"/>
      <c r="Q395" s="23"/>
      <c r="R395" s="23"/>
    </row>
    <row r="396" spans="1:18" x14ac:dyDescent="0.4">
      <c r="A396" s="68"/>
      <c r="B396" s="23"/>
      <c r="C396" s="23"/>
      <c r="D396" s="205"/>
      <c r="E396" s="23"/>
      <c r="F396" s="30"/>
      <c r="G396" s="31"/>
      <c r="H396" s="30"/>
      <c r="I396" s="21"/>
      <c r="J396" s="30"/>
      <c r="K396" s="30"/>
      <c r="L396" s="30"/>
      <c r="M396" s="30"/>
      <c r="N396" s="30"/>
      <c r="O396" s="30"/>
      <c r="P396" s="30"/>
      <c r="Q396" s="23"/>
      <c r="R396" s="23"/>
    </row>
    <row r="397" spans="1:18" x14ac:dyDescent="0.4">
      <c r="A397" s="68"/>
      <c r="B397" s="23"/>
      <c r="C397" s="23"/>
      <c r="D397" s="205"/>
      <c r="E397" s="23"/>
      <c r="F397" s="30"/>
      <c r="G397" s="31"/>
      <c r="H397" s="30"/>
      <c r="I397" s="21"/>
      <c r="J397" s="30"/>
      <c r="K397" s="30"/>
      <c r="L397" s="30"/>
      <c r="M397" s="30"/>
      <c r="N397" s="30"/>
      <c r="O397" s="30"/>
      <c r="P397" s="30"/>
      <c r="Q397" s="23"/>
      <c r="R397" s="23"/>
    </row>
    <row r="398" spans="1:18" x14ac:dyDescent="0.4">
      <c r="A398" s="23" t="s">
        <v>1</v>
      </c>
      <c r="B398" s="23"/>
      <c r="C398" s="23"/>
      <c r="D398" s="205"/>
      <c r="E398" s="23"/>
      <c r="F398" s="30"/>
      <c r="G398" s="31"/>
      <c r="H398" s="30"/>
      <c r="I398" s="21"/>
      <c r="J398" s="30"/>
      <c r="K398" s="30"/>
      <c r="L398" s="30"/>
      <c r="M398" s="30"/>
      <c r="N398" s="30"/>
      <c r="O398" s="30"/>
      <c r="P398" s="30"/>
      <c r="Q398" s="24"/>
      <c r="R398" s="24"/>
    </row>
    <row r="399" spans="1:18" x14ac:dyDescent="0.4">
      <c r="A399" s="32" t="s">
        <v>3</v>
      </c>
      <c r="B399" s="32" t="s">
        <v>4</v>
      </c>
      <c r="C399" s="32" t="s">
        <v>122</v>
      </c>
      <c r="D399" s="33" t="str">
        <f>B!$D$13</f>
        <v>Mar-26</v>
      </c>
      <c r="E399" s="33" t="str">
        <f>B!$E$13</f>
        <v>Apr-26</v>
      </c>
      <c r="F399" s="33" t="str">
        <f>B!$F$13</f>
        <v>May-26</v>
      </c>
      <c r="G399" s="33" t="str">
        <f>B!$G$13</f>
        <v>Jun-26</v>
      </c>
      <c r="H399" s="33" t="str">
        <f>B!$H$13</f>
        <v>Jul-26</v>
      </c>
      <c r="I399" s="33" t="str">
        <f>B!$I$13</f>
        <v>Aug-26</v>
      </c>
      <c r="J399" s="33" t="s">
        <v>5</v>
      </c>
      <c r="M399" s="34"/>
    </row>
    <row r="400" spans="1:18" x14ac:dyDescent="0.4">
      <c r="A400" s="23"/>
      <c r="B400" s="24" t="s">
        <v>36</v>
      </c>
      <c r="C400" s="24" t="s">
        <v>37</v>
      </c>
      <c r="D400" s="74" t="s">
        <v>38</v>
      </c>
      <c r="E400" s="35" t="s">
        <v>287</v>
      </c>
      <c r="F400" s="35" t="s">
        <v>288</v>
      </c>
      <c r="G400" s="35" t="s">
        <v>289</v>
      </c>
      <c r="H400" s="35" t="s">
        <v>290</v>
      </c>
      <c r="I400" s="35" t="s">
        <v>42</v>
      </c>
      <c r="J400" s="35" t="s">
        <v>43</v>
      </c>
      <c r="M400" s="24"/>
    </row>
    <row r="401" spans="1:13" x14ac:dyDescent="0.4">
      <c r="C401" s="23"/>
      <c r="D401" s="27"/>
      <c r="E401" s="27"/>
      <c r="F401" s="27"/>
      <c r="G401" s="27"/>
      <c r="H401" s="27"/>
      <c r="I401" s="27"/>
      <c r="J401" s="27"/>
    </row>
    <row r="402" spans="1:13" ht="15.4" thickBot="1" x14ac:dyDescent="0.45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M402" s="24"/>
    </row>
    <row r="403" spans="1:13" x14ac:dyDescent="0.4">
      <c r="A403" s="237">
        <f>1</f>
        <v>1</v>
      </c>
      <c r="B403" s="238" t="s">
        <v>11</v>
      </c>
      <c r="C403" s="239"/>
      <c r="D403" s="239"/>
      <c r="E403" s="240"/>
      <c r="F403" s="240"/>
      <c r="G403" s="240"/>
      <c r="H403" s="240"/>
      <c r="I403" s="240"/>
      <c r="J403" s="241"/>
    </row>
    <row r="404" spans="1:13" x14ac:dyDescent="0.4">
      <c r="A404" s="242"/>
      <c r="C404" s="27"/>
      <c r="D404" s="27"/>
      <c r="J404" s="243"/>
    </row>
    <row r="405" spans="1:13" x14ac:dyDescent="0.4">
      <c r="A405" s="242">
        <f>A403+1</f>
        <v>2</v>
      </c>
      <c r="B405" s="22" t="s">
        <v>29</v>
      </c>
      <c r="C405" s="27"/>
      <c r="D405" s="27"/>
      <c r="J405" s="243"/>
    </row>
    <row r="406" spans="1:13" x14ac:dyDescent="0.4">
      <c r="A406" s="242">
        <f>A405+1</f>
        <v>3</v>
      </c>
      <c r="B406" s="22" t="s">
        <v>246</v>
      </c>
      <c r="C406" s="27"/>
      <c r="D406" s="27">
        <f t="shared" ref="D406:I407" si="90">D202</f>
        <v>110926.9</v>
      </c>
      <c r="E406" s="27">
        <f t="shared" si="90"/>
        <v>68687.3</v>
      </c>
      <c r="F406" s="27">
        <f t="shared" si="90"/>
        <v>31143.5</v>
      </c>
      <c r="G406" s="27">
        <f t="shared" si="90"/>
        <v>15750.4</v>
      </c>
      <c r="H406" s="27">
        <f t="shared" si="90"/>
        <v>8520.7999999999993</v>
      </c>
      <c r="I406" s="27">
        <f t="shared" si="90"/>
        <v>8799.9</v>
      </c>
      <c r="J406" s="244">
        <f>SUM(D406:I406)</f>
        <v>243828.8</v>
      </c>
    </row>
    <row r="407" spans="1:13" x14ac:dyDescent="0.4">
      <c r="A407" s="242">
        <f>A406+1</f>
        <v>4</v>
      </c>
      <c r="B407" s="22" t="s">
        <v>171</v>
      </c>
      <c r="C407" s="27"/>
      <c r="D407" s="42">
        <f t="shared" si="90"/>
        <v>0</v>
      </c>
      <c r="E407" s="42">
        <f t="shared" si="90"/>
        <v>0</v>
      </c>
      <c r="F407" s="42">
        <f t="shared" si="90"/>
        <v>0</v>
      </c>
      <c r="G407" s="42">
        <f t="shared" si="90"/>
        <v>0</v>
      </c>
      <c r="H407" s="42">
        <f t="shared" si="90"/>
        <v>0</v>
      </c>
      <c r="I407" s="42">
        <f t="shared" si="90"/>
        <v>0</v>
      </c>
      <c r="J407" s="245">
        <f>SUM(D407:I407)</f>
        <v>0</v>
      </c>
    </row>
    <row r="408" spans="1:13" x14ac:dyDescent="0.4">
      <c r="A408" s="242">
        <f>A407+1</f>
        <v>5</v>
      </c>
      <c r="B408" s="22" t="s">
        <v>191</v>
      </c>
      <c r="C408" s="27"/>
      <c r="D408" s="27">
        <f t="shared" ref="D408:I408" si="91">SUM(D406:D407)</f>
        <v>110926.9</v>
      </c>
      <c r="E408" s="27">
        <f t="shared" si="91"/>
        <v>68687.3</v>
      </c>
      <c r="F408" s="27">
        <f t="shared" si="91"/>
        <v>31143.5</v>
      </c>
      <c r="G408" s="27">
        <f t="shared" si="91"/>
        <v>15750.4</v>
      </c>
      <c r="H408" s="27">
        <f t="shared" si="91"/>
        <v>8520.7999999999993</v>
      </c>
      <c r="I408" s="27">
        <f t="shared" si="91"/>
        <v>8799.9</v>
      </c>
      <c r="J408" s="244">
        <f>SUM(D408:I408)</f>
        <v>243828.8</v>
      </c>
    </row>
    <row r="409" spans="1:13" x14ac:dyDescent="0.4">
      <c r="A409" s="242"/>
      <c r="C409" s="27"/>
      <c r="D409" s="27"/>
      <c r="J409" s="243"/>
    </row>
    <row r="410" spans="1:13" x14ac:dyDescent="0.4">
      <c r="A410" s="242">
        <f>A408+1</f>
        <v>6</v>
      </c>
      <c r="B410" s="22" t="s">
        <v>12</v>
      </c>
      <c r="C410" s="27"/>
      <c r="D410" s="27"/>
      <c r="J410" s="243"/>
    </row>
    <row r="411" spans="1:13" x14ac:dyDescent="0.4">
      <c r="A411" s="242">
        <f>A410+1</f>
        <v>7</v>
      </c>
      <c r="B411" s="22" t="s">
        <v>246</v>
      </c>
      <c r="C411" s="27"/>
      <c r="D411" s="27">
        <f t="shared" ref="D411:I411" si="92">D212+D267+D302+D377</f>
        <v>451638.69999999995</v>
      </c>
      <c r="E411" s="27">
        <f t="shared" si="92"/>
        <v>338935.39999999997</v>
      </c>
      <c r="F411" s="27">
        <f t="shared" si="92"/>
        <v>258530.6</v>
      </c>
      <c r="G411" s="27">
        <f t="shared" si="92"/>
        <v>212355.60000000003</v>
      </c>
      <c r="H411" s="27">
        <f t="shared" si="92"/>
        <v>210863.9</v>
      </c>
      <c r="I411" s="27">
        <f t="shared" si="92"/>
        <v>205861.6</v>
      </c>
      <c r="J411" s="244">
        <f>SUM(D411:I411)</f>
        <v>1678185.8</v>
      </c>
    </row>
    <row r="412" spans="1:13" x14ac:dyDescent="0.4">
      <c r="A412" s="242">
        <f>A411+1</f>
        <v>8</v>
      </c>
      <c r="B412" s="22" t="s">
        <v>171</v>
      </c>
      <c r="C412" s="27"/>
      <c r="D412" s="42">
        <f t="shared" ref="D412:I412" si="93">D218+D272+D308+D381</f>
        <v>0</v>
      </c>
      <c r="E412" s="42">
        <f t="shared" si="93"/>
        <v>0</v>
      </c>
      <c r="F412" s="42">
        <f t="shared" si="93"/>
        <v>0</v>
      </c>
      <c r="G412" s="42">
        <f t="shared" si="93"/>
        <v>0</v>
      </c>
      <c r="H412" s="42">
        <f t="shared" si="93"/>
        <v>0</v>
      </c>
      <c r="I412" s="42">
        <f t="shared" si="93"/>
        <v>0</v>
      </c>
      <c r="J412" s="245">
        <f>SUM(D412:I412)</f>
        <v>0</v>
      </c>
    </row>
    <row r="413" spans="1:13" x14ac:dyDescent="0.4">
      <c r="A413" s="242">
        <f>A412+1</f>
        <v>9</v>
      </c>
      <c r="B413" s="22" t="s">
        <v>191</v>
      </c>
      <c r="C413" s="27"/>
      <c r="D413" s="27">
        <f t="shared" ref="D413:I413" si="94">SUM(D411:D412)</f>
        <v>451638.69999999995</v>
      </c>
      <c r="E413" s="27">
        <f t="shared" si="94"/>
        <v>338935.39999999997</v>
      </c>
      <c r="F413" s="27">
        <f t="shared" si="94"/>
        <v>258530.6</v>
      </c>
      <c r="G413" s="27">
        <f t="shared" si="94"/>
        <v>212355.60000000003</v>
      </c>
      <c r="H413" s="27">
        <f t="shared" si="94"/>
        <v>210863.9</v>
      </c>
      <c r="I413" s="27">
        <f t="shared" si="94"/>
        <v>205861.6</v>
      </c>
      <c r="J413" s="244">
        <f>SUM(D413:I413)</f>
        <v>1678185.8</v>
      </c>
    </row>
    <row r="414" spans="1:13" x14ac:dyDescent="0.4">
      <c r="A414" s="242"/>
      <c r="C414" s="27"/>
      <c r="D414" s="27"/>
      <c r="J414" s="243"/>
    </row>
    <row r="415" spans="1:13" x14ac:dyDescent="0.4">
      <c r="A415" s="242">
        <f>A413+1</f>
        <v>10</v>
      </c>
      <c r="B415" s="22" t="s">
        <v>13</v>
      </c>
      <c r="C415" s="42"/>
      <c r="D415" s="42"/>
      <c r="J415" s="243"/>
    </row>
    <row r="416" spans="1:13" x14ac:dyDescent="0.4">
      <c r="A416" s="242">
        <f>A415+1</f>
        <v>11</v>
      </c>
      <c r="B416" s="22" t="s">
        <v>246</v>
      </c>
      <c r="C416" s="42"/>
      <c r="D416" s="27">
        <f>D232+D284+D322+D354+D359+D364+D369</f>
        <v>1461599.4</v>
      </c>
      <c r="E416" s="27">
        <f t="shared" ref="E416:I416" si="95">E232+E284+E322+E354+E359+E364+E369</f>
        <v>1344466.5</v>
      </c>
      <c r="F416" s="27">
        <f t="shared" si="95"/>
        <v>1266118</v>
      </c>
      <c r="G416" s="27">
        <f t="shared" si="95"/>
        <v>1169331.7000000002</v>
      </c>
      <c r="H416" s="27">
        <f t="shared" si="95"/>
        <v>1009917</v>
      </c>
      <c r="I416" s="27">
        <f t="shared" si="95"/>
        <v>1171410.7</v>
      </c>
      <c r="J416" s="244">
        <f>SUM(D416:I416)</f>
        <v>7422843.2999999998</v>
      </c>
    </row>
    <row r="417" spans="1:16" x14ac:dyDescent="0.4">
      <c r="A417" s="242">
        <f>A416+1</f>
        <v>12</v>
      </c>
      <c r="B417" s="22" t="s">
        <v>171</v>
      </c>
      <c r="C417" s="42"/>
      <c r="D417" s="42">
        <f>D238+D289+D328+D355+D360+D365+D370</f>
        <v>0</v>
      </c>
      <c r="E417" s="42">
        <f t="shared" ref="E417:I417" si="96">E238+E289+E328+E355+E360+E365+E370</f>
        <v>0</v>
      </c>
      <c r="F417" s="42">
        <f t="shared" si="96"/>
        <v>0</v>
      </c>
      <c r="G417" s="42">
        <f t="shared" si="96"/>
        <v>0</v>
      </c>
      <c r="H417" s="42">
        <f t="shared" si="96"/>
        <v>0</v>
      </c>
      <c r="I417" s="42">
        <f t="shared" si="96"/>
        <v>0</v>
      </c>
      <c r="J417" s="245">
        <f>SUM(D417:I417)</f>
        <v>0</v>
      </c>
    </row>
    <row r="418" spans="1:16" x14ac:dyDescent="0.4">
      <c r="A418" s="242">
        <f>A417+1</f>
        <v>13</v>
      </c>
      <c r="B418" s="22" t="s">
        <v>191</v>
      </c>
      <c r="C418" s="42"/>
      <c r="D418" s="27">
        <f t="shared" ref="D418:I418" si="97">SUM(D416:D417)</f>
        <v>1461599.4</v>
      </c>
      <c r="E418" s="27">
        <f t="shared" si="97"/>
        <v>1344466.5</v>
      </c>
      <c r="F418" s="27">
        <f t="shared" si="97"/>
        <v>1266118</v>
      </c>
      <c r="G418" s="27">
        <f t="shared" si="97"/>
        <v>1169331.7000000002</v>
      </c>
      <c r="H418" s="27">
        <f t="shared" si="97"/>
        <v>1009917</v>
      </c>
      <c r="I418" s="27">
        <f t="shared" si="97"/>
        <v>1171410.7</v>
      </c>
      <c r="J418" s="244">
        <f>SUM(D418:I418)</f>
        <v>7422843.2999999998</v>
      </c>
    </row>
    <row r="419" spans="1:16" x14ac:dyDescent="0.4">
      <c r="A419" s="242"/>
      <c r="C419" s="42"/>
      <c r="D419" s="42"/>
      <c r="J419" s="243"/>
    </row>
    <row r="420" spans="1:16" x14ac:dyDescent="0.4">
      <c r="A420" s="242">
        <f>A418+1</f>
        <v>14</v>
      </c>
      <c r="B420" s="25" t="s">
        <v>14</v>
      </c>
      <c r="C420" s="27"/>
      <c r="D420" s="27"/>
      <c r="J420" s="243"/>
    </row>
    <row r="421" spans="1:16" x14ac:dyDescent="0.4">
      <c r="A421" s="242">
        <f>A420+1</f>
        <v>15</v>
      </c>
      <c r="B421" s="22" t="s">
        <v>246</v>
      </c>
      <c r="C421" s="27"/>
      <c r="D421" s="27">
        <f>D406+D411+D416</f>
        <v>2024165</v>
      </c>
      <c r="E421" s="27">
        <f t="shared" ref="E421:I421" si="98">E406+E411+E416</f>
        <v>1752089.2</v>
      </c>
      <c r="F421" s="27">
        <f t="shared" si="98"/>
        <v>1555792.1</v>
      </c>
      <c r="G421" s="27">
        <f t="shared" si="98"/>
        <v>1397437.7000000002</v>
      </c>
      <c r="H421" s="27">
        <f t="shared" si="98"/>
        <v>1229301.7</v>
      </c>
      <c r="I421" s="27">
        <f t="shared" si="98"/>
        <v>1386072.2</v>
      </c>
      <c r="J421" s="244">
        <f>SUM(D421:I421)</f>
        <v>9344857.9000000004</v>
      </c>
    </row>
    <row r="422" spans="1:16" x14ac:dyDescent="0.4">
      <c r="A422" s="242">
        <f>A421+1</f>
        <v>16</v>
      </c>
      <c r="B422" s="22" t="s">
        <v>171</v>
      </c>
      <c r="C422" s="27"/>
      <c r="D422" s="42">
        <f>D407+D412+D417</f>
        <v>0</v>
      </c>
      <c r="E422" s="42">
        <f t="shared" ref="E422:I422" si="99">E407+E412+E417</f>
        <v>0</v>
      </c>
      <c r="F422" s="42">
        <f t="shared" si="99"/>
        <v>0</v>
      </c>
      <c r="G422" s="42">
        <f t="shared" si="99"/>
        <v>0</v>
      </c>
      <c r="H422" s="42">
        <f t="shared" si="99"/>
        <v>0</v>
      </c>
      <c r="I422" s="42">
        <f t="shared" si="99"/>
        <v>0</v>
      </c>
      <c r="J422" s="245">
        <f>SUM(D422:I422)</f>
        <v>0</v>
      </c>
    </row>
    <row r="423" spans="1:16" ht="15.4" thickBot="1" x14ac:dyDescent="0.45">
      <c r="A423" s="246">
        <f>A422+1</f>
        <v>17</v>
      </c>
      <c r="B423" s="70" t="s">
        <v>191</v>
      </c>
      <c r="C423" s="248"/>
      <c r="D423" s="248">
        <f>SUM(D421:D422)</f>
        <v>2024165</v>
      </c>
      <c r="E423" s="248">
        <f t="shared" ref="E423:I423" si="100">SUM(E421:E422)</f>
        <v>1752089.2</v>
      </c>
      <c r="F423" s="248">
        <f t="shared" si="100"/>
        <v>1555792.1</v>
      </c>
      <c r="G423" s="248">
        <f t="shared" si="100"/>
        <v>1397437.7000000002</v>
      </c>
      <c r="H423" s="248">
        <f t="shared" si="100"/>
        <v>1229301.7</v>
      </c>
      <c r="I423" s="248">
        <f t="shared" si="100"/>
        <v>1386072.2</v>
      </c>
      <c r="J423" s="249">
        <f>SUM(D423:I423)</f>
        <v>9344857.9000000004</v>
      </c>
    </row>
    <row r="424" spans="1:16" x14ac:dyDescent="0.4">
      <c r="C424" s="27"/>
      <c r="D424" s="27"/>
    </row>
    <row r="425" spans="1:16" ht="15.4" thickBot="1" x14ac:dyDescent="0.45">
      <c r="C425" s="27"/>
      <c r="D425" s="27"/>
    </row>
    <row r="426" spans="1:16" x14ac:dyDescent="0.4">
      <c r="A426" s="237">
        <f>A423+1</f>
        <v>18</v>
      </c>
      <c r="B426" s="238" t="s">
        <v>15</v>
      </c>
      <c r="C426" s="239"/>
      <c r="D426" s="239"/>
      <c r="E426" s="240"/>
      <c r="F426" s="240"/>
      <c r="G426" s="240"/>
      <c r="H426" s="240"/>
      <c r="I426" s="240"/>
      <c r="J426" s="241"/>
    </row>
    <row r="427" spans="1:16" x14ac:dyDescent="0.4">
      <c r="A427" s="242">
        <f>A426+1</f>
        <v>19</v>
      </c>
      <c r="B427" s="22" t="s">
        <v>246</v>
      </c>
      <c r="C427" s="27"/>
      <c r="D427" s="27">
        <f t="shared" ref="D427:I428" si="101">D196+D421</f>
        <v>3788729.3</v>
      </c>
      <c r="E427" s="27">
        <f t="shared" si="101"/>
        <v>2848403.8999999994</v>
      </c>
      <c r="F427" s="27">
        <f t="shared" si="101"/>
        <v>2110732.2000000002</v>
      </c>
      <c r="G427" s="27">
        <f t="shared" si="101"/>
        <v>1735309.2000000002</v>
      </c>
      <c r="H427" s="27">
        <f t="shared" si="101"/>
        <v>1462043.0999999999</v>
      </c>
      <c r="I427" s="27">
        <f t="shared" si="101"/>
        <v>1630286.4</v>
      </c>
      <c r="J427" s="244">
        <f>SUM(D427:I427)</f>
        <v>13575504.099999998</v>
      </c>
    </row>
    <row r="428" spans="1:16" x14ac:dyDescent="0.4">
      <c r="A428" s="242">
        <f>A427+1</f>
        <v>20</v>
      </c>
      <c r="B428" s="22" t="s">
        <v>171</v>
      </c>
      <c r="C428" s="24"/>
      <c r="D428" s="27">
        <f t="shared" si="101"/>
        <v>0</v>
      </c>
      <c r="E428" s="27">
        <f t="shared" si="101"/>
        <v>0</v>
      </c>
      <c r="F428" s="27">
        <f t="shared" si="101"/>
        <v>0</v>
      </c>
      <c r="G428" s="27">
        <f t="shared" si="101"/>
        <v>0</v>
      </c>
      <c r="H428" s="27">
        <f t="shared" si="101"/>
        <v>0</v>
      </c>
      <c r="I428" s="27">
        <f t="shared" si="101"/>
        <v>0</v>
      </c>
      <c r="J428" s="244">
        <f>SUM(D428:I428)</f>
        <v>0</v>
      </c>
    </row>
    <row r="429" spans="1:16" ht="15.4" thickBot="1" x14ac:dyDescent="0.45">
      <c r="A429" s="246">
        <f>A428+1</f>
        <v>21</v>
      </c>
      <c r="B429" s="70" t="s">
        <v>191</v>
      </c>
      <c r="C429" s="251"/>
      <c r="D429" s="248">
        <f t="shared" ref="D429:I429" si="102">SUM(D427:D428)</f>
        <v>3788729.3</v>
      </c>
      <c r="E429" s="248">
        <f t="shared" si="102"/>
        <v>2848403.8999999994</v>
      </c>
      <c r="F429" s="248">
        <f t="shared" si="102"/>
        <v>2110732.2000000002</v>
      </c>
      <c r="G429" s="248">
        <f t="shared" si="102"/>
        <v>1735309.2000000002</v>
      </c>
      <c r="H429" s="248">
        <f t="shared" si="102"/>
        <v>1462043.0999999999</v>
      </c>
      <c r="I429" s="248">
        <f t="shared" si="102"/>
        <v>1630286.4</v>
      </c>
      <c r="J429" s="249">
        <f>SUM(D429:I429)</f>
        <v>13575504.099999998</v>
      </c>
      <c r="M429" s="24"/>
    </row>
    <row r="430" spans="1:16" x14ac:dyDescent="0.4">
      <c r="C430" s="55"/>
      <c r="D430" s="27"/>
      <c r="E430" s="27"/>
      <c r="F430" s="27"/>
      <c r="G430" s="27"/>
      <c r="H430" s="27"/>
      <c r="I430" s="27"/>
      <c r="J430" s="27"/>
    </row>
    <row r="431" spans="1:16" x14ac:dyDescent="0.4">
      <c r="C431" s="23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</row>
    <row r="432" spans="1:16" x14ac:dyDescent="0.4">
      <c r="E432" s="27"/>
    </row>
    <row r="433" spans="4:9" x14ac:dyDescent="0.4">
      <c r="D433" s="26"/>
      <c r="E433" s="26"/>
      <c r="F433" s="26"/>
      <c r="G433" s="26"/>
      <c r="H433" s="26"/>
      <c r="I433" s="26"/>
    </row>
    <row r="434" spans="4:9" x14ac:dyDescent="0.4">
      <c r="D434" s="27"/>
      <c r="E434" s="27"/>
      <c r="F434" s="27"/>
      <c r="G434" s="27"/>
      <c r="H434" s="27"/>
      <c r="I434" s="27"/>
    </row>
    <row r="436" spans="4:9" x14ac:dyDescent="0.4">
      <c r="D436" s="27"/>
      <c r="E436" s="27"/>
      <c r="F436" s="27"/>
      <c r="G436" s="27"/>
      <c r="H436" s="27"/>
      <c r="I436" s="27"/>
    </row>
  </sheetData>
  <mergeCells count="16">
    <mergeCell ref="A388:J388"/>
    <mergeCell ref="A389:J389"/>
    <mergeCell ref="A160:J160"/>
    <mergeCell ref="A339:J339"/>
    <mergeCell ref="A341:J341"/>
    <mergeCell ref="A387:J387"/>
    <mergeCell ref="A1:J1"/>
    <mergeCell ref="A2:J2"/>
    <mergeCell ref="A3:J3"/>
    <mergeCell ref="A81:J81"/>
    <mergeCell ref="A82:J82"/>
    <mergeCell ref="A83:J83"/>
    <mergeCell ref="A158:J158"/>
    <mergeCell ref="A159:J159"/>
    <mergeCell ref="A11:J11"/>
    <mergeCell ref="A340:J340"/>
  </mergeCells>
  <phoneticPr fontId="0" type="noConversion"/>
  <printOptions horizontalCentered="1"/>
  <pageMargins left="0.5" right="0" top="0.75" bottom="0" header="0.5" footer="0.5"/>
  <pageSetup scale="50" orientation="portrait" r:id="rId1"/>
  <headerFooter alignWithMargins="0"/>
  <rowBreaks count="5" manualBreakCount="5">
    <brk id="80" max="9" man="1"/>
    <brk id="157" max="9" man="1"/>
    <brk id="246" max="9" man="1"/>
    <brk id="338" max="9" man="1"/>
    <brk id="386" max="9" man="1"/>
  </rowBreaks>
  <colBreaks count="1" manualBreakCount="1">
    <brk id="10" max="50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 transitionEntry="1" codeName="Sheet5"/>
  <dimension ref="A1:P212"/>
  <sheetViews>
    <sheetView zoomScaleNormal="100" workbookViewId="0">
      <selection sqref="A1:J1"/>
    </sheetView>
  </sheetViews>
  <sheetFormatPr defaultColWidth="10" defaultRowHeight="15" x14ac:dyDescent="0.4"/>
  <cols>
    <col min="1" max="1" width="8.69921875" style="43" customWidth="1"/>
    <col min="2" max="2" width="55" style="22" customWidth="1"/>
    <col min="3" max="3" width="18.59765625" style="22" customWidth="1"/>
    <col min="4" max="9" width="20" style="22" bestFit="1" customWidth="1"/>
    <col min="10" max="10" width="23.19921875" style="22" customWidth="1"/>
    <col min="11" max="12" width="17.19921875" style="22" bestFit="1" customWidth="1"/>
    <col min="13" max="13" width="18.19921875" style="22" customWidth="1"/>
    <col min="14" max="15" width="17.19921875" style="22" bestFit="1" customWidth="1"/>
    <col min="16" max="16" width="17.69921875" style="22" customWidth="1"/>
    <col min="17" max="16384" width="10" style="22"/>
  </cols>
  <sheetData>
    <row r="1" spans="1:16" x14ac:dyDescent="0.4">
      <c r="A1" s="281" t="str">
        <f>CONAME</f>
        <v>Columbia Gas of Kentucky, Inc.</v>
      </c>
      <c r="B1" s="281"/>
      <c r="C1" s="281"/>
      <c r="D1" s="281"/>
      <c r="E1" s="281"/>
      <c r="F1" s="281"/>
      <c r="G1" s="281"/>
      <c r="H1" s="281"/>
      <c r="I1" s="281"/>
      <c r="J1" s="281"/>
      <c r="K1" s="25"/>
      <c r="L1" s="25"/>
      <c r="M1" s="25"/>
      <c r="N1" s="25"/>
      <c r="O1" s="25"/>
      <c r="P1" s="25"/>
    </row>
    <row r="2" spans="1:16" x14ac:dyDescent="0.4">
      <c r="A2" s="281" t="s">
        <v>127</v>
      </c>
      <c r="B2" s="281"/>
      <c r="C2" s="281"/>
      <c r="D2" s="281"/>
      <c r="E2" s="281"/>
      <c r="F2" s="281"/>
      <c r="G2" s="281"/>
      <c r="H2" s="281"/>
      <c r="I2" s="281"/>
      <c r="J2" s="281"/>
      <c r="K2" s="25"/>
      <c r="L2" s="25"/>
      <c r="M2" s="25"/>
      <c r="N2" s="25"/>
      <c r="O2" s="25"/>
      <c r="P2" s="25"/>
    </row>
    <row r="3" spans="1:16" x14ac:dyDescent="0.4">
      <c r="A3" s="281" t="str">
        <f>TYDESC</f>
        <v>For the 6 Months Ended August 31, 2026</v>
      </c>
      <c r="B3" s="281"/>
      <c r="C3" s="281"/>
      <c r="D3" s="281"/>
      <c r="E3" s="281"/>
      <c r="F3" s="281"/>
      <c r="G3" s="281"/>
      <c r="H3" s="281"/>
      <c r="I3" s="281"/>
      <c r="J3" s="281"/>
      <c r="K3" s="25"/>
      <c r="L3" s="25"/>
      <c r="M3" s="25"/>
      <c r="N3" s="25"/>
      <c r="O3" s="25"/>
      <c r="P3" s="25"/>
    </row>
    <row r="4" spans="1:16" x14ac:dyDescent="0.4">
      <c r="A4" s="23"/>
      <c r="B4" s="23"/>
      <c r="C4" s="23"/>
      <c r="D4" s="23"/>
      <c r="E4" s="23"/>
      <c r="F4" s="23"/>
      <c r="G4" s="23"/>
      <c r="H4" s="23"/>
      <c r="I4" s="23"/>
      <c r="J4" s="23"/>
      <c r="K4" s="25"/>
      <c r="L4" s="25"/>
      <c r="M4" s="25"/>
      <c r="N4" s="25"/>
      <c r="O4" s="25"/>
      <c r="P4" s="25"/>
    </row>
    <row r="6" spans="1:16" x14ac:dyDescent="0.4">
      <c r="A6" s="52" t="s">
        <v>149</v>
      </c>
    </row>
    <row r="7" spans="1:16" x14ac:dyDescent="0.4">
      <c r="A7" s="52" t="s">
        <v>150</v>
      </c>
    </row>
    <row r="8" spans="1:16" x14ac:dyDescent="0.4">
      <c r="A8" s="52" t="s">
        <v>46</v>
      </c>
      <c r="J8" s="48" t="s">
        <v>245</v>
      </c>
    </row>
    <row r="9" spans="1:16" x14ac:dyDescent="0.4">
      <c r="A9" s="68" t="str">
        <f>A!A8</f>
        <v>6 Mos Forecasted</v>
      </c>
      <c r="H9" s="56"/>
      <c r="J9" s="49" t="s">
        <v>279</v>
      </c>
    </row>
    <row r="10" spans="1:16" x14ac:dyDescent="0.4">
      <c r="A10" s="68"/>
      <c r="H10" s="56"/>
      <c r="J10" s="49"/>
    </row>
    <row r="11" spans="1:16" x14ac:dyDescent="0.4">
      <c r="A11" s="278" t="str">
        <f>A!A10</f>
        <v>Base Period</v>
      </c>
      <c r="B11" s="278"/>
      <c r="C11" s="278"/>
      <c r="D11" s="278"/>
      <c r="E11" s="278"/>
      <c r="F11" s="278"/>
      <c r="G11" s="278"/>
      <c r="H11" s="278"/>
      <c r="I11" s="278"/>
      <c r="J11" s="278"/>
    </row>
    <row r="12" spans="1:16" x14ac:dyDescent="0.4">
      <c r="A12" s="23" t="s">
        <v>1</v>
      </c>
      <c r="B12" s="23"/>
      <c r="C12" s="23"/>
      <c r="D12" s="30"/>
      <c r="E12" s="31"/>
      <c r="F12" s="30"/>
      <c r="G12" s="21"/>
      <c r="H12" s="30"/>
      <c r="I12" s="30"/>
      <c r="J12" s="30"/>
      <c r="K12" s="30"/>
      <c r="L12" s="30"/>
      <c r="M12" s="30"/>
      <c r="N12" s="24"/>
      <c r="O12" s="24"/>
      <c r="P12" s="24"/>
    </row>
    <row r="13" spans="1:16" x14ac:dyDescent="0.4">
      <c r="A13" s="32" t="s">
        <v>3</v>
      </c>
      <c r="B13" s="32" t="s">
        <v>4</v>
      </c>
      <c r="C13" s="32" t="s">
        <v>122</v>
      </c>
      <c r="D13" s="33" t="str">
        <f>B!$D$13</f>
        <v>Mar-26</v>
      </c>
      <c r="E13" s="33" t="str">
        <f>B!$E$13</f>
        <v>Apr-26</v>
      </c>
      <c r="F13" s="33" t="str">
        <f>B!$F$13</f>
        <v>May-26</v>
      </c>
      <c r="G13" s="33" t="str">
        <f>B!$G$13</f>
        <v>Jun-26</v>
      </c>
      <c r="H13" s="33" t="str">
        <f>B!$H$13</f>
        <v>Jul-26</v>
      </c>
      <c r="I13" s="33" t="str">
        <f>B!$I$13</f>
        <v>Aug-26</v>
      </c>
      <c r="J13" s="33" t="s">
        <v>5</v>
      </c>
      <c r="K13" s="34"/>
    </row>
    <row r="14" spans="1:16" x14ac:dyDescent="0.4">
      <c r="A14" s="23"/>
      <c r="B14" s="24" t="s">
        <v>36</v>
      </c>
      <c r="C14" s="24" t="s">
        <v>37</v>
      </c>
      <c r="D14" s="74" t="s">
        <v>38</v>
      </c>
      <c r="E14" s="35" t="s">
        <v>287</v>
      </c>
      <c r="F14" s="35" t="s">
        <v>288</v>
      </c>
      <c r="G14" s="35" t="s">
        <v>289</v>
      </c>
      <c r="H14" s="35" t="s">
        <v>290</v>
      </c>
      <c r="I14" s="35" t="s">
        <v>42</v>
      </c>
      <c r="J14" s="35" t="s">
        <v>43</v>
      </c>
      <c r="K14" s="24"/>
    </row>
    <row r="15" spans="1:16" x14ac:dyDescent="0.4">
      <c r="A15" s="23"/>
      <c r="B15" s="24"/>
      <c r="C15" s="24"/>
      <c r="D15" s="74"/>
      <c r="E15" s="35"/>
      <c r="F15" s="35"/>
      <c r="G15" s="35"/>
      <c r="H15" s="35"/>
      <c r="I15" s="35"/>
      <c r="J15" s="35"/>
      <c r="K15" s="24"/>
    </row>
    <row r="17" spans="1:10" x14ac:dyDescent="0.4">
      <c r="A17" s="43">
        <v>1</v>
      </c>
      <c r="B17" s="25" t="s">
        <v>251</v>
      </c>
      <c r="C17" s="43"/>
    </row>
    <row r="18" spans="1:10" x14ac:dyDescent="0.4">
      <c r="B18" s="25"/>
      <c r="C18" s="43"/>
    </row>
    <row r="19" spans="1:10" x14ac:dyDescent="0.4">
      <c r="A19" s="43">
        <f>A17+1</f>
        <v>2</v>
      </c>
      <c r="B19" s="22" t="s">
        <v>182</v>
      </c>
      <c r="C19" s="55" t="s">
        <v>274</v>
      </c>
      <c r="D19" s="26">
        <v>0</v>
      </c>
      <c r="E19" s="26">
        <v>0</v>
      </c>
      <c r="F19" s="26">
        <v>0</v>
      </c>
      <c r="G19" s="26">
        <v>0</v>
      </c>
      <c r="H19" s="26">
        <v>0</v>
      </c>
      <c r="I19" s="26">
        <v>0</v>
      </c>
      <c r="J19" s="26">
        <f>SUM(D19:I19)</f>
        <v>0</v>
      </c>
    </row>
    <row r="20" spans="1:10" x14ac:dyDescent="0.4">
      <c r="A20" s="43">
        <f>A19+1</f>
        <v>3</v>
      </c>
      <c r="B20" s="22" t="s">
        <v>192</v>
      </c>
      <c r="C20" s="55" t="s">
        <v>274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26">
        <v>0</v>
      </c>
      <c r="J20" s="26">
        <f>SUM(D20:I20)</f>
        <v>0</v>
      </c>
    </row>
    <row r="21" spans="1:10" x14ac:dyDescent="0.4">
      <c r="A21" s="43">
        <f>A20+1</f>
        <v>4</v>
      </c>
      <c r="B21" s="22" t="s">
        <v>199</v>
      </c>
      <c r="C21" s="55" t="s">
        <v>274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f>SUM(D21:I21)</f>
        <v>0</v>
      </c>
    </row>
    <row r="22" spans="1:10" x14ac:dyDescent="0.4">
      <c r="A22" s="43">
        <f>A21+1</f>
        <v>5</v>
      </c>
      <c r="B22" s="22" t="s">
        <v>190</v>
      </c>
      <c r="C22" s="55" t="s">
        <v>274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f>SUM(D22:I22)</f>
        <v>0</v>
      </c>
    </row>
    <row r="23" spans="1:10" x14ac:dyDescent="0.4">
      <c r="A23" s="43">
        <f>A22+1</f>
        <v>6</v>
      </c>
      <c r="B23" s="22" t="s">
        <v>187</v>
      </c>
      <c r="C23" s="43"/>
      <c r="D23" s="26">
        <f t="shared" ref="D23:J23" si="0">SUM(D19:D22)</f>
        <v>0</v>
      </c>
      <c r="E23" s="26">
        <f t="shared" si="0"/>
        <v>0</v>
      </c>
      <c r="F23" s="26">
        <f t="shared" si="0"/>
        <v>0</v>
      </c>
      <c r="G23" s="26">
        <f t="shared" si="0"/>
        <v>0</v>
      </c>
      <c r="H23" s="26">
        <f t="shared" si="0"/>
        <v>0</v>
      </c>
      <c r="I23" s="26">
        <f t="shared" si="0"/>
        <v>0</v>
      </c>
      <c r="J23" s="26">
        <f t="shared" si="0"/>
        <v>0</v>
      </c>
    </row>
    <row r="25" spans="1:10" x14ac:dyDescent="0.4">
      <c r="A25" s="43">
        <f>A23+1</f>
        <v>7</v>
      </c>
      <c r="B25" s="25" t="s">
        <v>208</v>
      </c>
      <c r="D25" s="73">
        <f t="shared" ref="D25:I25" si="1">D23</f>
        <v>0</v>
      </c>
      <c r="E25" s="73">
        <f t="shared" si="1"/>
        <v>0</v>
      </c>
      <c r="F25" s="73">
        <f t="shared" si="1"/>
        <v>0</v>
      </c>
      <c r="G25" s="73">
        <f t="shared" si="1"/>
        <v>0</v>
      </c>
      <c r="H25" s="73">
        <f t="shared" si="1"/>
        <v>0</v>
      </c>
      <c r="I25" s="73">
        <f t="shared" si="1"/>
        <v>0</v>
      </c>
      <c r="J25" s="73">
        <f>SUM(D25:I25)</f>
        <v>0</v>
      </c>
    </row>
    <row r="27" spans="1:10" x14ac:dyDescent="0.4">
      <c r="A27" s="43">
        <f>A25+1</f>
        <v>8</v>
      </c>
      <c r="B27" s="25" t="s">
        <v>252</v>
      </c>
      <c r="J27" s="49"/>
    </row>
    <row r="28" spans="1:10" x14ac:dyDescent="0.4">
      <c r="C28" s="43"/>
      <c r="D28" s="26"/>
      <c r="E28" s="26"/>
      <c r="F28" s="26"/>
      <c r="G28" s="26"/>
      <c r="H28" s="26"/>
      <c r="I28" s="26"/>
      <c r="J28" s="26"/>
    </row>
    <row r="29" spans="1:10" x14ac:dyDescent="0.4">
      <c r="A29" s="43">
        <f>A27+1</f>
        <v>9</v>
      </c>
      <c r="B29" s="25" t="s">
        <v>182</v>
      </c>
      <c r="C29" s="55"/>
      <c r="D29" s="27"/>
      <c r="E29" s="27"/>
      <c r="F29" s="27"/>
      <c r="G29" s="27"/>
      <c r="H29" s="27"/>
      <c r="I29" s="27"/>
      <c r="J29" s="27"/>
    </row>
    <row r="30" spans="1:10" x14ac:dyDescent="0.4">
      <c r="A30" s="43">
        <f>A29+1</f>
        <v>10</v>
      </c>
      <c r="B30" s="22" t="str">
        <f>'C'!B99</f>
        <v xml:space="preserve">    First 50 Mcf</v>
      </c>
      <c r="C30" s="55"/>
      <c r="D30" s="27">
        <f>'D pg 2 '!F42</f>
        <v>0</v>
      </c>
      <c r="E30" s="27">
        <f>'D pg 2 '!G42</f>
        <v>0</v>
      </c>
      <c r="F30" s="27">
        <f>'D pg 2 '!H42</f>
        <v>0</v>
      </c>
      <c r="G30" s="27">
        <f>'D pg 2 '!I42</f>
        <v>0</v>
      </c>
      <c r="H30" s="27">
        <f>'D pg 2 '!J42</f>
        <v>0</v>
      </c>
      <c r="I30" s="27">
        <f>'D pg 2 '!K42</f>
        <v>0</v>
      </c>
      <c r="J30" s="27">
        <f>SUM(D30:I30)</f>
        <v>0</v>
      </c>
    </row>
    <row r="31" spans="1:10" x14ac:dyDescent="0.4">
      <c r="A31" s="43">
        <f>A30+1</f>
        <v>11</v>
      </c>
      <c r="B31" s="22" t="str">
        <f>'C'!B100</f>
        <v xml:space="preserve">    Next 350 Mcf</v>
      </c>
      <c r="C31" s="55"/>
      <c r="D31" s="27">
        <f>'D pg 2 '!F43</f>
        <v>0</v>
      </c>
      <c r="E31" s="27">
        <f>'D pg 2 '!G43</f>
        <v>0</v>
      </c>
      <c r="F31" s="27">
        <f>'D pg 2 '!H43</f>
        <v>0</v>
      </c>
      <c r="G31" s="27">
        <f>'D pg 2 '!I43</f>
        <v>0</v>
      </c>
      <c r="H31" s="27">
        <f>'D pg 2 '!J43</f>
        <v>0</v>
      </c>
      <c r="I31" s="27">
        <f>'D pg 2 '!K43</f>
        <v>0</v>
      </c>
      <c r="J31" s="27">
        <f>SUM(D31:I31)</f>
        <v>0</v>
      </c>
    </row>
    <row r="32" spans="1:10" x14ac:dyDescent="0.4">
      <c r="A32" s="43">
        <f>A31+1</f>
        <v>12</v>
      </c>
      <c r="B32" s="22" t="str">
        <f>'C'!B101</f>
        <v xml:space="preserve">    Next 600 Mcf</v>
      </c>
      <c r="C32" s="55"/>
      <c r="D32" s="27">
        <f>'D pg 2 '!F44</f>
        <v>0</v>
      </c>
      <c r="E32" s="27">
        <f>'D pg 2 '!G44</f>
        <v>0</v>
      </c>
      <c r="F32" s="27">
        <f>'D pg 2 '!H44</f>
        <v>0</v>
      </c>
      <c r="G32" s="27">
        <f>'D pg 2 '!I44</f>
        <v>0</v>
      </c>
      <c r="H32" s="27">
        <f>'D pg 2 '!J44</f>
        <v>0</v>
      </c>
      <c r="I32" s="27">
        <f>'D pg 2 '!K44</f>
        <v>0</v>
      </c>
      <c r="J32" s="27">
        <f>SUM(D32:I32)</f>
        <v>0</v>
      </c>
    </row>
    <row r="33" spans="1:10" x14ac:dyDescent="0.4">
      <c r="A33" s="43">
        <f>A32+1</f>
        <v>13</v>
      </c>
      <c r="B33" s="22" t="str">
        <f>'C'!B102</f>
        <v xml:space="preserve">    Over 1,000 Mcf</v>
      </c>
      <c r="C33" s="55"/>
      <c r="D33" s="42">
        <f>'D pg 2 '!F45</f>
        <v>0</v>
      </c>
      <c r="E33" s="42">
        <f>'D pg 2 '!G45</f>
        <v>0</v>
      </c>
      <c r="F33" s="42">
        <f>'D pg 2 '!H45</f>
        <v>0</v>
      </c>
      <c r="G33" s="42">
        <f>'D pg 2 '!I45</f>
        <v>0</v>
      </c>
      <c r="H33" s="42">
        <f>'D pg 2 '!J45</f>
        <v>0</v>
      </c>
      <c r="I33" s="42">
        <f>'D pg 2 '!K45</f>
        <v>0</v>
      </c>
      <c r="J33" s="42">
        <f>SUM(D33:I33)</f>
        <v>0</v>
      </c>
    </row>
    <row r="34" spans="1:10" x14ac:dyDescent="0.4">
      <c r="A34" s="43">
        <f>A33+1</f>
        <v>14</v>
      </c>
      <c r="B34" s="22" t="s">
        <v>247</v>
      </c>
      <c r="C34" s="55"/>
      <c r="D34" s="27">
        <f t="shared" ref="D34:I34" si="2">SUM(D30:D33)</f>
        <v>0</v>
      </c>
      <c r="E34" s="27">
        <f t="shared" si="2"/>
        <v>0</v>
      </c>
      <c r="F34" s="27">
        <f t="shared" si="2"/>
        <v>0</v>
      </c>
      <c r="G34" s="27">
        <f t="shared" si="2"/>
        <v>0</v>
      </c>
      <c r="H34" s="27">
        <f t="shared" si="2"/>
        <v>0</v>
      </c>
      <c r="I34" s="27">
        <f t="shared" si="2"/>
        <v>0</v>
      </c>
      <c r="J34" s="27">
        <f>SUM(D34:I34)</f>
        <v>0</v>
      </c>
    </row>
    <row r="35" spans="1:10" x14ac:dyDescent="0.4">
      <c r="J35" s="49"/>
    </row>
    <row r="36" spans="1:10" x14ac:dyDescent="0.4">
      <c r="A36" s="43">
        <f>A34+1</f>
        <v>15</v>
      </c>
      <c r="B36" s="25" t="s">
        <v>192</v>
      </c>
      <c r="C36" s="55"/>
      <c r="D36" s="27"/>
      <c r="E36" s="27"/>
      <c r="F36" s="27"/>
      <c r="G36" s="27"/>
      <c r="H36" s="27"/>
      <c r="I36" s="27"/>
      <c r="J36" s="27"/>
    </row>
    <row r="37" spans="1:10" x14ac:dyDescent="0.4">
      <c r="A37" s="43">
        <f>A36+1</f>
        <v>16</v>
      </c>
      <c r="B37" s="22" t="str">
        <f>'C'!B119</f>
        <v xml:space="preserve">    First 50 Mcf</v>
      </c>
      <c r="C37" s="55"/>
      <c r="D37" s="27">
        <f>+'D pg 2 '!F23+'D pg 2 '!F31</f>
        <v>0</v>
      </c>
      <c r="E37" s="27">
        <f>+'D pg 2 '!G23+'D pg 2 '!G31</f>
        <v>0</v>
      </c>
      <c r="F37" s="27">
        <f>+'D pg 2 '!H23+'D pg 2 '!H31</f>
        <v>0</v>
      </c>
      <c r="G37" s="27">
        <f>+'D pg 2 '!I23+'D pg 2 '!I31</f>
        <v>0</v>
      </c>
      <c r="H37" s="27">
        <f>+'D pg 2 '!J23+'D pg 2 '!J31</f>
        <v>0</v>
      </c>
      <c r="I37" s="27">
        <f>+'D pg 2 '!K23+'D pg 2 '!K31</f>
        <v>0</v>
      </c>
      <c r="J37" s="27">
        <f>SUM(D37:I37)</f>
        <v>0</v>
      </c>
    </row>
    <row r="38" spans="1:10" x14ac:dyDescent="0.4">
      <c r="A38" s="43">
        <f>A37+1</f>
        <v>17</v>
      </c>
      <c r="B38" s="22" t="str">
        <f>'C'!B120</f>
        <v xml:space="preserve">    Next 350 Mcf</v>
      </c>
      <c r="C38" s="55"/>
      <c r="D38" s="27">
        <f>+'D pg 2 '!F24+'D pg 2 '!F32</f>
        <v>0</v>
      </c>
      <c r="E38" s="27">
        <f>+'D pg 2 '!G24+'D pg 2 '!G32</f>
        <v>0</v>
      </c>
      <c r="F38" s="27">
        <f>+'D pg 2 '!H24+'D pg 2 '!H32</f>
        <v>0</v>
      </c>
      <c r="G38" s="27">
        <f>+'D pg 2 '!I24+'D pg 2 '!I32</f>
        <v>0</v>
      </c>
      <c r="H38" s="27">
        <f>+'D pg 2 '!J24+'D pg 2 '!J32</f>
        <v>0</v>
      </c>
      <c r="I38" s="27">
        <f>+'D pg 2 '!K24+'D pg 2 '!K32</f>
        <v>0</v>
      </c>
      <c r="J38" s="27">
        <f>SUM(D38:I38)</f>
        <v>0</v>
      </c>
    </row>
    <row r="39" spans="1:10" x14ac:dyDescent="0.4">
      <c r="A39" s="43">
        <f>A38+1</f>
        <v>18</v>
      </c>
      <c r="B39" s="22" t="str">
        <f>'C'!B121</f>
        <v xml:space="preserve">    Next 600 Mcf</v>
      </c>
      <c r="C39" s="55"/>
      <c r="D39" s="27">
        <f>+'D pg 2 '!F25+'D pg 2 '!F33</f>
        <v>0</v>
      </c>
      <c r="E39" s="27">
        <f>+'D pg 2 '!G25+'D pg 2 '!G33</f>
        <v>0</v>
      </c>
      <c r="F39" s="27">
        <f>+'D pg 2 '!H25+'D pg 2 '!H33</f>
        <v>0</v>
      </c>
      <c r="G39" s="27">
        <f>+'D pg 2 '!I25+'D pg 2 '!I33</f>
        <v>0</v>
      </c>
      <c r="H39" s="27">
        <f>+'D pg 2 '!J25+'D pg 2 '!J33</f>
        <v>0</v>
      </c>
      <c r="I39" s="27">
        <f>+'D pg 2 '!K25+'D pg 2 '!K33</f>
        <v>0</v>
      </c>
      <c r="J39" s="27">
        <f>SUM(D39:I39)</f>
        <v>0</v>
      </c>
    </row>
    <row r="40" spans="1:10" x14ac:dyDescent="0.4">
      <c r="A40" s="43">
        <f>A39+1</f>
        <v>19</v>
      </c>
      <c r="B40" s="22" t="str">
        <f>'C'!B122</f>
        <v xml:space="preserve">    Over 1,000 Mcf</v>
      </c>
      <c r="C40" s="55"/>
      <c r="D40" s="42">
        <f>+'D pg 2 '!F26+'D pg 2 '!F34</f>
        <v>0</v>
      </c>
      <c r="E40" s="42">
        <f>+'D pg 2 '!G26+'D pg 2 '!G34</f>
        <v>0</v>
      </c>
      <c r="F40" s="42">
        <f>+'D pg 2 '!H26+'D pg 2 '!H34</f>
        <v>0</v>
      </c>
      <c r="G40" s="42">
        <f>+'D pg 2 '!I26+'D pg 2 '!I34</f>
        <v>0</v>
      </c>
      <c r="H40" s="42">
        <f>+'D pg 2 '!J26+'D pg 2 '!J34</f>
        <v>0</v>
      </c>
      <c r="I40" s="42">
        <f>+'D pg 2 '!K26+'D pg 2 '!K34</f>
        <v>0</v>
      </c>
      <c r="J40" s="42">
        <f>SUM(D40:I40)</f>
        <v>0</v>
      </c>
    </row>
    <row r="41" spans="1:10" x14ac:dyDescent="0.4">
      <c r="A41" s="43">
        <f>A40+1</f>
        <v>20</v>
      </c>
      <c r="B41" s="22" t="s">
        <v>247</v>
      </c>
      <c r="C41" s="55"/>
      <c r="D41" s="27">
        <f t="shared" ref="D41:I41" si="3">SUM(D37:D40)</f>
        <v>0</v>
      </c>
      <c r="E41" s="27">
        <f t="shared" si="3"/>
        <v>0</v>
      </c>
      <c r="F41" s="27">
        <f t="shared" si="3"/>
        <v>0</v>
      </c>
      <c r="G41" s="27">
        <f t="shared" si="3"/>
        <v>0</v>
      </c>
      <c r="H41" s="27">
        <f t="shared" si="3"/>
        <v>0</v>
      </c>
      <c r="I41" s="27">
        <f t="shared" si="3"/>
        <v>0</v>
      </c>
      <c r="J41" s="27">
        <f>SUM(D41:I41)</f>
        <v>0</v>
      </c>
    </row>
    <row r="42" spans="1:10" x14ac:dyDescent="0.4">
      <c r="C42" s="43"/>
      <c r="D42" s="27"/>
      <c r="E42" s="27"/>
      <c r="F42" s="27"/>
      <c r="G42" s="27"/>
      <c r="H42" s="27"/>
      <c r="I42" s="27"/>
      <c r="J42" s="27"/>
    </row>
    <row r="43" spans="1:10" x14ac:dyDescent="0.4">
      <c r="A43" s="43">
        <f>A41+1</f>
        <v>21</v>
      </c>
      <c r="B43" s="25" t="s">
        <v>190</v>
      </c>
      <c r="C43" s="55"/>
      <c r="D43" s="27"/>
      <c r="E43" s="27"/>
      <c r="F43" s="27"/>
      <c r="G43" s="27"/>
      <c r="H43" s="27"/>
      <c r="I43" s="27"/>
      <c r="J43" s="27"/>
    </row>
    <row r="44" spans="1:10" x14ac:dyDescent="0.4">
      <c r="A44" s="43">
        <f>A43+1</f>
        <v>22</v>
      </c>
      <c r="B44" s="22" t="str">
        <f>'C'!$B$281</f>
        <v xml:space="preserve">    First 30,000 Mcf</v>
      </c>
      <c r="C44" s="55"/>
      <c r="D44" s="27">
        <f>'D pg 2 '!F52+'D pg 2 '!F17</f>
        <v>0</v>
      </c>
      <c r="E44" s="27">
        <f>'D pg 2 '!G52+'D pg 2 '!G17</f>
        <v>0</v>
      </c>
      <c r="F44" s="27">
        <f>'D pg 2 '!H52+'D pg 2 '!H17</f>
        <v>0</v>
      </c>
      <c r="G44" s="27">
        <f>'D pg 2 '!I52+'D pg 2 '!I17</f>
        <v>0</v>
      </c>
      <c r="H44" s="27">
        <f>'D pg 2 '!J52+'D pg 2 '!J17</f>
        <v>0</v>
      </c>
      <c r="I44" s="27">
        <f>'D pg 2 '!K52+'D pg 2 '!K17</f>
        <v>0</v>
      </c>
      <c r="J44" s="27">
        <f>SUM(D44:I44)</f>
        <v>0</v>
      </c>
    </row>
    <row r="45" spans="1:10" x14ac:dyDescent="0.4">
      <c r="A45" s="43">
        <f>A44+1</f>
        <v>23</v>
      </c>
      <c r="B45" s="22" t="str">
        <f>'C'!$B$282</f>
        <v xml:space="preserve">    Next 70,000 Mcf</v>
      </c>
      <c r="C45" s="55"/>
      <c r="D45" s="27">
        <f>'D pg 2 '!F53+'D pg 2 '!F18</f>
        <v>0</v>
      </c>
      <c r="E45" s="27">
        <f>'D pg 2 '!G53+'D pg 2 '!G18</f>
        <v>0</v>
      </c>
      <c r="F45" s="27">
        <f>'D pg 2 '!H53+'D pg 2 '!H18</f>
        <v>0</v>
      </c>
      <c r="G45" s="27">
        <f>'D pg 2 '!I53+'D pg 2 '!I18</f>
        <v>0</v>
      </c>
      <c r="H45" s="27">
        <f>'D pg 2 '!J53+'D pg 2 '!J18</f>
        <v>0</v>
      </c>
      <c r="I45" s="27">
        <f>'D pg 2 '!K53+'D pg 2 '!K18</f>
        <v>0</v>
      </c>
      <c r="J45" s="27">
        <f>'D pg 2 '!L53</f>
        <v>0</v>
      </c>
    </row>
    <row r="46" spans="1:10" x14ac:dyDescent="0.4">
      <c r="A46" s="43">
        <f>A45+1</f>
        <v>24</v>
      </c>
      <c r="B46" s="22" t="str">
        <f>'C'!$B$283</f>
        <v xml:space="preserve">    Over 100,000 Mcf</v>
      </c>
      <c r="C46" s="55"/>
      <c r="D46" s="42">
        <f>'D pg 2 '!F54+'D pg 2 '!F19</f>
        <v>0</v>
      </c>
      <c r="E46" s="42">
        <f>'D pg 2 '!G54+'D pg 2 '!G19</f>
        <v>0</v>
      </c>
      <c r="F46" s="42">
        <f>'D pg 2 '!H54+'D pg 2 '!H19</f>
        <v>0</v>
      </c>
      <c r="G46" s="42">
        <f>'D pg 2 '!I54+'D pg 2 '!I19</f>
        <v>0</v>
      </c>
      <c r="H46" s="42">
        <f>'D pg 2 '!J54+'D pg 2 '!J19</f>
        <v>0</v>
      </c>
      <c r="I46" s="42">
        <f>'D pg 2 '!K54+'D pg 2 '!K19</f>
        <v>0</v>
      </c>
      <c r="J46" s="42">
        <f>'D pg 2 '!L54</f>
        <v>0</v>
      </c>
    </row>
    <row r="47" spans="1:10" x14ac:dyDescent="0.4">
      <c r="A47" s="43">
        <f>A46+1</f>
        <v>25</v>
      </c>
      <c r="B47" s="22" t="s">
        <v>247</v>
      </c>
      <c r="C47" s="55"/>
      <c r="D47" s="27">
        <f t="shared" ref="D47:I47" si="4">SUM(D44:D45)</f>
        <v>0</v>
      </c>
      <c r="E47" s="27">
        <f t="shared" si="4"/>
        <v>0</v>
      </c>
      <c r="F47" s="27">
        <f t="shared" si="4"/>
        <v>0</v>
      </c>
      <c r="G47" s="27">
        <f t="shared" si="4"/>
        <v>0</v>
      </c>
      <c r="H47" s="27">
        <f t="shared" si="4"/>
        <v>0</v>
      </c>
      <c r="I47" s="27">
        <f t="shared" si="4"/>
        <v>0</v>
      </c>
      <c r="J47" s="27">
        <f>SUM(D47:I47)</f>
        <v>0</v>
      </c>
    </row>
    <row r="48" spans="1:10" x14ac:dyDescent="0.4">
      <c r="C48" s="43"/>
      <c r="D48" s="26"/>
      <c r="E48" s="26"/>
      <c r="F48" s="26"/>
      <c r="G48" s="26"/>
      <c r="H48" s="26"/>
      <c r="I48" s="26"/>
      <c r="J48" s="26"/>
    </row>
    <row r="49" spans="1:16" x14ac:dyDescent="0.4">
      <c r="A49" s="43">
        <f>A47+1</f>
        <v>26</v>
      </c>
      <c r="B49" s="25" t="s">
        <v>209</v>
      </c>
      <c r="C49" s="43"/>
      <c r="D49" s="61">
        <f t="shared" ref="D49:J49" si="5">D34+D41+D47</f>
        <v>0</v>
      </c>
      <c r="E49" s="61">
        <f t="shared" si="5"/>
        <v>0</v>
      </c>
      <c r="F49" s="61">
        <f t="shared" si="5"/>
        <v>0</v>
      </c>
      <c r="G49" s="61">
        <f t="shared" si="5"/>
        <v>0</v>
      </c>
      <c r="H49" s="61">
        <f t="shared" si="5"/>
        <v>0</v>
      </c>
      <c r="I49" s="61">
        <f t="shared" si="5"/>
        <v>0</v>
      </c>
      <c r="J49" s="61">
        <f t="shared" si="5"/>
        <v>0</v>
      </c>
    </row>
    <row r="50" spans="1:16" x14ac:dyDescent="0.4">
      <c r="C50" s="43"/>
      <c r="D50" s="26"/>
      <c r="E50" s="26"/>
      <c r="F50" s="26"/>
      <c r="G50" s="26"/>
      <c r="H50" s="26"/>
      <c r="I50" s="26"/>
      <c r="J50" s="26"/>
    </row>
    <row r="51" spans="1:16" x14ac:dyDescent="0.4">
      <c r="C51" s="43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</row>
    <row r="52" spans="1:16" x14ac:dyDescent="0.4">
      <c r="C52" s="43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</row>
    <row r="53" spans="1:16" x14ac:dyDescent="0.4">
      <c r="C53" s="43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</row>
    <row r="54" spans="1:16" x14ac:dyDescent="0.4">
      <c r="C54" s="43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</row>
    <row r="55" spans="1:16" x14ac:dyDescent="0.4">
      <c r="C55" s="43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</row>
    <row r="56" spans="1:16" x14ac:dyDescent="0.4">
      <c r="C56" s="43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</row>
    <row r="57" spans="1:16" x14ac:dyDescent="0.4">
      <c r="C57" s="43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</row>
    <row r="58" spans="1:16" x14ac:dyDescent="0.4">
      <c r="C58" s="43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</row>
    <row r="59" spans="1:16" x14ac:dyDescent="0.4">
      <c r="C59" s="43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</row>
    <row r="60" spans="1:16" x14ac:dyDescent="0.4">
      <c r="C60" s="43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</row>
    <row r="61" spans="1:16" x14ac:dyDescent="0.4">
      <c r="C61" s="43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</row>
    <row r="62" spans="1:16" x14ac:dyDescent="0.4">
      <c r="C62" s="43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</row>
    <row r="63" spans="1:16" x14ac:dyDescent="0.4">
      <c r="C63" s="43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</row>
    <row r="64" spans="1:16" x14ac:dyDescent="0.4">
      <c r="C64" s="43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</row>
    <row r="65" spans="1:16" x14ac:dyDescent="0.4">
      <c r="C65" s="43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</row>
    <row r="66" spans="1:16" x14ac:dyDescent="0.4">
      <c r="C66" s="43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</row>
    <row r="67" spans="1:16" x14ac:dyDescent="0.4">
      <c r="C67" s="43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</row>
    <row r="68" spans="1:16" x14ac:dyDescent="0.4">
      <c r="C68" s="43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x14ac:dyDescent="0.4">
      <c r="C69" s="43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</row>
    <row r="70" spans="1:16" x14ac:dyDescent="0.4">
      <c r="C70" s="43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</row>
    <row r="71" spans="1:16" x14ac:dyDescent="0.4">
      <c r="F71" s="26"/>
    </row>
    <row r="72" spans="1:16" x14ac:dyDescent="0.4">
      <c r="F72" s="26"/>
    </row>
    <row r="74" spans="1:16" x14ac:dyDescent="0.4">
      <c r="C74" s="23"/>
      <c r="D74" s="23"/>
      <c r="E74" s="23"/>
      <c r="F74" s="23"/>
    </row>
    <row r="75" spans="1:16" x14ac:dyDescent="0.4">
      <c r="A75" s="23"/>
      <c r="C75" s="23"/>
      <c r="D75" s="23"/>
      <c r="E75" s="23"/>
      <c r="F75" s="23"/>
      <c r="G75" s="23"/>
    </row>
    <row r="76" spans="1:16" x14ac:dyDescent="0.4">
      <c r="A76" s="32"/>
      <c r="C76" s="32"/>
      <c r="D76" s="32"/>
      <c r="E76" s="32"/>
      <c r="F76" s="32"/>
      <c r="G76" s="32"/>
    </row>
    <row r="77" spans="1:16" x14ac:dyDescent="0.4">
      <c r="C77" s="23"/>
      <c r="D77" s="23"/>
      <c r="E77" s="23"/>
      <c r="F77" s="23"/>
      <c r="G77" s="23"/>
    </row>
    <row r="78" spans="1:16" ht="15.4" x14ac:dyDescent="0.45">
      <c r="C78" s="65"/>
      <c r="D78" s="25"/>
      <c r="E78" s="25"/>
      <c r="F78" s="65"/>
      <c r="G78" s="25"/>
    </row>
    <row r="79" spans="1:16" x14ac:dyDescent="0.4">
      <c r="B79" s="25"/>
    </row>
    <row r="81" spans="2:7" x14ac:dyDescent="0.4">
      <c r="B81" s="25"/>
      <c r="C81" s="26"/>
      <c r="D81" s="26"/>
      <c r="E81" s="26"/>
      <c r="F81" s="46"/>
      <c r="G81" s="26"/>
    </row>
    <row r="82" spans="2:7" x14ac:dyDescent="0.4">
      <c r="C82" s="26"/>
      <c r="D82" s="26"/>
      <c r="E82" s="63"/>
      <c r="G82" s="26"/>
    </row>
    <row r="83" spans="2:7" x14ac:dyDescent="0.4">
      <c r="B83" s="25"/>
      <c r="E83" s="75"/>
    </row>
    <row r="84" spans="2:7" x14ac:dyDescent="0.4">
      <c r="E84" s="75"/>
    </row>
    <row r="85" spans="2:7" x14ac:dyDescent="0.4">
      <c r="B85" s="25"/>
      <c r="C85" s="26"/>
      <c r="D85" s="26"/>
      <c r="E85" s="26"/>
      <c r="F85" s="46"/>
      <c r="G85" s="26"/>
    </row>
    <row r="87" spans="2:7" x14ac:dyDescent="0.4">
      <c r="B87" s="25"/>
      <c r="C87" s="46"/>
      <c r="D87" s="26"/>
      <c r="E87" s="46"/>
      <c r="F87" s="46"/>
      <c r="G87" s="26"/>
    </row>
    <row r="89" spans="2:7" x14ac:dyDescent="0.4">
      <c r="B89" s="25"/>
      <c r="C89" s="46"/>
      <c r="D89" s="26"/>
      <c r="E89" s="46"/>
      <c r="F89" s="46"/>
      <c r="G89" s="26"/>
    </row>
    <row r="91" spans="2:7" x14ac:dyDescent="0.4">
      <c r="B91" s="25"/>
    </row>
    <row r="93" spans="2:7" x14ac:dyDescent="0.4">
      <c r="B93" s="25"/>
      <c r="C93" s="46"/>
      <c r="D93" s="26"/>
      <c r="E93" s="46"/>
      <c r="F93" s="64"/>
      <c r="G93" s="26"/>
    </row>
    <row r="95" spans="2:7" x14ac:dyDescent="0.4">
      <c r="B95" s="25"/>
      <c r="C95" s="46"/>
      <c r="D95" s="26"/>
      <c r="E95" s="46"/>
      <c r="F95" s="64"/>
      <c r="G95" s="26"/>
    </row>
    <row r="97" spans="2:8" x14ac:dyDescent="0.4">
      <c r="B97" s="25"/>
      <c r="C97" s="46"/>
      <c r="D97" s="26"/>
      <c r="E97" s="46"/>
      <c r="F97" s="64"/>
      <c r="G97" s="26"/>
    </row>
    <row r="99" spans="2:8" x14ac:dyDescent="0.4">
      <c r="B99" s="25"/>
      <c r="C99" s="46"/>
      <c r="D99" s="26"/>
      <c r="E99" s="46"/>
      <c r="F99" s="46"/>
      <c r="G99" s="26"/>
    </row>
    <row r="101" spans="2:8" x14ac:dyDescent="0.4">
      <c r="B101" s="25"/>
      <c r="C101" s="76"/>
      <c r="D101" s="38"/>
      <c r="E101" s="76"/>
      <c r="F101" s="58"/>
      <c r="G101" s="38"/>
    </row>
    <row r="103" spans="2:8" x14ac:dyDescent="0.4">
      <c r="C103" s="26"/>
      <c r="D103" s="26"/>
      <c r="E103" s="26"/>
      <c r="F103" s="26"/>
      <c r="G103" s="26"/>
    </row>
    <row r="111" spans="2:8" x14ac:dyDescent="0.4">
      <c r="C111" s="25"/>
      <c r="H111" s="57"/>
    </row>
    <row r="112" spans="2:8" x14ac:dyDescent="0.4">
      <c r="C112" s="77"/>
    </row>
    <row r="116" spans="1:7" x14ac:dyDescent="0.4">
      <c r="C116" s="23"/>
      <c r="D116" s="23"/>
      <c r="E116" s="23"/>
      <c r="F116" s="23"/>
      <c r="G116" s="25"/>
    </row>
    <row r="117" spans="1:7" x14ac:dyDescent="0.4">
      <c r="A117" s="23"/>
      <c r="C117" s="23"/>
      <c r="D117" s="23"/>
      <c r="E117" s="23"/>
      <c r="F117" s="23"/>
      <c r="G117" s="23"/>
    </row>
    <row r="118" spans="1:7" x14ac:dyDescent="0.4">
      <c r="A118" s="32"/>
      <c r="C118" s="32"/>
      <c r="D118" s="32"/>
      <c r="E118" s="32"/>
      <c r="F118" s="32"/>
      <c r="G118" s="32"/>
    </row>
    <row r="119" spans="1:7" x14ac:dyDescent="0.4">
      <c r="C119" s="23"/>
      <c r="D119" s="23"/>
      <c r="E119" s="23"/>
      <c r="F119" s="23"/>
      <c r="G119" s="23"/>
    </row>
    <row r="120" spans="1:7" x14ac:dyDescent="0.4">
      <c r="C120" s="23"/>
      <c r="D120" s="23"/>
      <c r="E120" s="23"/>
      <c r="F120" s="23"/>
      <c r="G120" s="23"/>
    </row>
    <row r="121" spans="1:7" ht="15.4" x14ac:dyDescent="0.45">
      <c r="B121" s="25"/>
      <c r="C121" s="65"/>
      <c r="D121" s="25"/>
      <c r="E121" s="25"/>
      <c r="F121" s="65"/>
    </row>
    <row r="123" spans="1:7" x14ac:dyDescent="0.4">
      <c r="B123" s="25"/>
      <c r="C123" s="27"/>
      <c r="D123" s="27"/>
      <c r="E123" s="27"/>
      <c r="G123" s="27"/>
    </row>
    <row r="124" spans="1:7" x14ac:dyDescent="0.4">
      <c r="C124" s="27"/>
      <c r="D124" s="27"/>
      <c r="E124" s="27"/>
      <c r="F124" s="45"/>
      <c r="G124" s="27"/>
    </row>
    <row r="125" spans="1:7" x14ac:dyDescent="0.4">
      <c r="C125" s="27"/>
      <c r="D125" s="27"/>
      <c r="E125" s="27"/>
      <c r="F125" s="45"/>
      <c r="G125" s="27"/>
    </row>
    <row r="126" spans="1:7" x14ac:dyDescent="0.4">
      <c r="C126" s="51"/>
      <c r="D126" s="42"/>
      <c r="E126" s="66"/>
      <c r="F126" s="66"/>
      <c r="G126" s="42"/>
    </row>
    <row r="127" spans="1:7" x14ac:dyDescent="0.4">
      <c r="C127" s="27"/>
      <c r="D127" s="27"/>
      <c r="E127" s="27"/>
      <c r="F127" s="27"/>
      <c r="G127" s="27"/>
    </row>
    <row r="128" spans="1:7" x14ac:dyDescent="0.4">
      <c r="C128" s="27"/>
      <c r="D128" s="27"/>
      <c r="E128" s="27"/>
      <c r="F128" s="27"/>
      <c r="G128" s="27"/>
    </row>
    <row r="129" spans="2:7" x14ac:dyDescent="0.4">
      <c r="B129" s="23"/>
      <c r="C129" s="27"/>
      <c r="D129" s="27"/>
      <c r="E129" s="27"/>
      <c r="F129" s="27"/>
      <c r="G129" s="27"/>
    </row>
    <row r="130" spans="2:7" x14ac:dyDescent="0.4">
      <c r="C130" s="27"/>
      <c r="D130" s="27"/>
      <c r="E130" s="27"/>
      <c r="F130" s="27"/>
      <c r="G130" s="27"/>
    </row>
    <row r="131" spans="2:7" x14ac:dyDescent="0.4">
      <c r="B131" s="25"/>
      <c r="C131" s="27"/>
      <c r="D131" s="27"/>
      <c r="E131" s="27"/>
      <c r="F131" s="27"/>
      <c r="G131" s="27"/>
    </row>
    <row r="132" spans="2:7" x14ac:dyDescent="0.4">
      <c r="C132" s="27"/>
      <c r="D132" s="27"/>
      <c r="E132" s="27"/>
      <c r="F132" s="27"/>
      <c r="G132" s="27"/>
    </row>
    <row r="133" spans="2:7" x14ac:dyDescent="0.4">
      <c r="C133" s="27"/>
      <c r="D133" s="27"/>
      <c r="E133" s="27"/>
      <c r="F133" s="45"/>
      <c r="G133" s="27"/>
    </row>
    <row r="134" spans="2:7" x14ac:dyDescent="0.4">
      <c r="C134" s="27"/>
      <c r="D134" s="27"/>
      <c r="E134" s="27"/>
      <c r="F134" s="45"/>
      <c r="G134" s="27"/>
    </row>
    <row r="135" spans="2:7" x14ac:dyDescent="0.4">
      <c r="C135" s="45"/>
      <c r="D135" s="27"/>
      <c r="E135" s="45"/>
      <c r="F135" s="45"/>
      <c r="G135" s="27"/>
    </row>
    <row r="136" spans="2:7" x14ac:dyDescent="0.4">
      <c r="C136" s="45"/>
      <c r="D136" s="27"/>
      <c r="E136" s="45"/>
      <c r="F136" s="45"/>
      <c r="G136" s="27"/>
    </row>
    <row r="137" spans="2:7" x14ac:dyDescent="0.4">
      <c r="C137" s="66"/>
      <c r="D137" s="42"/>
      <c r="E137" s="66"/>
      <c r="F137" s="67"/>
      <c r="G137" s="42"/>
    </row>
    <row r="138" spans="2:7" x14ac:dyDescent="0.4">
      <c r="C138" s="27"/>
      <c r="D138" s="27"/>
      <c r="E138" s="27"/>
      <c r="F138" s="27"/>
      <c r="G138" s="27"/>
    </row>
    <row r="139" spans="2:7" x14ac:dyDescent="0.4">
      <c r="C139" s="27"/>
      <c r="D139" s="27"/>
      <c r="E139" s="27"/>
      <c r="F139" s="27"/>
      <c r="G139" s="27"/>
    </row>
    <row r="140" spans="2:7" x14ac:dyDescent="0.4">
      <c r="B140" s="25"/>
      <c r="C140" s="27"/>
      <c r="D140" s="27"/>
      <c r="E140" s="27"/>
      <c r="F140" s="27"/>
      <c r="G140" s="27"/>
    </row>
    <row r="141" spans="2:7" x14ac:dyDescent="0.4">
      <c r="C141" s="27"/>
      <c r="D141" s="27"/>
      <c r="E141" s="27"/>
      <c r="F141" s="27"/>
      <c r="G141" s="27"/>
    </row>
    <row r="142" spans="2:7" x14ac:dyDescent="0.4">
      <c r="C142" s="45"/>
      <c r="D142" s="27"/>
      <c r="E142" s="45"/>
      <c r="F142" s="45"/>
      <c r="G142" s="27"/>
    </row>
    <row r="143" spans="2:7" x14ac:dyDescent="0.4">
      <c r="C143" s="45"/>
      <c r="D143" s="27"/>
      <c r="E143" s="45"/>
      <c r="F143" s="45"/>
      <c r="G143" s="27"/>
    </row>
    <row r="144" spans="2:7" x14ac:dyDescent="0.4">
      <c r="C144" s="45"/>
      <c r="D144" s="27"/>
      <c r="E144" s="45"/>
      <c r="F144" s="45"/>
      <c r="G144" s="27"/>
    </row>
    <row r="145" spans="2:7" x14ac:dyDescent="0.4">
      <c r="C145" s="66"/>
      <c r="D145" s="42"/>
      <c r="E145" s="66"/>
      <c r="F145" s="66"/>
      <c r="G145" s="42"/>
    </row>
    <row r="146" spans="2:7" x14ac:dyDescent="0.4">
      <c r="C146" s="27"/>
      <c r="D146" s="27"/>
      <c r="E146" s="27"/>
      <c r="F146" s="27"/>
      <c r="G146" s="27"/>
    </row>
    <row r="148" spans="2:7" x14ac:dyDescent="0.4">
      <c r="B148" s="25"/>
      <c r="C148" s="27"/>
      <c r="D148" s="27"/>
      <c r="E148" s="27"/>
      <c r="F148" s="27"/>
      <c r="G148" s="27"/>
    </row>
    <row r="149" spans="2:7" x14ac:dyDescent="0.4">
      <c r="C149" s="27"/>
      <c r="D149" s="27"/>
      <c r="E149" s="27"/>
      <c r="F149" s="27"/>
      <c r="G149" s="27"/>
    </row>
    <row r="150" spans="2:7" x14ac:dyDescent="0.4">
      <c r="C150" s="45"/>
      <c r="D150" s="27"/>
      <c r="E150" s="45"/>
      <c r="F150" s="45"/>
      <c r="G150" s="27"/>
    </row>
    <row r="151" spans="2:7" x14ac:dyDescent="0.4">
      <c r="C151" s="45"/>
      <c r="D151" s="27"/>
      <c r="E151" s="45"/>
      <c r="F151" s="45"/>
      <c r="G151" s="27"/>
    </row>
    <row r="152" spans="2:7" x14ac:dyDescent="0.4">
      <c r="C152" s="45"/>
      <c r="D152" s="27"/>
      <c r="E152" s="45"/>
      <c r="F152" s="45"/>
      <c r="G152" s="27"/>
    </row>
    <row r="153" spans="2:7" x14ac:dyDescent="0.4">
      <c r="C153" s="66"/>
      <c r="D153" s="42"/>
      <c r="E153" s="66"/>
      <c r="F153" s="66"/>
      <c r="G153" s="42"/>
    </row>
    <row r="154" spans="2:7" x14ac:dyDescent="0.4">
      <c r="C154" s="27"/>
      <c r="D154" s="27"/>
      <c r="E154" s="27"/>
      <c r="F154" s="27"/>
      <c r="G154" s="27"/>
    </row>
    <row r="155" spans="2:7" x14ac:dyDescent="0.4">
      <c r="C155" s="58"/>
      <c r="D155" s="38"/>
      <c r="E155" s="58"/>
      <c r="F155" s="58"/>
      <c r="G155" s="38"/>
    </row>
    <row r="156" spans="2:7" x14ac:dyDescent="0.4">
      <c r="C156" s="58"/>
      <c r="D156" s="38"/>
      <c r="E156" s="58"/>
      <c r="F156" s="58"/>
      <c r="G156" s="38"/>
    </row>
    <row r="157" spans="2:7" x14ac:dyDescent="0.4">
      <c r="C157" s="58"/>
      <c r="D157" s="38"/>
      <c r="E157" s="58"/>
      <c r="F157" s="58"/>
      <c r="G157" s="38"/>
    </row>
    <row r="158" spans="2:7" x14ac:dyDescent="0.4">
      <c r="C158" s="58"/>
      <c r="D158" s="38"/>
      <c r="E158" s="58"/>
      <c r="F158" s="58"/>
      <c r="G158" s="38"/>
    </row>
    <row r="159" spans="2:7" x14ac:dyDescent="0.4">
      <c r="C159" s="58"/>
      <c r="D159" s="38"/>
      <c r="E159" s="58"/>
      <c r="F159" s="58"/>
      <c r="G159" s="38"/>
    </row>
    <row r="160" spans="2:7" x14ac:dyDescent="0.4">
      <c r="C160" s="58"/>
      <c r="D160" s="38"/>
      <c r="E160" s="58"/>
      <c r="F160" s="58"/>
      <c r="G160" s="38"/>
    </row>
    <row r="161" spans="1:8" x14ac:dyDescent="0.4">
      <c r="C161" s="58"/>
      <c r="D161" s="38"/>
      <c r="E161" s="58"/>
      <c r="F161" s="58"/>
      <c r="G161" s="38"/>
    </row>
    <row r="162" spans="1:8" x14ac:dyDescent="0.4">
      <c r="C162" s="58"/>
      <c r="D162" s="38"/>
      <c r="E162" s="58"/>
      <c r="F162" s="58"/>
      <c r="G162" s="38"/>
    </row>
    <row r="163" spans="1:8" x14ac:dyDescent="0.4">
      <c r="C163" s="58"/>
      <c r="D163" s="38"/>
      <c r="E163" s="58"/>
      <c r="F163" s="58"/>
      <c r="G163" s="38"/>
    </row>
    <row r="164" spans="1:8" x14ac:dyDescent="0.4">
      <c r="C164" s="58"/>
      <c r="D164" s="38"/>
      <c r="E164" s="58"/>
      <c r="F164" s="58"/>
      <c r="G164" s="38"/>
    </row>
    <row r="165" spans="1:8" x14ac:dyDescent="0.4">
      <c r="C165" s="26"/>
      <c r="D165" s="26"/>
      <c r="E165" s="26"/>
      <c r="F165" s="26"/>
      <c r="G165" s="26"/>
    </row>
    <row r="166" spans="1:8" x14ac:dyDescent="0.4">
      <c r="C166" s="25"/>
      <c r="H166" s="57"/>
    </row>
    <row r="167" spans="1:8" x14ac:dyDescent="0.4">
      <c r="C167" s="69"/>
    </row>
    <row r="169" spans="1:8" x14ac:dyDescent="0.4">
      <c r="C169" s="23"/>
      <c r="D169" s="23"/>
      <c r="E169" s="23"/>
      <c r="F169" s="23"/>
      <c r="G169" s="25"/>
    </row>
    <row r="170" spans="1:8" x14ac:dyDescent="0.4">
      <c r="A170" s="23"/>
      <c r="C170" s="23"/>
      <c r="D170" s="23"/>
      <c r="E170" s="23"/>
      <c r="F170" s="23"/>
      <c r="G170" s="23"/>
    </row>
    <row r="171" spans="1:8" x14ac:dyDescent="0.4">
      <c r="A171" s="32"/>
      <c r="C171" s="32"/>
      <c r="D171" s="32"/>
      <c r="E171" s="32"/>
      <c r="F171" s="32"/>
      <c r="G171" s="32"/>
    </row>
    <row r="172" spans="1:8" x14ac:dyDescent="0.4">
      <c r="C172" s="23"/>
      <c r="D172" s="23"/>
      <c r="E172" s="23"/>
      <c r="F172" s="23"/>
      <c r="G172" s="23"/>
    </row>
    <row r="173" spans="1:8" x14ac:dyDescent="0.4">
      <c r="C173" s="23"/>
      <c r="D173" s="23"/>
      <c r="E173" s="23"/>
      <c r="F173" s="23"/>
      <c r="G173" s="23"/>
    </row>
    <row r="174" spans="1:8" ht="15.4" x14ac:dyDescent="0.45">
      <c r="C174" s="65"/>
      <c r="D174" s="25"/>
      <c r="E174" s="25"/>
      <c r="F174" s="65"/>
    </row>
    <row r="175" spans="1:8" x14ac:dyDescent="0.4">
      <c r="B175" s="25"/>
    </row>
    <row r="177" spans="2:7" x14ac:dyDescent="0.4">
      <c r="B177" s="25"/>
      <c r="C177" s="26"/>
      <c r="D177" s="26"/>
      <c r="E177" s="26"/>
      <c r="G177" s="26"/>
    </row>
    <row r="179" spans="2:7" x14ac:dyDescent="0.4">
      <c r="C179" s="45"/>
      <c r="D179" s="27"/>
      <c r="E179" s="45"/>
      <c r="F179" s="47"/>
      <c r="G179" s="27"/>
    </row>
    <row r="180" spans="2:7" x14ac:dyDescent="0.4">
      <c r="C180" s="45"/>
      <c r="D180" s="27"/>
      <c r="E180" s="45"/>
      <c r="F180" s="47"/>
      <c r="G180" s="27"/>
    </row>
    <row r="181" spans="2:7" x14ac:dyDescent="0.4">
      <c r="C181" s="45"/>
      <c r="D181" s="27"/>
      <c r="E181" s="45"/>
      <c r="F181" s="47"/>
      <c r="G181" s="27"/>
    </row>
    <row r="182" spans="2:7" x14ac:dyDescent="0.4">
      <c r="C182" s="45"/>
      <c r="D182" s="27"/>
      <c r="E182" s="45"/>
      <c r="F182" s="47"/>
      <c r="G182" s="27"/>
    </row>
    <row r="183" spans="2:7" x14ac:dyDescent="0.4">
      <c r="C183" s="66"/>
      <c r="D183" s="42"/>
      <c r="E183" s="66"/>
      <c r="F183" s="51"/>
      <c r="G183" s="42"/>
    </row>
    <row r="184" spans="2:7" x14ac:dyDescent="0.4">
      <c r="C184" s="27"/>
      <c r="D184" s="27"/>
      <c r="E184" s="27"/>
      <c r="F184" s="27"/>
      <c r="G184" s="27"/>
    </row>
    <row r="186" spans="2:7" x14ac:dyDescent="0.4">
      <c r="B186" s="25"/>
      <c r="C186" s="27"/>
      <c r="D186" s="27"/>
      <c r="E186" s="27"/>
      <c r="F186" s="27"/>
      <c r="G186" s="27"/>
    </row>
    <row r="188" spans="2:7" x14ac:dyDescent="0.4">
      <c r="C188" s="45"/>
      <c r="D188" s="27"/>
      <c r="E188" s="45"/>
      <c r="F188" s="47"/>
      <c r="G188" s="27"/>
    </row>
    <row r="189" spans="2:7" x14ac:dyDescent="0.4">
      <c r="C189" s="45"/>
      <c r="D189" s="27"/>
      <c r="E189" s="45"/>
      <c r="F189" s="47"/>
      <c r="G189" s="27"/>
    </row>
    <row r="190" spans="2:7" x14ac:dyDescent="0.4">
      <c r="C190" s="45"/>
      <c r="D190" s="27"/>
      <c r="E190" s="45"/>
      <c r="F190" s="47"/>
      <c r="G190" s="27"/>
    </row>
    <row r="191" spans="2:7" x14ac:dyDescent="0.4">
      <c r="C191" s="66"/>
      <c r="D191" s="42"/>
      <c r="E191" s="66"/>
      <c r="F191" s="51"/>
      <c r="G191" s="42"/>
    </row>
    <row r="192" spans="2:7" x14ac:dyDescent="0.4">
      <c r="C192" s="27"/>
      <c r="D192" s="27"/>
      <c r="E192" s="27"/>
      <c r="F192" s="27"/>
      <c r="G192" s="27"/>
    </row>
    <row r="193" spans="2:7" x14ac:dyDescent="0.4">
      <c r="C193" s="27"/>
      <c r="D193" s="27"/>
      <c r="E193" s="27"/>
      <c r="F193" s="27"/>
      <c r="G193" s="27"/>
    </row>
    <row r="194" spans="2:7" x14ac:dyDescent="0.4">
      <c r="B194" s="25"/>
      <c r="C194" s="27"/>
      <c r="D194" s="27"/>
      <c r="E194" s="27"/>
      <c r="F194" s="27"/>
      <c r="G194" s="27"/>
    </row>
    <row r="196" spans="2:7" x14ac:dyDescent="0.4">
      <c r="C196" s="45"/>
      <c r="D196" s="27"/>
      <c r="E196" s="45"/>
      <c r="F196" s="27"/>
      <c r="G196" s="27"/>
    </row>
    <row r="197" spans="2:7" x14ac:dyDescent="0.4">
      <c r="C197" s="45"/>
      <c r="D197" s="27"/>
      <c r="E197" s="45"/>
      <c r="F197" s="27"/>
      <c r="G197" s="27"/>
    </row>
    <row r="198" spans="2:7" x14ac:dyDescent="0.4">
      <c r="C198" s="45"/>
      <c r="D198" s="27"/>
      <c r="E198" s="45"/>
      <c r="F198" s="27"/>
      <c r="G198" s="27"/>
    </row>
    <row r="199" spans="2:7" x14ac:dyDescent="0.4">
      <c r="C199" s="66"/>
      <c r="D199" s="42"/>
      <c r="E199" s="66"/>
      <c r="F199" s="42"/>
      <c r="G199" s="42"/>
    </row>
    <row r="200" spans="2:7" x14ac:dyDescent="0.4">
      <c r="C200" s="27"/>
      <c r="D200" s="27"/>
      <c r="E200" s="27"/>
      <c r="F200" s="27"/>
      <c r="G200" s="27"/>
    </row>
    <row r="202" spans="2:7" x14ac:dyDescent="0.4">
      <c r="B202" s="25"/>
      <c r="C202" s="27"/>
      <c r="D202" s="27"/>
      <c r="E202" s="27"/>
      <c r="F202" s="27"/>
      <c r="G202" s="27"/>
    </row>
    <row r="204" spans="2:7" x14ac:dyDescent="0.4">
      <c r="C204" s="45"/>
      <c r="D204" s="27"/>
      <c r="E204" s="45"/>
      <c r="F204" s="45"/>
      <c r="G204" s="27"/>
    </row>
    <row r="205" spans="2:7" x14ac:dyDescent="0.4">
      <c r="C205" s="45"/>
      <c r="D205" s="27"/>
      <c r="E205" s="45"/>
      <c r="F205" s="45"/>
      <c r="G205" s="27"/>
    </row>
    <row r="206" spans="2:7" x14ac:dyDescent="0.4">
      <c r="C206" s="45"/>
      <c r="D206" s="27"/>
      <c r="E206" s="45"/>
      <c r="F206" s="45"/>
      <c r="G206" s="27"/>
    </row>
    <row r="207" spans="2:7" x14ac:dyDescent="0.4">
      <c r="C207" s="66"/>
      <c r="D207" s="42"/>
      <c r="E207" s="66"/>
      <c r="F207" s="66"/>
      <c r="G207" s="42"/>
    </row>
    <row r="208" spans="2:7" x14ac:dyDescent="0.4">
      <c r="C208" s="27"/>
      <c r="D208" s="27"/>
      <c r="E208" s="27"/>
      <c r="F208" s="27"/>
      <c r="G208" s="27"/>
    </row>
    <row r="209" spans="2:7" x14ac:dyDescent="0.4">
      <c r="C209" s="27"/>
      <c r="D209" s="27"/>
      <c r="E209" s="27"/>
      <c r="F209" s="27"/>
      <c r="G209" s="27"/>
    </row>
    <row r="210" spans="2:7" x14ac:dyDescent="0.4">
      <c r="B210" s="25"/>
      <c r="C210" s="27"/>
      <c r="D210" s="27"/>
      <c r="E210" s="27"/>
      <c r="F210" s="27"/>
      <c r="G210" s="27"/>
    </row>
    <row r="212" spans="2:7" x14ac:dyDescent="0.4">
      <c r="C212" s="45"/>
      <c r="D212" s="27"/>
      <c r="E212" s="45"/>
      <c r="F212" s="47"/>
      <c r="G212" s="27"/>
    </row>
  </sheetData>
  <mergeCells count="4">
    <mergeCell ref="A11:J11"/>
    <mergeCell ref="A1:J1"/>
    <mergeCell ref="A2:J2"/>
    <mergeCell ref="A3:J3"/>
  </mergeCells>
  <phoneticPr fontId="0" type="noConversion"/>
  <printOptions horizontalCentered="1"/>
  <pageMargins left="0" right="0" top="0.75" bottom="0" header="0.5" footer="0.5"/>
  <pageSetup scale="48" orientation="portrait" r:id="rId1"/>
  <headerFooter alignWithMargins="0"/>
  <rowBreaks count="3" manualBreakCount="3">
    <brk id="52" max="15" man="1"/>
    <brk id="54" max="15" man="1"/>
    <brk id="108" max="10" man="1"/>
  </rowBreaks>
  <colBreaks count="1" manualBreakCount="1">
    <brk id="10" max="6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transitionEvaluation="1" transitionEntry="1" codeName="Sheet15"/>
  <dimension ref="A1:S242"/>
  <sheetViews>
    <sheetView zoomScaleNormal="100" workbookViewId="0">
      <selection sqref="A1:L1"/>
    </sheetView>
  </sheetViews>
  <sheetFormatPr defaultColWidth="10" defaultRowHeight="15" x14ac:dyDescent="0.4"/>
  <cols>
    <col min="1" max="1" width="6.59765625" style="22" customWidth="1"/>
    <col min="2" max="2" width="34.19921875" style="22" customWidth="1"/>
    <col min="3" max="3" width="17.19921875" style="22" bestFit="1" customWidth="1"/>
    <col min="4" max="4" width="20.59765625" style="22" bestFit="1" customWidth="1"/>
    <col min="5" max="5" width="21.69921875" style="22" bestFit="1" customWidth="1"/>
    <col min="6" max="11" width="19.19921875" style="22" bestFit="1" customWidth="1"/>
    <col min="12" max="12" width="22.19921875" style="22" customWidth="1"/>
    <col min="13" max="13" width="18.19921875" style="22" bestFit="1" customWidth="1"/>
    <col min="14" max="17" width="17.19921875" style="22" bestFit="1" customWidth="1"/>
    <col min="18" max="18" width="19.19921875" style="22" customWidth="1"/>
    <col min="19" max="19" width="34" style="22" customWidth="1"/>
    <col min="20" max="20" width="10" style="22"/>
    <col min="21" max="22" width="2.19921875" style="22" customWidth="1"/>
    <col min="23" max="16384" width="10" style="22"/>
  </cols>
  <sheetData>
    <row r="1" spans="1:18" x14ac:dyDescent="0.4">
      <c r="A1" s="281" t="str">
        <f>CONAME</f>
        <v>Columbia Gas of Kentucky, Inc.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5"/>
      <c r="N1" s="25"/>
      <c r="O1" s="25"/>
      <c r="P1" s="25"/>
      <c r="Q1" s="25"/>
      <c r="R1" s="25"/>
    </row>
    <row r="2" spans="1:18" x14ac:dyDescent="0.4">
      <c r="A2" s="281" t="s">
        <v>128</v>
      </c>
      <c r="B2" s="281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5"/>
      <c r="N2" s="25"/>
      <c r="O2" s="25"/>
      <c r="P2" s="25"/>
      <c r="Q2" s="25"/>
      <c r="R2" s="25"/>
    </row>
    <row r="3" spans="1:18" x14ac:dyDescent="0.4">
      <c r="A3" s="281" t="str">
        <f>TYDESC</f>
        <v>For the 6 Months Ended August 31, 2026</v>
      </c>
      <c r="B3" s="281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5"/>
      <c r="N3" s="25"/>
      <c r="O3" s="25"/>
      <c r="P3" s="25"/>
      <c r="Q3" s="25"/>
      <c r="R3" s="25"/>
    </row>
    <row r="4" spans="1:18" x14ac:dyDescent="0.4"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</row>
    <row r="5" spans="1:18" x14ac:dyDescent="0.4">
      <c r="C5" s="23"/>
      <c r="D5" s="23"/>
      <c r="E5" s="23"/>
      <c r="F5" s="23"/>
      <c r="G5" s="23"/>
      <c r="H5" s="23"/>
      <c r="I5" s="23"/>
      <c r="J5" s="23"/>
      <c r="K5" s="23"/>
      <c r="L5" s="48" t="str">
        <f>'D pg 1'!$J$8</f>
        <v>Workpaper WPM-D.1</v>
      </c>
      <c r="M5" s="23"/>
    </row>
    <row r="6" spans="1:18" x14ac:dyDescent="0.4">
      <c r="A6" s="25"/>
      <c r="B6" s="25"/>
      <c r="C6" s="25"/>
      <c r="D6" s="23" t="s">
        <v>24</v>
      </c>
      <c r="E6" s="25"/>
      <c r="L6" s="49" t="s">
        <v>278</v>
      </c>
    </row>
    <row r="7" spans="1:18" x14ac:dyDescent="0.4">
      <c r="A7" s="25"/>
      <c r="B7" s="25"/>
      <c r="C7" s="25"/>
      <c r="D7" s="23" t="s">
        <v>25</v>
      </c>
      <c r="E7" s="25"/>
    </row>
    <row r="8" spans="1:18" x14ac:dyDescent="0.4">
      <c r="A8" s="23" t="s">
        <v>1</v>
      </c>
      <c r="B8" s="25"/>
      <c r="C8" s="23" t="s">
        <v>0</v>
      </c>
      <c r="D8" s="23" t="s">
        <v>26</v>
      </c>
      <c r="E8" s="52" t="s">
        <v>22</v>
      </c>
    </row>
    <row r="9" spans="1:18" x14ac:dyDescent="0.4">
      <c r="A9" s="32" t="s">
        <v>3</v>
      </c>
      <c r="B9" s="32" t="s">
        <v>27</v>
      </c>
      <c r="C9" s="32" t="s">
        <v>2</v>
      </c>
      <c r="D9" s="32" t="s">
        <v>28</v>
      </c>
      <c r="E9" s="32" t="s">
        <v>20</v>
      </c>
      <c r="F9" s="33" t="str">
        <f>B!$D$13</f>
        <v>Mar-26</v>
      </c>
      <c r="G9" s="33" t="str">
        <f>B!$E$13</f>
        <v>Apr-26</v>
      </c>
      <c r="H9" s="33" t="str">
        <f>B!$F$13</f>
        <v>May-26</v>
      </c>
      <c r="I9" s="33" t="str">
        <f>B!$G$13</f>
        <v>Jun-26</v>
      </c>
      <c r="J9" s="33" t="str">
        <f>B!$H$13</f>
        <v>Jul-26</v>
      </c>
      <c r="K9" s="33" t="str">
        <f>B!$I$13</f>
        <v>Aug-26</v>
      </c>
      <c r="L9" s="32" t="s">
        <v>5</v>
      </c>
    </row>
    <row r="10" spans="1:18" x14ac:dyDescent="0.4">
      <c r="A10" s="25"/>
      <c r="B10" s="25"/>
      <c r="C10" s="25"/>
      <c r="D10" s="25"/>
      <c r="E10" s="25"/>
      <c r="F10" s="30" t="s">
        <v>23</v>
      </c>
      <c r="G10" s="30" t="s">
        <v>23</v>
      </c>
      <c r="H10" s="30" t="s">
        <v>23</v>
      </c>
      <c r="I10" s="30" t="s">
        <v>23</v>
      </c>
      <c r="J10" s="30" t="s">
        <v>23</v>
      </c>
      <c r="K10" s="30" t="s">
        <v>23</v>
      </c>
      <c r="L10" s="30" t="s">
        <v>23</v>
      </c>
    </row>
    <row r="12" spans="1:18" x14ac:dyDescent="0.4">
      <c r="A12" s="22">
        <v>1</v>
      </c>
      <c r="B12" s="229" t="s">
        <v>298</v>
      </c>
    </row>
    <row r="13" spans="1:18" x14ac:dyDescent="0.4">
      <c r="B13" s="57"/>
      <c r="C13" s="57"/>
      <c r="D13" s="57"/>
      <c r="F13" s="47"/>
      <c r="G13" s="47"/>
      <c r="H13" s="47"/>
      <c r="I13" s="47"/>
      <c r="J13" s="47"/>
      <c r="K13" s="47"/>
      <c r="L13" s="27"/>
    </row>
    <row r="14" spans="1:18" x14ac:dyDescent="0.4">
      <c r="A14" s="22">
        <f>A12+1</f>
        <v>2</v>
      </c>
      <c r="B14" s="230" t="s">
        <v>283</v>
      </c>
      <c r="C14" s="57" t="s">
        <v>112</v>
      </c>
      <c r="D14" s="231"/>
      <c r="F14" s="27"/>
      <c r="G14" s="27"/>
      <c r="H14" s="27"/>
      <c r="I14" s="27"/>
      <c r="J14" s="27"/>
      <c r="K14" s="27"/>
      <c r="L14" s="27"/>
    </row>
    <row r="15" spans="1:18" x14ac:dyDescent="0.4">
      <c r="A15" s="22">
        <f>A14+1</f>
        <v>3</v>
      </c>
      <c r="B15" s="57" t="s">
        <v>111</v>
      </c>
      <c r="C15" s="57"/>
      <c r="D15" s="57"/>
      <c r="F15" s="47">
        <v>0</v>
      </c>
      <c r="G15" s="47">
        <v>0</v>
      </c>
      <c r="H15" s="47">
        <v>0</v>
      </c>
      <c r="I15" s="47">
        <v>0</v>
      </c>
      <c r="J15" s="47">
        <v>0</v>
      </c>
      <c r="K15" s="47">
        <v>0</v>
      </c>
      <c r="L15" s="27">
        <f>SUM(F15:K15)</f>
        <v>0</v>
      </c>
    </row>
    <row r="16" spans="1:18" x14ac:dyDescent="0.4">
      <c r="B16" s="57"/>
      <c r="C16" s="57"/>
      <c r="D16" s="57"/>
      <c r="E16" s="43"/>
      <c r="F16" s="27"/>
      <c r="G16" s="27"/>
      <c r="H16" s="27"/>
      <c r="I16" s="27"/>
      <c r="J16" s="27"/>
      <c r="K16" s="27"/>
      <c r="L16" s="27"/>
    </row>
    <row r="17" spans="1:12" x14ac:dyDescent="0.4">
      <c r="A17" s="22">
        <f>A15+1</f>
        <v>4</v>
      </c>
      <c r="B17" s="57" t="s">
        <v>275</v>
      </c>
      <c r="C17" s="57"/>
      <c r="D17" s="57"/>
      <c r="E17" s="232"/>
      <c r="F17" s="47">
        <v>0</v>
      </c>
      <c r="G17" s="47">
        <v>0</v>
      </c>
      <c r="H17" s="47">
        <v>0</v>
      </c>
      <c r="I17" s="47">
        <v>0</v>
      </c>
      <c r="J17" s="47">
        <v>0</v>
      </c>
      <c r="K17" s="47">
        <v>0</v>
      </c>
      <c r="L17" s="27">
        <f>SUM(F17:K17)</f>
        <v>0</v>
      </c>
    </row>
    <row r="18" spans="1:12" x14ac:dyDescent="0.4">
      <c r="A18" s="22">
        <f>A17+1</f>
        <v>5</v>
      </c>
      <c r="B18" s="57" t="s">
        <v>276</v>
      </c>
      <c r="C18" s="57"/>
      <c r="D18" s="57"/>
      <c r="E18" s="43"/>
      <c r="F18" s="47">
        <v>0</v>
      </c>
      <c r="G18" s="47">
        <v>0</v>
      </c>
      <c r="H18" s="47">
        <v>0</v>
      </c>
      <c r="I18" s="47">
        <v>0</v>
      </c>
      <c r="J18" s="47">
        <v>0</v>
      </c>
      <c r="K18" s="47">
        <v>0</v>
      </c>
      <c r="L18" s="27">
        <f>SUM(F18:K18)</f>
        <v>0</v>
      </c>
    </row>
    <row r="19" spans="1:12" x14ac:dyDescent="0.4">
      <c r="B19" s="57"/>
      <c r="C19" s="57"/>
      <c r="D19" s="57"/>
      <c r="E19" s="43"/>
      <c r="F19" s="47"/>
      <c r="G19" s="47"/>
      <c r="H19" s="47"/>
      <c r="I19" s="47"/>
      <c r="J19" s="47"/>
      <c r="K19" s="47"/>
      <c r="L19" s="27"/>
    </row>
    <row r="20" spans="1:12" x14ac:dyDescent="0.4">
      <c r="A20" s="22">
        <f>A18+1</f>
        <v>6</v>
      </c>
      <c r="B20" s="230" t="s">
        <v>277</v>
      </c>
      <c r="C20" s="230" t="s">
        <v>220</v>
      </c>
      <c r="D20" s="231"/>
      <c r="E20" s="43"/>
      <c r="F20" s="27"/>
      <c r="G20" s="27"/>
      <c r="H20" s="27"/>
      <c r="I20" s="27"/>
      <c r="J20" s="27"/>
      <c r="K20" s="27"/>
      <c r="L20" s="27"/>
    </row>
    <row r="21" spans="1:12" x14ac:dyDescent="0.4">
      <c r="A21" s="22">
        <f>A20+1</f>
        <v>7</v>
      </c>
      <c r="B21" s="57" t="s">
        <v>111</v>
      </c>
      <c r="C21" s="57"/>
      <c r="D21" s="57"/>
      <c r="E21" s="43"/>
      <c r="F21" s="47">
        <v>0</v>
      </c>
      <c r="G21" s="47">
        <v>0</v>
      </c>
      <c r="H21" s="47">
        <v>0</v>
      </c>
      <c r="I21" s="47">
        <v>0</v>
      </c>
      <c r="J21" s="47">
        <v>0</v>
      </c>
      <c r="K21" s="47">
        <v>0</v>
      </c>
      <c r="L21" s="27">
        <f>SUM(F21:K21)</f>
        <v>0</v>
      </c>
    </row>
    <row r="22" spans="1:12" x14ac:dyDescent="0.4">
      <c r="B22" s="57"/>
      <c r="C22" s="57"/>
      <c r="D22" s="57"/>
      <c r="E22" s="43"/>
      <c r="F22" s="27"/>
      <c r="G22" s="27"/>
      <c r="H22" s="27"/>
      <c r="I22" s="27"/>
      <c r="J22" s="27"/>
      <c r="K22" s="27"/>
      <c r="L22" s="27"/>
    </row>
    <row r="23" spans="1:12" x14ac:dyDescent="0.4">
      <c r="A23" s="22">
        <f>A21+1</f>
        <v>8</v>
      </c>
      <c r="B23" s="57" t="s">
        <v>113</v>
      </c>
      <c r="C23" s="57"/>
      <c r="D23" s="57"/>
      <c r="E23" s="232"/>
      <c r="F23" s="47">
        <v>0</v>
      </c>
      <c r="G23" s="47">
        <v>0</v>
      </c>
      <c r="H23" s="47">
        <v>0</v>
      </c>
      <c r="I23" s="47">
        <v>0</v>
      </c>
      <c r="J23" s="47">
        <v>0</v>
      </c>
      <c r="K23" s="47">
        <v>0</v>
      </c>
      <c r="L23" s="27">
        <f>SUM(F23:K23)</f>
        <v>0</v>
      </c>
    </row>
    <row r="24" spans="1:12" x14ac:dyDescent="0.4">
      <c r="A24" s="22">
        <f>A23+1</f>
        <v>9</v>
      </c>
      <c r="B24" s="57" t="s">
        <v>114</v>
      </c>
      <c r="C24" s="57"/>
      <c r="D24" s="57"/>
      <c r="E24" s="43"/>
      <c r="F24" s="47">
        <v>0</v>
      </c>
      <c r="G24" s="47">
        <v>0</v>
      </c>
      <c r="H24" s="47">
        <v>0</v>
      </c>
      <c r="I24" s="47">
        <v>0</v>
      </c>
      <c r="J24" s="47">
        <v>0</v>
      </c>
      <c r="K24" s="47">
        <v>0</v>
      </c>
      <c r="L24" s="27">
        <f>SUM(F24:K24)</f>
        <v>0</v>
      </c>
    </row>
    <row r="25" spans="1:12" x14ac:dyDescent="0.4">
      <c r="A25" s="22">
        <f>A24+1</f>
        <v>10</v>
      </c>
      <c r="B25" s="57" t="s">
        <v>115</v>
      </c>
      <c r="C25" s="57"/>
      <c r="D25" s="57"/>
      <c r="E25" s="43"/>
      <c r="F25" s="47">
        <v>0</v>
      </c>
      <c r="G25" s="47">
        <v>0</v>
      </c>
      <c r="H25" s="47">
        <v>0</v>
      </c>
      <c r="I25" s="47">
        <v>0</v>
      </c>
      <c r="J25" s="47">
        <v>0</v>
      </c>
      <c r="K25" s="47">
        <v>0</v>
      </c>
      <c r="L25" s="27">
        <f>SUM(F25:K25)</f>
        <v>0</v>
      </c>
    </row>
    <row r="26" spans="1:12" x14ac:dyDescent="0.4">
      <c r="A26" s="22">
        <f>A25+1</f>
        <v>11</v>
      </c>
      <c r="B26" s="57" t="s">
        <v>116</v>
      </c>
      <c r="C26" s="57"/>
      <c r="D26" s="57"/>
      <c r="E26" s="43"/>
      <c r="F26" s="47">
        <v>0</v>
      </c>
      <c r="G26" s="47">
        <v>0</v>
      </c>
      <c r="H26" s="47">
        <v>0</v>
      </c>
      <c r="I26" s="47">
        <v>0</v>
      </c>
      <c r="J26" s="47">
        <v>0</v>
      </c>
      <c r="K26" s="47">
        <v>0</v>
      </c>
      <c r="L26" s="27">
        <f>SUM(F26:K26)</f>
        <v>0</v>
      </c>
    </row>
    <row r="27" spans="1:12" x14ac:dyDescent="0.4">
      <c r="B27" s="57"/>
      <c r="C27" s="57"/>
      <c r="D27" s="57"/>
      <c r="E27" s="43"/>
      <c r="F27" s="47"/>
      <c r="G27" s="47"/>
      <c r="H27" s="47"/>
      <c r="I27" s="47"/>
      <c r="J27" s="47"/>
      <c r="K27" s="47"/>
      <c r="L27" s="27"/>
    </row>
    <row r="28" spans="1:12" x14ac:dyDescent="0.4">
      <c r="A28" s="22">
        <f>A26+1</f>
        <v>12</v>
      </c>
      <c r="B28" s="230" t="s">
        <v>277</v>
      </c>
      <c r="C28" s="230" t="s">
        <v>220</v>
      </c>
      <c r="D28" s="231"/>
      <c r="E28" s="43"/>
      <c r="F28" s="27"/>
      <c r="G28" s="27"/>
      <c r="H28" s="27"/>
      <c r="I28" s="27"/>
      <c r="J28" s="27"/>
      <c r="K28" s="27"/>
      <c r="L28" s="27"/>
    </row>
    <row r="29" spans="1:12" x14ac:dyDescent="0.4">
      <c r="A29" s="22">
        <f>A28+1</f>
        <v>13</v>
      </c>
      <c r="B29" s="57" t="s">
        <v>111</v>
      </c>
      <c r="C29" s="57"/>
      <c r="D29" s="57"/>
      <c r="E29" s="43"/>
      <c r="F29" s="47">
        <v>0</v>
      </c>
      <c r="G29" s="47">
        <v>0</v>
      </c>
      <c r="H29" s="47">
        <v>0</v>
      </c>
      <c r="I29" s="47">
        <v>0</v>
      </c>
      <c r="J29" s="47">
        <v>0</v>
      </c>
      <c r="K29" s="47">
        <v>0</v>
      </c>
      <c r="L29" s="27">
        <f>SUM(F29:K29)</f>
        <v>0</v>
      </c>
    </row>
    <row r="30" spans="1:12" x14ac:dyDescent="0.4">
      <c r="B30" s="57"/>
      <c r="C30" s="57"/>
      <c r="D30" s="57"/>
      <c r="E30" s="43"/>
      <c r="F30" s="27"/>
      <c r="G30" s="27"/>
      <c r="H30" s="27"/>
      <c r="I30" s="27"/>
      <c r="J30" s="27"/>
      <c r="K30" s="27"/>
      <c r="L30" s="27"/>
    </row>
    <row r="31" spans="1:12" x14ac:dyDescent="0.4">
      <c r="A31" s="22">
        <f>A29+1</f>
        <v>14</v>
      </c>
      <c r="B31" s="57" t="s">
        <v>113</v>
      </c>
      <c r="C31" s="57"/>
      <c r="D31" s="57"/>
      <c r="E31" s="232"/>
      <c r="F31" s="47">
        <v>0</v>
      </c>
      <c r="G31" s="47">
        <v>0</v>
      </c>
      <c r="H31" s="47">
        <v>0</v>
      </c>
      <c r="I31" s="47">
        <v>0</v>
      </c>
      <c r="J31" s="47">
        <v>0</v>
      </c>
      <c r="K31" s="47">
        <v>0</v>
      </c>
      <c r="L31" s="27">
        <f>SUM(F31:K31)</f>
        <v>0</v>
      </c>
    </row>
    <row r="32" spans="1:12" x14ac:dyDescent="0.4">
      <c r="A32" s="22">
        <f>A31+1</f>
        <v>15</v>
      </c>
      <c r="B32" s="57" t="s">
        <v>114</v>
      </c>
      <c r="C32" s="57"/>
      <c r="D32" s="57"/>
      <c r="E32" s="43"/>
      <c r="F32" s="47">
        <v>0</v>
      </c>
      <c r="G32" s="47">
        <v>0</v>
      </c>
      <c r="H32" s="47">
        <v>0</v>
      </c>
      <c r="I32" s="47">
        <v>0</v>
      </c>
      <c r="J32" s="47">
        <v>0</v>
      </c>
      <c r="K32" s="47">
        <v>0</v>
      </c>
      <c r="L32" s="27">
        <f>SUM(F32:K32)</f>
        <v>0</v>
      </c>
    </row>
    <row r="33" spans="1:12" x14ac:dyDescent="0.4">
      <c r="A33" s="22">
        <f>A32+1</f>
        <v>16</v>
      </c>
      <c r="B33" s="57" t="s">
        <v>115</v>
      </c>
      <c r="C33" s="57"/>
      <c r="D33" s="57"/>
      <c r="E33" s="43"/>
      <c r="F33" s="47">
        <v>0</v>
      </c>
      <c r="G33" s="47">
        <v>0</v>
      </c>
      <c r="H33" s="47">
        <v>0</v>
      </c>
      <c r="I33" s="47">
        <v>0</v>
      </c>
      <c r="J33" s="47">
        <v>0</v>
      </c>
      <c r="K33" s="47">
        <v>0</v>
      </c>
      <c r="L33" s="27">
        <f>SUM(F33:K33)</f>
        <v>0</v>
      </c>
    </row>
    <row r="34" spans="1:12" x14ac:dyDescent="0.4">
      <c r="A34" s="22">
        <f>A33+1</f>
        <v>17</v>
      </c>
      <c r="B34" s="57" t="s">
        <v>116</v>
      </c>
      <c r="C34" s="57"/>
      <c r="D34" s="57"/>
      <c r="E34" s="43"/>
      <c r="F34" s="47">
        <v>0</v>
      </c>
      <c r="G34" s="47">
        <v>0</v>
      </c>
      <c r="H34" s="47">
        <v>0</v>
      </c>
      <c r="I34" s="47">
        <v>0</v>
      </c>
      <c r="J34" s="47">
        <v>0</v>
      </c>
      <c r="K34" s="47">
        <v>0</v>
      </c>
      <c r="L34" s="27">
        <f>SUM(F34:K34)</f>
        <v>0</v>
      </c>
    </row>
    <row r="35" spans="1:12" x14ac:dyDescent="0.4">
      <c r="B35" s="57"/>
      <c r="C35" s="57"/>
      <c r="D35" s="57"/>
      <c r="E35" s="43"/>
      <c r="F35" s="47"/>
      <c r="G35" s="47"/>
      <c r="H35" s="47"/>
      <c r="I35" s="47"/>
      <c r="J35" s="47"/>
      <c r="K35" s="47"/>
      <c r="L35" s="27"/>
    </row>
    <row r="36" spans="1:12" x14ac:dyDescent="0.4">
      <c r="B36" s="57"/>
      <c r="C36" s="57"/>
      <c r="D36" s="57"/>
      <c r="E36" s="43"/>
      <c r="F36" s="47"/>
      <c r="G36" s="47"/>
      <c r="H36" s="47"/>
      <c r="I36" s="47"/>
      <c r="J36" s="47"/>
      <c r="K36" s="47"/>
      <c r="L36" s="27"/>
    </row>
    <row r="37" spans="1:12" x14ac:dyDescent="0.4">
      <c r="A37" s="22">
        <f>A34+1</f>
        <v>18</v>
      </c>
      <c r="B37" s="229" t="s">
        <v>299</v>
      </c>
      <c r="C37" s="57"/>
      <c r="D37" s="57"/>
      <c r="F37" s="27"/>
      <c r="G37" s="27"/>
      <c r="H37" s="27"/>
      <c r="I37" s="27"/>
      <c r="J37" s="27"/>
      <c r="K37" s="27"/>
      <c r="L37" s="27"/>
    </row>
    <row r="38" spans="1:12" x14ac:dyDescent="0.4">
      <c r="B38" s="229"/>
      <c r="C38" s="57"/>
      <c r="D38" s="57"/>
      <c r="F38" s="27"/>
      <c r="G38" s="27"/>
      <c r="H38" s="27"/>
      <c r="I38" s="27"/>
      <c r="J38" s="27"/>
      <c r="K38" s="27"/>
      <c r="L38" s="27"/>
    </row>
    <row r="39" spans="1:12" x14ac:dyDescent="0.4">
      <c r="A39" s="22">
        <f>A37+1</f>
        <v>19</v>
      </c>
      <c r="B39" s="230" t="s">
        <v>283</v>
      </c>
      <c r="C39" s="57" t="s">
        <v>280</v>
      </c>
      <c r="D39" s="231"/>
      <c r="F39" s="27"/>
      <c r="G39" s="27"/>
      <c r="H39" s="27"/>
      <c r="I39" s="27"/>
      <c r="J39" s="27"/>
      <c r="K39" s="27"/>
      <c r="L39" s="27"/>
    </row>
    <row r="40" spans="1:12" x14ac:dyDescent="0.4">
      <c r="A40" s="22">
        <f>A39+1</f>
        <v>20</v>
      </c>
      <c r="B40" s="57" t="s">
        <v>111</v>
      </c>
      <c r="C40" s="57"/>
      <c r="D40" s="57"/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27">
        <f>SUM(F40:K40)</f>
        <v>0</v>
      </c>
    </row>
    <row r="41" spans="1:12" x14ac:dyDescent="0.4">
      <c r="B41" s="57"/>
      <c r="C41" s="57"/>
      <c r="D41" s="57"/>
      <c r="F41" s="27"/>
      <c r="G41" s="27"/>
      <c r="H41" s="27"/>
      <c r="I41" s="27"/>
      <c r="J41" s="27"/>
      <c r="K41" s="27"/>
      <c r="L41" s="27"/>
    </row>
    <row r="42" spans="1:12" x14ac:dyDescent="0.4">
      <c r="A42" s="22">
        <f>A40+1</f>
        <v>21</v>
      </c>
      <c r="B42" s="57" t="s">
        <v>113</v>
      </c>
      <c r="C42" s="57"/>
      <c r="D42" s="57"/>
      <c r="E42" s="232"/>
      <c r="F42" s="47">
        <v>0</v>
      </c>
      <c r="G42" s="47">
        <v>0</v>
      </c>
      <c r="H42" s="47">
        <v>0</v>
      </c>
      <c r="I42" s="47">
        <v>0</v>
      </c>
      <c r="J42" s="47">
        <v>0</v>
      </c>
      <c r="K42" s="47">
        <v>0</v>
      </c>
      <c r="L42" s="27">
        <f>SUM(F42:K42)</f>
        <v>0</v>
      </c>
    </row>
    <row r="43" spans="1:12" x14ac:dyDescent="0.4">
      <c r="A43" s="22">
        <f>A42+1</f>
        <v>22</v>
      </c>
      <c r="B43" s="57" t="s">
        <v>114</v>
      </c>
      <c r="C43" s="57"/>
      <c r="D43" s="57"/>
      <c r="F43" s="47">
        <v>0</v>
      </c>
      <c r="G43" s="47">
        <v>0</v>
      </c>
      <c r="H43" s="47">
        <v>0</v>
      </c>
      <c r="I43" s="47">
        <v>0</v>
      </c>
      <c r="J43" s="47">
        <v>0</v>
      </c>
      <c r="K43" s="47">
        <v>0</v>
      </c>
      <c r="L43" s="27">
        <f>SUM(F43:K43)</f>
        <v>0</v>
      </c>
    </row>
    <row r="44" spans="1:12" x14ac:dyDescent="0.4">
      <c r="A44" s="22">
        <f>A43+1</f>
        <v>23</v>
      </c>
      <c r="B44" s="57" t="s">
        <v>115</v>
      </c>
      <c r="C44" s="57"/>
      <c r="D44" s="57"/>
      <c r="F44" s="47">
        <v>0</v>
      </c>
      <c r="G44" s="47">
        <v>0</v>
      </c>
      <c r="H44" s="47">
        <v>0</v>
      </c>
      <c r="I44" s="47">
        <v>0</v>
      </c>
      <c r="J44" s="47">
        <v>0</v>
      </c>
      <c r="K44" s="47">
        <v>0</v>
      </c>
      <c r="L44" s="27">
        <f>SUM(F44:K44)</f>
        <v>0</v>
      </c>
    </row>
    <row r="45" spans="1:12" x14ac:dyDescent="0.4">
      <c r="A45" s="22">
        <f>A44+1</f>
        <v>24</v>
      </c>
      <c r="B45" s="57" t="s">
        <v>116</v>
      </c>
      <c r="C45" s="57"/>
      <c r="D45" s="57"/>
      <c r="F45" s="47">
        <v>0</v>
      </c>
      <c r="G45" s="47">
        <v>0</v>
      </c>
      <c r="H45" s="47">
        <v>0</v>
      </c>
      <c r="I45" s="47">
        <v>0</v>
      </c>
      <c r="J45" s="47">
        <v>0</v>
      </c>
      <c r="K45" s="47">
        <v>0</v>
      </c>
      <c r="L45" s="27">
        <f>SUM(F45:K45)</f>
        <v>0</v>
      </c>
    </row>
    <row r="46" spans="1:12" x14ac:dyDescent="0.4">
      <c r="B46" s="57"/>
      <c r="C46" s="57"/>
      <c r="D46" s="57"/>
      <c r="F46" s="47"/>
      <c r="G46" s="47"/>
      <c r="H46" s="47"/>
      <c r="I46" s="47"/>
      <c r="J46" s="47"/>
      <c r="K46" s="47"/>
      <c r="L46" s="27"/>
    </row>
    <row r="47" spans="1:12" x14ac:dyDescent="0.4">
      <c r="A47" s="22">
        <f>A45+1</f>
        <v>25</v>
      </c>
      <c r="B47" s="229" t="s">
        <v>300</v>
      </c>
      <c r="C47" s="57"/>
      <c r="D47" s="57"/>
      <c r="E47" s="64"/>
      <c r="F47" s="47"/>
      <c r="G47" s="47"/>
      <c r="H47" s="47"/>
      <c r="I47" s="47"/>
      <c r="J47" s="47"/>
      <c r="K47" s="47"/>
      <c r="L47" s="27"/>
    </row>
    <row r="48" spans="1:12" x14ac:dyDescent="0.4">
      <c r="B48" s="57"/>
      <c r="C48" s="57"/>
      <c r="D48" s="57"/>
      <c r="E48" s="64"/>
      <c r="F48" s="47"/>
      <c r="G48" s="47"/>
      <c r="H48" s="47"/>
      <c r="I48" s="47"/>
      <c r="J48" s="47"/>
      <c r="K48" s="47"/>
      <c r="L48" s="27"/>
    </row>
    <row r="49" spans="1:19" x14ac:dyDescent="0.4">
      <c r="A49" s="22">
        <f>A47+1</f>
        <v>26</v>
      </c>
      <c r="B49" s="230" t="s">
        <v>283</v>
      </c>
      <c r="C49" s="57" t="s">
        <v>112</v>
      </c>
      <c r="D49" s="231"/>
      <c r="F49" s="27"/>
      <c r="G49" s="27"/>
      <c r="H49" s="27"/>
      <c r="I49" s="27"/>
      <c r="J49" s="27"/>
      <c r="K49" s="27"/>
      <c r="L49" s="27"/>
    </row>
    <row r="50" spans="1:19" x14ac:dyDescent="0.4">
      <c r="A50" s="22">
        <f>A49+1</f>
        <v>27</v>
      </c>
      <c r="B50" s="57" t="s">
        <v>111</v>
      </c>
      <c r="C50" s="57"/>
      <c r="D50" s="57"/>
      <c r="F50" s="47">
        <v>0</v>
      </c>
      <c r="G50" s="47">
        <v>0</v>
      </c>
      <c r="H50" s="47">
        <v>0</v>
      </c>
      <c r="I50" s="47">
        <v>0</v>
      </c>
      <c r="J50" s="47">
        <v>0</v>
      </c>
      <c r="K50" s="47">
        <v>0</v>
      </c>
      <c r="L50" s="27">
        <f>SUM(F50:K50)</f>
        <v>0</v>
      </c>
    </row>
    <row r="51" spans="1:19" x14ac:dyDescent="0.4">
      <c r="B51" s="57"/>
      <c r="C51" s="57"/>
      <c r="D51" s="57"/>
      <c r="F51" s="27"/>
      <c r="G51" s="27"/>
      <c r="H51" s="27"/>
      <c r="I51" s="27"/>
      <c r="J51" s="27"/>
      <c r="K51" s="27"/>
      <c r="L51" s="27"/>
    </row>
    <row r="52" spans="1:19" x14ac:dyDescent="0.4">
      <c r="A52" s="22">
        <f>A50+1</f>
        <v>28</v>
      </c>
      <c r="B52" s="22" t="s">
        <v>197</v>
      </c>
      <c r="C52" s="57"/>
      <c r="D52" s="57"/>
      <c r="E52" s="232"/>
      <c r="F52" s="47">
        <v>0</v>
      </c>
      <c r="G52" s="47">
        <v>0</v>
      </c>
      <c r="H52" s="47">
        <v>0</v>
      </c>
      <c r="I52" s="47">
        <v>0</v>
      </c>
      <c r="J52" s="47">
        <v>0</v>
      </c>
      <c r="K52" s="47">
        <v>0</v>
      </c>
      <c r="L52" s="27">
        <f>SUM(F52:K52)</f>
        <v>0</v>
      </c>
    </row>
    <row r="53" spans="1:19" x14ac:dyDescent="0.4">
      <c r="A53" s="22">
        <f>A52+1</f>
        <v>29</v>
      </c>
      <c r="B53" s="22" t="s">
        <v>281</v>
      </c>
      <c r="C53" s="57"/>
      <c r="D53" s="57"/>
      <c r="F53" s="47">
        <v>0</v>
      </c>
      <c r="G53" s="47">
        <v>0</v>
      </c>
      <c r="H53" s="47">
        <v>0</v>
      </c>
      <c r="I53" s="47">
        <v>0</v>
      </c>
      <c r="J53" s="47">
        <v>0</v>
      </c>
      <c r="K53" s="47">
        <v>0</v>
      </c>
      <c r="L53" s="27">
        <f>SUM(F53:K53)</f>
        <v>0</v>
      </c>
    </row>
    <row r="54" spans="1:19" x14ac:dyDescent="0.4">
      <c r="A54" s="22">
        <f>A53+1</f>
        <v>30</v>
      </c>
      <c r="B54" s="22" t="s">
        <v>282</v>
      </c>
      <c r="C54" s="57"/>
      <c r="D54" s="57"/>
      <c r="F54" s="47">
        <v>0</v>
      </c>
      <c r="G54" s="47">
        <v>0</v>
      </c>
      <c r="H54" s="47">
        <v>0</v>
      </c>
      <c r="I54" s="47">
        <v>0</v>
      </c>
      <c r="J54" s="47">
        <v>0</v>
      </c>
      <c r="K54" s="47">
        <v>0</v>
      </c>
      <c r="L54" s="27">
        <f>SUM(F54:K54)</f>
        <v>0</v>
      </c>
    </row>
    <row r="55" spans="1:19" x14ac:dyDescent="0.4">
      <c r="B55" s="57"/>
      <c r="C55" s="57"/>
      <c r="D55" s="57"/>
      <c r="F55" s="47"/>
      <c r="G55" s="47"/>
      <c r="H55" s="47"/>
      <c r="I55" s="47"/>
      <c r="J55" s="47"/>
      <c r="K55" s="47"/>
      <c r="L55" s="27"/>
    </row>
    <row r="56" spans="1:19" x14ac:dyDescent="0.4">
      <c r="B56" s="57"/>
      <c r="C56" s="57"/>
      <c r="D56" s="57"/>
      <c r="E56" s="64"/>
      <c r="F56" s="47"/>
      <c r="G56" s="47"/>
      <c r="H56" s="47"/>
      <c r="I56" s="47"/>
      <c r="J56" s="47"/>
      <c r="K56" s="47"/>
      <c r="L56" s="47"/>
      <c r="M56" s="45"/>
      <c r="N56" s="45"/>
      <c r="O56" s="45"/>
      <c r="P56" s="45"/>
      <c r="Q56" s="45"/>
      <c r="R56" s="27"/>
    </row>
    <row r="57" spans="1:19" x14ac:dyDescent="0.4">
      <c r="A57" s="32"/>
      <c r="B57" s="32"/>
      <c r="C57" s="32"/>
      <c r="D57" s="32"/>
      <c r="E57" s="32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</row>
    <row r="58" spans="1:19" x14ac:dyDescent="0.4">
      <c r="A58" s="25"/>
      <c r="B58" s="25"/>
      <c r="C58" s="25"/>
      <c r="D58" s="25"/>
      <c r="E58" s="25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</row>
    <row r="59" spans="1:19" x14ac:dyDescent="0.4"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</row>
    <row r="60" spans="1:19" x14ac:dyDescent="0.4">
      <c r="B60" s="229"/>
      <c r="C60" s="5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</row>
    <row r="62" spans="1:19" x14ac:dyDescent="0.4">
      <c r="B62" s="230"/>
      <c r="C62" s="57"/>
      <c r="D62" s="231"/>
      <c r="F62" s="47"/>
      <c r="G62" s="47"/>
      <c r="H62" s="47"/>
      <c r="I62" s="47"/>
      <c r="J62" s="47"/>
      <c r="K62" s="47"/>
      <c r="L62" s="47"/>
      <c r="M62" s="45"/>
      <c r="N62" s="45"/>
      <c r="O62" s="45"/>
      <c r="P62" s="45"/>
      <c r="Q62" s="45"/>
      <c r="R62" s="27"/>
    </row>
    <row r="63" spans="1:19" x14ac:dyDescent="0.4">
      <c r="B63" s="57"/>
      <c r="C63" s="57"/>
      <c r="D63" s="57"/>
      <c r="E63" s="64"/>
      <c r="F63" s="47"/>
      <c r="G63" s="47"/>
      <c r="H63" s="47"/>
      <c r="I63" s="47"/>
      <c r="J63" s="47"/>
      <c r="K63" s="47"/>
      <c r="L63" s="47"/>
      <c r="M63" s="45"/>
      <c r="N63" s="45"/>
      <c r="O63" s="45"/>
      <c r="P63" s="45"/>
      <c r="Q63" s="45"/>
      <c r="R63" s="27"/>
      <c r="S63" s="27"/>
    </row>
    <row r="64" spans="1:19" x14ac:dyDescent="0.4">
      <c r="B64" s="57"/>
      <c r="C64" s="57"/>
      <c r="D64" s="5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</row>
    <row r="65" spans="2:19" x14ac:dyDescent="0.4">
      <c r="B65" s="57"/>
      <c r="C65" s="57"/>
      <c r="D65" s="57"/>
      <c r="E65" s="64"/>
      <c r="F65" s="47"/>
      <c r="G65" s="47"/>
      <c r="H65" s="47"/>
      <c r="I65" s="47"/>
      <c r="J65" s="47"/>
      <c r="K65" s="47"/>
      <c r="L65" s="47"/>
      <c r="M65" s="45"/>
      <c r="N65" s="45"/>
      <c r="O65" s="45"/>
      <c r="P65" s="45"/>
      <c r="Q65" s="45"/>
      <c r="R65" s="27"/>
      <c r="S65" s="27"/>
    </row>
    <row r="66" spans="2:19" x14ac:dyDescent="0.4">
      <c r="B66" s="57"/>
      <c r="C66" s="57"/>
      <c r="D66" s="57"/>
      <c r="E66" s="64"/>
      <c r="F66" s="47"/>
      <c r="G66" s="47"/>
      <c r="H66" s="47"/>
      <c r="I66" s="47"/>
      <c r="J66" s="47"/>
      <c r="K66" s="47"/>
      <c r="L66" s="47"/>
      <c r="M66" s="45"/>
      <c r="N66" s="45"/>
      <c r="O66" s="45"/>
      <c r="P66" s="45"/>
      <c r="Q66" s="45"/>
      <c r="R66" s="27"/>
      <c r="S66" s="27"/>
    </row>
    <row r="67" spans="2:19" x14ac:dyDescent="0.4">
      <c r="B67" s="57"/>
      <c r="C67" s="57"/>
      <c r="D67" s="57"/>
      <c r="E67" s="64"/>
      <c r="F67" s="47"/>
      <c r="G67" s="47"/>
      <c r="H67" s="47"/>
      <c r="I67" s="47"/>
      <c r="J67" s="47"/>
      <c r="K67" s="47"/>
      <c r="L67" s="47"/>
      <c r="M67" s="45"/>
      <c r="N67" s="45"/>
      <c r="O67" s="45"/>
      <c r="P67" s="45"/>
      <c r="Q67" s="45"/>
      <c r="R67" s="27"/>
      <c r="S67" s="27"/>
    </row>
    <row r="68" spans="2:19" x14ac:dyDescent="0.4">
      <c r="B68" s="57"/>
      <c r="C68" s="57"/>
      <c r="D68" s="57"/>
      <c r="E68" s="64"/>
      <c r="F68" s="47"/>
      <c r="G68" s="47"/>
      <c r="H68" s="47"/>
      <c r="I68" s="47"/>
      <c r="J68" s="47"/>
      <c r="K68" s="47"/>
      <c r="L68" s="47"/>
      <c r="M68" s="45"/>
      <c r="N68" s="45"/>
      <c r="O68" s="45"/>
      <c r="P68" s="45"/>
      <c r="Q68" s="45"/>
      <c r="R68" s="27"/>
      <c r="S68" s="27"/>
    </row>
    <row r="69" spans="2:19" x14ac:dyDescent="0.4">
      <c r="B69" s="57"/>
      <c r="C69" s="57"/>
      <c r="D69" s="57"/>
      <c r="E69" s="64"/>
      <c r="F69" s="47"/>
      <c r="G69" s="47"/>
      <c r="H69" s="47"/>
      <c r="I69" s="47"/>
      <c r="J69" s="47"/>
      <c r="K69" s="47"/>
      <c r="L69" s="47"/>
      <c r="M69" s="45"/>
      <c r="N69" s="45"/>
      <c r="O69" s="45"/>
      <c r="P69" s="45"/>
      <c r="Q69" s="45"/>
      <c r="R69" s="27"/>
    </row>
    <row r="70" spans="2:19" x14ac:dyDescent="0.4">
      <c r="B70" s="230"/>
      <c r="C70" s="57"/>
      <c r="D70" s="231"/>
      <c r="F70" s="47"/>
      <c r="G70" s="47"/>
      <c r="H70" s="47"/>
      <c r="I70" s="47"/>
      <c r="J70" s="47"/>
      <c r="K70" s="47"/>
      <c r="L70" s="47"/>
      <c r="M70" s="45"/>
      <c r="N70" s="45"/>
      <c r="O70" s="45"/>
      <c r="P70" s="45"/>
      <c r="Q70" s="45"/>
      <c r="R70" s="27"/>
    </row>
    <row r="71" spans="2:19" x14ac:dyDescent="0.4">
      <c r="B71" s="57"/>
      <c r="C71" s="57"/>
      <c r="D71" s="57"/>
      <c r="E71" s="64"/>
      <c r="F71" s="47"/>
      <c r="G71" s="47"/>
      <c r="H71" s="47"/>
      <c r="I71" s="47"/>
      <c r="J71" s="47"/>
      <c r="K71" s="47"/>
      <c r="L71" s="47"/>
      <c r="M71" s="45"/>
      <c r="N71" s="45"/>
      <c r="O71" s="45"/>
      <c r="P71" s="45"/>
      <c r="Q71" s="45"/>
      <c r="R71" s="27"/>
      <c r="S71" s="27"/>
    </row>
    <row r="72" spans="2:19" x14ac:dyDescent="0.4">
      <c r="B72" s="57"/>
      <c r="C72" s="57"/>
      <c r="D72" s="5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</row>
    <row r="73" spans="2:19" x14ac:dyDescent="0.4">
      <c r="B73" s="57"/>
      <c r="C73" s="57"/>
      <c r="D73" s="57"/>
      <c r="E73" s="64"/>
      <c r="F73" s="47"/>
      <c r="G73" s="47"/>
      <c r="H73" s="47"/>
      <c r="I73" s="47"/>
      <c r="J73" s="47"/>
      <c r="K73" s="47"/>
      <c r="L73" s="47"/>
      <c r="M73" s="45"/>
      <c r="N73" s="45"/>
      <c r="O73" s="45"/>
      <c r="P73" s="45"/>
      <c r="Q73" s="45"/>
      <c r="R73" s="27"/>
      <c r="S73" s="27"/>
    </row>
    <row r="74" spans="2:19" x14ac:dyDescent="0.4">
      <c r="B74" s="57"/>
      <c r="C74" s="57"/>
      <c r="D74" s="57"/>
      <c r="E74" s="64"/>
      <c r="F74" s="47"/>
      <c r="G74" s="47"/>
      <c r="H74" s="47"/>
      <c r="I74" s="47"/>
      <c r="J74" s="47"/>
      <c r="K74" s="47"/>
      <c r="L74" s="47"/>
      <c r="M74" s="45"/>
      <c r="N74" s="45"/>
      <c r="O74" s="45"/>
      <c r="P74" s="45"/>
      <c r="Q74" s="45"/>
      <c r="R74" s="27"/>
      <c r="S74" s="27"/>
    </row>
    <row r="75" spans="2:19" x14ac:dyDescent="0.4">
      <c r="B75" s="57"/>
      <c r="C75" s="57"/>
      <c r="D75" s="57"/>
      <c r="E75" s="64"/>
      <c r="F75" s="47"/>
      <c r="G75" s="47"/>
      <c r="H75" s="47"/>
      <c r="I75" s="47"/>
      <c r="J75" s="47"/>
      <c r="K75" s="47"/>
      <c r="L75" s="47"/>
      <c r="M75" s="45"/>
      <c r="N75" s="45"/>
      <c r="O75" s="45"/>
      <c r="P75" s="45"/>
      <c r="Q75" s="45"/>
      <c r="R75" s="27"/>
      <c r="S75" s="27"/>
    </row>
    <row r="76" spans="2:19" x14ac:dyDescent="0.4">
      <c r="B76" s="57"/>
      <c r="C76" s="57"/>
      <c r="D76" s="57"/>
      <c r="E76" s="64"/>
      <c r="F76" s="47"/>
      <c r="G76" s="47"/>
      <c r="H76" s="47"/>
      <c r="I76" s="47"/>
      <c r="J76" s="47"/>
      <c r="K76" s="47"/>
      <c r="L76" s="47"/>
      <c r="M76" s="45"/>
      <c r="N76" s="45"/>
      <c r="O76" s="45"/>
      <c r="P76" s="45"/>
      <c r="Q76" s="45"/>
      <c r="R76" s="27"/>
      <c r="S76" s="27"/>
    </row>
    <row r="77" spans="2:19" x14ac:dyDescent="0.4">
      <c r="B77" s="57"/>
      <c r="C77" s="57"/>
      <c r="D77" s="57"/>
      <c r="E77" s="64"/>
      <c r="F77" s="47"/>
      <c r="G77" s="47"/>
      <c r="H77" s="47"/>
      <c r="I77" s="47"/>
      <c r="J77" s="47"/>
      <c r="K77" s="47"/>
      <c r="L77" s="47"/>
      <c r="M77" s="45"/>
      <c r="N77" s="45"/>
      <c r="O77" s="45"/>
      <c r="P77" s="45"/>
      <c r="Q77" s="45"/>
      <c r="R77" s="27"/>
      <c r="S77" s="27"/>
    </row>
    <row r="78" spans="2:19" x14ac:dyDescent="0.4">
      <c r="B78" s="230"/>
      <c r="C78" s="57"/>
      <c r="D78" s="231"/>
      <c r="F78" s="47"/>
      <c r="G78" s="47"/>
      <c r="H78" s="47"/>
      <c r="I78" s="47"/>
      <c r="J78" s="47"/>
      <c r="K78" s="47"/>
      <c r="L78" s="47"/>
      <c r="M78" s="45"/>
      <c r="N78" s="45"/>
      <c r="O78" s="45"/>
      <c r="P78" s="45"/>
      <c r="Q78" s="45"/>
      <c r="R78" s="27"/>
    </row>
    <row r="79" spans="2:19" x14ac:dyDescent="0.4">
      <c r="B79" s="57"/>
      <c r="C79" s="57"/>
      <c r="D79" s="57"/>
      <c r="E79" s="64"/>
      <c r="F79" s="47"/>
      <c r="G79" s="47"/>
      <c r="H79" s="47"/>
      <c r="I79" s="47"/>
      <c r="J79" s="47"/>
      <c r="K79" s="47"/>
      <c r="L79" s="47"/>
      <c r="M79" s="45"/>
      <c r="N79" s="45"/>
      <c r="O79" s="45"/>
      <c r="P79" s="45"/>
      <c r="Q79" s="45"/>
      <c r="R79" s="27"/>
      <c r="S79" s="27"/>
    </row>
    <row r="80" spans="2:19" x14ac:dyDescent="0.4">
      <c r="B80" s="57"/>
      <c r="C80" s="57"/>
      <c r="D80" s="5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</row>
    <row r="81" spans="2:19" x14ac:dyDescent="0.4">
      <c r="B81" s="57"/>
      <c r="C81" s="57"/>
      <c r="D81" s="57"/>
      <c r="E81" s="57"/>
      <c r="F81" s="47"/>
      <c r="G81" s="47"/>
      <c r="H81" s="47"/>
      <c r="I81" s="47"/>
      <c r="J81" s="47"/>
      <c r="K81" s="47"/>
      <c r="L81" s="47"/>
      <c r="M81" s="45"/>
      <c r="N81" s="45"/>
      <c r="O81" s="45"/>
      <c r="P81" s="45"/>
      <c r="Q81" s="45"/>
      <c r="R81" s="27"/>
      <c r="S81" s="27"/>
    </row>
    <row r="82" spans="2:19" x14ac:dyDescent="0.4">
      <c r="B82" s="57"/>
      <c r="C82" s="57"/>
      <c r="D82" s="57"/>
      <c r="E82" s="57"/>
      <c r="F82" s="47"/>
      <c r="G82" s="47"/>
      <c r="H82" s="47"/>
      <c r="I82" s="47"/>
      <c r="J82" s="47"/>
      <c r="K82" s="47"/>
      <c r="L82" s="47"/>
      <c r="M82" s="45"/>
      <c r="N82" s="45"/>
      <c r="O82" s="45"/>
      <c r="P82" s="45"/>
      <c r="Q82" s="45"/>
      <c r="R82" s="27"/>
      <c r="S82" s="27"/>
    </row>
    <row r="83" spans="2:19" x14ac:dyDescent="0.4">
      <c r="B83" s="57"/>
      <c r="C83" s="57"/>
      <c r="D83" s="57"/>
      <c r="E83" s="57"/>
      <c r="F83" s="47"/>
      <c r="G83" s="47"/>
      <c r="H83" s="47"/>
      <c r="I83" s="47"/>
      <c r="J83" s="47"/>
      <c r="K83" s="47"/>
      <c r="L83" s="47"/>
      <c r="M83" s="45"/>
      <c r="N83" s="45"/>
      <c r="O83" s="45"/>
      <c r="P83" s="45"/>
      <c r="Q83" s="45"/>
      <c r="R83" s="27"/>
    </row>
    <row r="84" spans="2:19" x14ac:dyDescent="0.4">
      <c r="B84" s="57"/>
      <c r="C84" s="57"/>
      <c r="D84" s="57"/>
      <c r="E84" s="57"/>
      <c r="F84" s="47"/>
      <c r="G84" s="47"/>
      <c r="H84" s="47"/>
      <c r="I84" s="47"/>
      <c r="J84" s="47"/>
      <c r="K84" s="47"/>
      <c r="L84" s="47"/>
      <c r="M84" s="45"/>
      <c r="N84" s="45"/>
      <c r="O84" s="45"/>
      <c r="P84" s="45"/>
      <c r="Q84" s="45"/>
      <c r="R84" s="27"/>
    </row>
    <row r="85" spans="2:19" x14ac:dyDescent="0.4">
      <c r="B85" s="57"/>
      <c r="C85" s="57"/>
      <c r="D85" s="57"/>
      <c r="E85" s="57"/>
      <c r="F85" s="47"/>
      <c r="G85" s="47"/>
      <c r="H85" s="47"/>
      <c r="I85" s="47"/>
      <c r="J85" s="47"/>
      <c r="K85" s="47"/>
      <c r="L85" s="47"/>
      <c r="M85" s="45"/>
      <c r="N85" s="45"/>
      <c r="O85" s="45"/>
      <c r="P85" s="45"/>
      <c r="Q85" s="45"/>
      <c r="R85" s="27"/>
    </row>
    <row r="88" spans="2:19" x14ac:dyDescent="0.4">
      <c r="B88" s="230"/>
      <c r="C88" s="57"/>
      <c r="D88" s="231"/>
      <c r="F88" s="47"/>
      <c r="G88" s="47"/>
      <c r="H88" s="47"/>
      <c r="I88" s="47"/>
      <c r="J88" s="47"/>
      <c r="K88" s="47"/>
      <c r="L88" s="47"/>
      <c r="M88" s="45"/>
      <c r="N88" s="45"/>
      <c r="O88" s="45"/>
      <c r="P88" s="45"/>
      <c r="Q88" s="45"/>
      <c r="R88" s="27"/>
    </row>
    <row r="89" spans="2:19" x14ac:dyDescent="0.4">
      <c r="B89" s="57"/>
      <c r="C89" s="57"/>
      <c r="D89" s="57"/>
      <c r="E89" s="64"/>
      <c r="F89" s="47"/>
      <c r="G89" s="47"/>
      <c r="H89" s="47"/>
      <c r="I89" s="47"/>
      <c r="J89" s="47"/>
      <c r="K89" s="47"/>
      <c r="L89" s="47"/>
      <c r="M89" s="45"/>
      <c r="N89" s="45"/>
      <c r="O89" s="45"/>
      <c r="P89" s="45"/>
      <c r="Q89" s="45"/>
      <c r="R89" s="27"/>
      <c r="S89" s="27"/>
    </row>
    <row r="90" spans="2:19" x14ac:dyDescent="0.4">
      <c r="B90" s="57"/>
      <c r="C90" s="57"/>
      <c r="D90" s="5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</row>
    <row r="91" spans="2:19" x14ac:dyDescent="0.4">
      <c r="B91" s="57"/>
      <c r="C91" s="57"/>
      <c r="D91" s="57"/>
      <c r="E91" s="64"/>
      <c r="F91" s="47"/>
      <c r="G91" s="47"/>
      <c r="H91" s="47"/>
      <c r="I91" s="47"/>
      <c r="J91" s="47"/>
      <c r="K91" s="47"/>
      <c r="L91" s="47"/>
      <c r="M91" s="45"/>
      <c r="N91" s="45"/>
      <c r="O91" s="45"/>
      <c r="P91" s="45"/>
      <c r="Q91" s="45"/>
      <c r="R91" s="27"/>
      <c r="S91" s="27"/>
    </row>
    <row r="92" spans="2:19" x14ac:dyDescent="0.4">
      <c r="B92" s="57"/>
      <c r="C92" s="57"/>
      <c r="D92" s="57"/>
      <c r="E92" s="64"/>
      <c r="F92" s="47"/>
      <c r="G92" s="47"/>
      <c r="H92" s="47"/>
      <c r="I92" s="47"/>
      <c r="J92" s="47"/>
      <c r="K92" s="47"/>
      <c r="L92" s="47"/>
      <c r="M92" s="45"/>
      <c r="N92" s="45"/>
      <c r="O92" s="45"/>
      <c r="P92" s="45"/>
      <c r="Q92" s="45"/>
      <c r="R92" s="27"/>
      <c r="S92" s="27"/>
    </row>
    <row r="93" spans="2:19" x14ac:dyDescent="0.4">
      <c r="B93" s="57"/>
      <c r="C93" s="57"/>
      <c r="D93" s="57"/>
      <c r="E93" s="64"/>
      <c r="F93" s="47"/>
      <c r="G93" s="47"/>
      <c r="H93" s="47"/>
      <c r="I93" s="47"/>
      <c r="J93" s="47"/>
      <c r="K93" s="47"/>
      <c r="L93" s="47"/>
      <c r="M93" s="45"/>
      <c r="N93" s="45"/>
      <c r="O93" s="45"/>
      <c r="P93" s="45"/>
      <c r="Q93" s="45"/>
      <c r="R93" s="27"/>
      <c r="S93" s="27"/>
    </row>
    <row r="94" spans="2:19" x14ac:dyDescent="0.4">
      <c r="B94" s="57"/>
      <c r="C94" s="57"/>
      <c r="D94" s="57"/>
      <c r="E94" s="64"/>
      <c r="F94" s="47"/>
      <c r="G94" s="47"/>
      <c r="H94" s="47"/>
      <c r="I94" s="47"/>
      <c r="J94" s="47"/>
      <c r="K94" s="47"/>
      <c r="L94" s="47"/>
      <c r="M94" s="45"/>
      <c r="N94" s="45"/>
      <c r="O94" s="45"/>
      <c r="P94" s="45"/>
      <c r="Q94" s="45"/>
      <c r="R94" s="27"/>
    </row>
    <row r="95" spans="2:19" x14ac:dyDescent="0.4">
      <c r="B95" s="57"/>
      <c r="C95" s="57"/>
      <c r="D95" s="57"/>
      <c r="E95" s="64"/>
      <c r="F95" s="47"/>
      <c r="G95" s="47"/>
      <c r="H95" s="47"/>
      <c r="I95" s="47"/>
      <c r="J95" s="47"/>
      <c r="K95" s="47"/>
      <c r="L95" s="47"/>
      <c r="M95" s="45"/>
      <c r="N95" s="45"/>
      <c r="O95" s="45"/>
      <c r="P95" s="45"/>
      <c r="Q95" s="45"/>
      <c r="R95" s="27"/>
      <c r="S95" s="27"/>
    </row>
    <row r="96" spans="2:19" x14ac:dyDescent="0.4">
      <c r="B96" s="57"/>
      <c r="C96" s="57"/>
      <c r="D96" s="57"/>
      <c r="E96" s="64"/>
      <c r="F96" s="47"/>
      <c r="G96" s="47"/>
      <c r="H96" s="47"/>
      <c r="I96" s="47"/>
      <c r="J96" s="47"/>
      <c r="K96" s="47"/>
      <c r="L96" s="47"/>
      <c r="M96" s="45"/>
      <c r="N96" s="45"/>
      <c r="O96" s="45"/>
      <c r="P96" s="45"/>
      <c r="Q96" s="45"/>
      <c r="R96" s="27"/>
      <c r="S96" s="27"/>
    </row>
    <row r="97" spans="1:18" x14ac:dyDescent="0.4">
      <c r="B97" s="57"/>
      <c r="C97" s="57"/>
      <c r="D97" s="57"/>
      <c r="E97" s="64"/>
      <c r="F97" s="47"/>
      <c r="G97" s="47"/>
      <c r="H97" s="47"/>
      <c r="I97" s="47"/>
      <c r="J97" s="47"/>
      <c r="K97" s="47"/>
      <c r="L97" s="47"/>
      <c r="M97" s="45"/>
      <c r="N97" s="45"/>
      <c r="O97" s="45"/>
      <c r="P97" s="45"/>
      <c r="Q97" s="45"/>
      <c r="R97" s="27"/>
    </row>
    <row r="98" spans="1:18" x14ac:dyDescent="0.4">
      <c r="B98" s="57"/>
      <c r="C98" s="57"/>
      <c r="D98" s="57"/>
      <c r="E98" s="64"/>
      <c r="F98" s="47"/>
      <c r="G98" s="47"/>
      <c r="H98" s="47"/>
      <c r="I98" s="47"/>
      <c r="J98" s="47"/>
      <c r="K98" s="47"/>
      <c r="L98" s="47"/>
      <c r="M98" s="45"/>
      <c r="N98" s="45"/>
      <c r="O98" s="45"/>
      <c r="P98" s="45"/>
      <c r="Q98" s="45"/>
      <c r="R98" s="27"/>
    </row>
    <row r="99" spans="1:18" x14ac:dyDescent="0.4">
      <c r="B99" s="57"/>
      <c r="C99" s="57"/>
      <c r="D99" s="57"/>
      <c r="E99" s="64"/>
      <c r="F99" s="47"/>
      <c r="G99" s="47"/>
      <c r="H99" s="47"/>
      <c r="I99" s="47"/>
      <c r="J99" s="47"/>
      <c r="K99" s="47"/>
      <c r="L99" s="47"/>
      <c r="M99" s="45"/>
      <c r="N99" s="45"/>
      <c r="O99" s="45"/>
      <c r="P99" s="45"/>
      <c r="Q99" s="45"/>
      <c r="R99" s="27"/>
    </row>
    <row r="100" spans="1:18" x14ac:dyDescent="0.4">
      <c r="B100" s="57"/>
      <c r="C100" s="57"/>
      <c r="D100" s="57"/>
      <c r="E100" s="64"/>
      <c r="F100" s="47"/>
      <c r="G100" s="47"/>
      <c r="H100" s="47"/>
      <c r="I100" s="47"/>
      <c r="J100" s="47"/>
      <c r="K100" s="47"/>
      <c r="L100" s="47"/>
      <c r="M100" s="45"/>
      <c r="N100" s="45"/>
      <c r="O100" s="45"/>
      <c r="P100" s="45"/>
      <c r="Q100" s="45"/>
      <c r="R100" s="27"/>
    </row>
    <row r="101" spans="1:18" x14ac:dyDescent="0.4">
      <c r="B101" s="57"/>
      <c r="C101" s="57"/>
      <c r="D101" s="57"/>
      <c r="E101" s="64"/>
      <c r="F101" s="47"/>
      <c r="G101" s="47"/>
      <c r="H101" s="47"/>
      <c r="I101" s="47"/>
      <c r="J101" s="47"/>
      <c r="K101" s="47"/>
      <c r="L101" s="47"/>
      <c r="M101" s="45"/>
      <c r="N101" s="45"/>
      <c r="O101" s="45"/>
      <c r="P101" s="45"/>
      <c r="Q101" s="45"/>
      <c r="R101" s="27"/>
    </row>
    <row r="102" spans="1:18" x14ac:dyDescent="0.4">
      <c r="B102" s="57"/>
      <c r="C102" s="57"/>
      <c r="D102" s="57"/>
      <c r="E102" s="64"/>
      <c r="F102" s="47"/>
      <c r="G102" s="47"/>
      <c r="H102" s="47"/>
      <c r="I102" s="47"/>
      <c r="J102" s="47"/>
      <c r="K102" s="47"/>
      <c r="L102" s="47"/>
      <c r="M102" s="45"/>
      <c r="N102" s="45"/>
      <c r="O102" s="45"/>
      <c r="P102" s="27"/>
      <c r="Q102" s="27"/>
      <c r="R102" s="27"/>
    </row>
    <row r="103" spans="1:18" x14ac:dyDescent="0.4">
      <c r="F103" s="27"/>
      <c r="G103" s="61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</row>
    <row r="104" spans="1:18" x14ac:dyDescent="0.4">
      <c r="E104" s="25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47"/>
      <c r="Q104" s="47"/>
      <c r="R104" s="27"/>
    </row>
    <row r="105" spans="1:18" x14ac:dyDescent="0.4">
      <c r="F105" s="61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</row>
    <row r="106" spans="1:18" x14ac:dyDescent="0.4">
      <c r="A106" s="25"/>
      <c r="B106" s="25"/>
      <c r="C106" s="25"/>
      <c r="D106" s="25"/>
      <c r="E106" s="25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27"/>
    </row>
    <row r="107" spans="1:18" x14ac:dyDescent="0.4">
      <c r="A107" s="25"/>
      <c r="B107" s="25"/>
      <c r="C107" s="25"/>
      <c r="D107" s="23"/>
      <c r="E107" s="25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</row>
    <row r="108" spans="1:18" x14ac:dyDescent="0.4">
      <c r="A108" s="25"/>
      <c r="B108" s="25"/>
      <c r="C108" s="25"/>
      <c r="D108" s="23"/>
      <c r="E108" s="25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</row>
    <row r="109" spans="1:18" x14ac:dyDescent="0.4">
      <c r="A109" s="23"/>
      <c r="B109" s="25"/>
      <c r="C109" s="23"/>
      <c r="D109" s="23"/>
      <c r="E109" s="52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</row>
    <row r="110" spans="1:18" x14ac:dyDescent="0.4">
      <c r="A110" s="32"/>
      <c r="B110" s="32"/>
      <c r="C110" s="32"/>
      <c r="D110" s="32"/>
      <c r="E110" s="32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</row>
    <row r="111" spans="1:18" x14ac:dyDescent="0.4">
      <c r="A111" s="25"/>
      <c r="B111" s="25"/>
      <c r="C111" s="25"/>
      <c r="D111" s="25"/>
      <c r="E111" s="25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</row>
    <row r="112" spans="1:18" x14ac:dyDescent="0.4"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</row>
    <row r="113" spans="2:19" x14ac:dyDescent="0.4">
      <c r="B113" s="229"/>
      <c r="C113" s="5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</row>
    <row r="114" spans="2:19" x14ac:dyDescent="0.4">
      <c r="B114" s="57"/>
      <c r="C114" s="57"/>
      <c r="D114" s="57"/>
      <c r="E114" s="64"/>
      <c r="F114" s="47"/>
      <c r="G114" s="47"/>
      <c r="H114" s="47"/>
      <c r="I114" s="47"/>
      <c r="J114" s="47"/>
      <c r="K114" s="47"/>
      <c r="L114" s="47"/>
      <c r="M114" s="45"/>
      <c r="N114" s="45"/>
      <c r="O114" s="45"/>
      <c r="P114" s="45"/>
      <c r="Q114" s="45"/>
      <c r="R114" s="27"/>
    </row>
    <row r="115" spans="2:19" x14ac:dyDescent="0.4">
      <c r="B115" s="230"/>
      <c r="C115" s="57"/>
      <c r="D115" s="231"/>
      <c r="F115" s="47"/>
      <c r="G115" s="47"/>
      <c r="H115" s="47"/>
      <c r="I115" s="47"/>
      <c r="J115" s="47"/>
      <c r="K115" s="47"/>
      <c r="L115" s="47"/>
      <c r="M115" s="45"/>
      <c r="N115" s="45"/>
      <c r="O115" s="45"/>
      <c r="P115" s="45"/>
      <c r="Q115" s="45"/>
      <c r="R115" s="27"/>
    </row>
    <row r="116" spans="2:19" x14ac:dyDescent="0.4">
      <c r="B116" s="57"/>
      <c r="C116" s="57"/>
      <c r="D116" s="57"/>
      <c r="E116" s="64"/>
      <c r="F116" s="47"/>
      <c r="G116" s="47"/>
      <c r="H116" s="47"/>
      <c r="I116" s="47"/>
      <c r="J116" s="47"/>
      <c r="K116" s="47"/>
      <c r="L116" s="47"/>
      <c r="M116" s="45"/>
      <c r="N116" s="45"/>
      <c r="O116" s="45"/>
      <c r="P116" s="45"/>
      <c r="Q116" s="45"/>
      <c r="R116" s="27"/>
      <c r="S116" s="27"/>
    </row>
    <row r="117" spans="2:19" x14ac:dyDescent="0.4">
      <c r="B117" s="57"/>
      <c r="C117" s="57"/>
      <c r="D117" s="5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</row>
    <row r="118" spans="2:19" x14ac:dyDescent="0.4">
      <c r="B118" s="57"/>
      <c r="C118" s="57"/>
      <c r="D118" s="57"/>
      <c r="E118" s="57"/>
      <c r="F118" s="47"/>
      <c r="G118" s="47"/>
      <c r="H118" s="47"/>
      <c r="I118" s="47"/>
      <c r="J118" s="47"/>
      <c r="K118" s="47"/>
      <c r="L118" s="47"/>
      <c r="M118" s="45"/>
      <c r="N118" s="45"/>
      <c r="O118" s="45"/>
      <c r="P118" s="45"/>
      <c r="Q118" s="45"/>
      <c r="R118" s="27"/>
      <c r="S118" s="27"/>
    </row>
    <row r="119" spans="2:19" x14ac:dyDescent="0.4">
      <c r="B119" s="57"/>
      <c r="C119" s="57"/>
      <c r="D119" s="57"/>
      <c r="E119" s="57"/>
      <c r="F119" s="47"/>
      <c r="G119" s="47"/>
      <c r="H119" s="47"/>
      <c r="I119" s="47"/>
      <c r="J119" s="47"/>
      <c r="K119" s="47"/>
      <c r="L119" s="47"/>
      <c r="M119" s="45"/>
      <c r="N119" s="45"/>
      <c r="O119" s="45"/>
      <c r="P119" s="45"/>
      <c r="Q119" s="45"/>
      <c r="R119" s="27"/>
      <c r="S119" s="27"/>
    </row>
    <row r="120" spans="2:19" x14ac:dyDescent="0.4">
      <c r="B120" s="57"/>
      <c r="C120" s="57"/>
      <c r="D120" s="57"/>
      <c r="E120" s="57"/>
      <c r="F120" s="47"/>
      <c r="G120" s="47"/>
      <c r="H120" s="47"/>
      <c r="I120" s="47"/>
      <c r="J120" s="47"/>
      <c r="K120" s="47"/>
      <c r="L120" s="47"/>
      <c r="M120" s="45"/>
      <c r="N120" s="45"/>
      <c r="O120" s="45"/>
      <c r="P120" s="45"/>
      <c r="Q120" s="45"/>
      <c r="R120" s="27"/>
    </row>
    <row r="121" spans="2:19" x14ac:dyDescent="0.4">
      <c r="B121" s="57"/>
      <c r="C121" s="57"/>
      <c r="D121" s="57"/>
      <c r="E121" s="57"/>
      <c r="F121" s="47"/>
      <c r="G121" s="47"/>
      <c r="H121" s="47"/>
      <c r="I121" s="47"/>
      <c r="J121" s="47"/>
      <c r="K121" s="47"/>
      <c r="L121" s="47"/>
      <c r="M121" s="45"/>
      <c r="N121" s="45"/>
      <c r="O121" s="45"/>
      <c r="P121" s="45"/>
      <c r="Q121" s="45"/>
      <c r="R121" s="27"/>
    </row>
    <row r="122" spans="2:19" x14ac:dyDescent="0.4">
      <c r="B122" s="57"/>
      <c r="C122" s="57"/>
      <c r="D122" s="57"/>
      <c r="E122" s="57"/>
      <c r="F122" s="47"/>
      <c r="G122" s="47"/>
      <c r="H122" s="47"/>
      <c r="I122" s="47"/>
      <c r="J122" s="47"/>
      <c r="K122" s="47"/>
      <c r="L122" s="47"/>
      <c r="M122" s="45"/>
      <c r="N122" s="45"/>
      <c r="O122" s="45"/>
      <c r="P122" s="45"/>
      <c r="Q122" s="45"/>
      <c r="R122" s="27"/>
    </row>
    <row r="125" spans="2:19" x14ac:dyDescent="0.4">
      <c r="B125" s="230"/>
      <c r="C125" s="57"/>
      <c r="D125" s="231"/>
      <c r="F125" s="47"/>
      <c r="G125" s="47"/>
      <c r="H125" s="47"/>
      <c r="I125" s="47"/>
      <c r="J125" s="47"/>
      <c r="K125" s="47"/>
      <c r="L125" s="47"/>
      <c r="M125" s="45"/>
      <c r="N125" s="45"/>
      <c r="O125" s="45"/>
      <c r="P125" s="45"/>
      <c r="Q125" s="45"/>
      <c r="R125" s="27"/>
    </row>
    <row r="126" spans="2:19" x14ac:dyDescent="0.4">
      <c r="B126" s="57"/>
      <c r="C126" s="57"/>
      <c r="D126" s="57"/>
      <c r="E126" s="64"/>
      <c r="F126" s="47"/>
      <c r="G126" s="47"/>
      <c r="H126" s="47"/>
      <c r="I126" s="47"/>
      <c r="J126" s="47"/>
      <c r="K126" s="47"/>
      <c r="L126" s="47"/>
      <c r="M126" s="45"/>
      <c r="N126" s="45"/>
      <c r="O126" s="45"/>
      <c r="P126" s="45"/>
      <c r="Q126" s="45"/>
      <c r="R126" s="27"/>
      <c r="S126" s="27"/>
    </row>
    <row r="127" spans="2:19" x14ac:dyDescent="0.4">
      <c r="B127" s="57"/>
      <c r="C127" s="57"/>
      <c r="D127" s="5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</row>
    <row r="128" spans="2:19" x14ac:dyDescent="0.4">
      <c r="B128" s="57"/>
      <c r="C128" s="57"/>
      <c r="D128" s="57"/>
      <c r="E128" s="64"/>
      <c r="F128" s="47"/>
      <c r="G128" s="47"/>
      <c r="H128" s="47"/>
      <c r="I128" s="47"/>
      <c r="J128" s="47"/>
      <c r="K128" s="47"/>
      <c r="L128" s="47"/>
      <c r="M128" s="45"/>
      <c r="N128" s="45"/>
      <c r="O128" s="45"/>
      <c r="P128" s="45"/>
      <c r="Q128" s="45"/>
      <c r="R128" s="27"/>
      <c r="S128" s="27"/>
    </row>
    <row r="129" spans="2:19" x14ac:dyDescent="0.4">
      <c r="B129" s="57"/>
      <c r="C129" s="57"/>
      <c r="D129" s="57"/>
      <c r="E129" s="64"/>
      <c r="F129" s="47"/>
      <c r="G129" s="47"/>
      <c r="H129" s="47"/>
      <c r="I129" s="47"/>
      <c r="J129" s="47"/>
      <c r="K129" s="47"/>
      <c r="L129" s="47"/>
      <c r="M129" s="45"/>
      <c r="N129" s="45"/>
      <c r="O129" s="45"/>
      <c r="P129" s="45"/>
      <c r="Q129" s="45"/>
      <c r="R129" s="27"/>
      <c r="S129" s="27"/>
    </row>
    <row r="130" spans="2:19" x14ac:dyDescent="0.4">
      <c r="B130" s="57"/>
      <c r="C130" s="57"/>
      <c r="D130" s="57"/>
      <c r="E130" s="64"/>
      <c r="F130" s="47"/>
      <c r="G130" s="47"/>
      <c r="H130" s="47"/>
      <c r="I130" s="47"/>
      <c r="J130" s="47"/>
      <c r="K130" s="47"/>
      <c r="L130" s="47"/>
      <c r="M130" s="45"/>
      <c r="N130" s="45"/>
      <c r="O130" s="45"/>
      <c r="P130" s="45"/>
      <c r="Q130" s="45"/>
      <c r="R130" s="27"/>
      <c r="S130" s="27"/>
    </row>
    <row r="131" spans="2:19" x14ac:dyDescent="0.4">
      <c r="B131" s="57"/>
      <c r="C131" s="57"/>
      <c r="D131" s="57"/>
      <c r="E131" s="64"/>
      <c r="F131" s="47"/>
      <c r="G131" s="47"/>
      <c r="H131" s="47"/>
      <c r="I131" s="47"/>
      <c r="J131" s="47"/>
      <c r="K131" s="47"/>
      <c r="L131" s="47"/>
      <c r="M131" s="45"/>
      <c r="N131" s="45"/>
      <c r="O131" s="45"/>
      <c r="P131" s="45"/>
      <c r="Q131" s="45"/>
      <c r="R131" s="27"/>
    </row>
    <row r="132" spans="2:19" x14ac:dyDescent="0.4">
      <c r="B132" s="57"/>
      <c r="C132" s="57"/>
      <c r="D132" s="57"/>
      <c r="E132" s="64"/>
      <c r="F132" s="47"/>
      <c r="G132" s="47"/>
      <c r="H132" s="47"/>
      <c r="I132" s="47"/>
      <c r="J132" s="47"/>
      <c r="K132" s="47"/>
      <c r="L132" s="47"/>
      <c r="M132" s="45"/>
      <c r="N132" s="45"/>
      <c r="O132" s="45"/>
      <c r="P132" s="45"/>
      <c r="Q132" s="45"/>
      <c r="R132" s="27"/>
    </row>
    <row r="133" spans="2:19" x14ac:dyDescent="0.4">
      <c r="B133" s="230"/>
      <c r="C133" s="57"/>
      <c r="D133" s="231"/>
      <c r="F133" s="47"/>
      <c r="G133" s="47"/>
      <c r="H133" s="47"/>
      <c r="I133" s="47"/>
      <c r="J133" s="47"/>
      <c r="K133" s="47"/>
      <c r="L133" s="47"/>
      <c r="M133" s="45"/>
      <c r="N133" s="45"/>
      <c r="O133" s="45"/>
      <c r="P133" s="45"/>
      <c r="Q133" s="45"/>
      <c r="R133" s="27"/>
    </row>
    <row r="134" spans="2:19" x14ac:dyDescent="0.4">
      <c r="B134" s="57"/>
      <c r="C134" s="57"/>
      <c r="D134" s="57"/>
      <c r="E134" s="64"/>
      <c r="F134" s="47"/>
      <c r="G134" s="47"/>
      <c r="H134" s="47"/>
      <c r="I134" s="47"/>
      <c r="J134" s="47"/>
      <c r="K134" s="47"/>
      <c r="L134" s="47"/>
      <c r="M134" s="45"/>
      <c r="N134" s="45"/>
      <c r="O134" s="45"/>
      <c r="P134" s="45"/>
      <c r="Q134" s="45"/>
      <c r="R134" s="27"/>
      <c r="S134" s="27"/>
    </row>
    <row r="135" spans="2:19" x14ac:dyDescent="0.4">
      <c r="B135" s="57"/>
      <c r="C135" s="57"/>
      <c r="D135" s="5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</row>
    <row r="136" spans="2:19" x14ac:dyDescent="0.4">
      <c r="B136" s="57"/>
      <c r="C136" s="57"/>
      <c r="D136" s="57"/>
      <c r="E136" s="57"/>
      <c r="F136" s="47"/>
      <c r="G136" s="47"/>
      <c r="H136" s="47"/>
      <c r="I136" s="47"/>
      <c r="J136" s="47"/>
      <c r="K136" s="47"/>
      <c r="L136" s="47"/>
      <c r="M136" s="45"/>
      <c r="N136" s="45"/>
      <c r="O136" s="45"/>
      <c r="P136" s="45"/>
      <c r="Q136" s="45"/>
      <c r="R136" s="27"/>
      <c r="S136" s="27"/>
    </row>
    <row r="137" spans="2:19" x14ac:dyDescent="0.4">
      <c r="B137" s="57"/>
      <c r="C137" s="57"/>
      <c r="D137" s="57"/>
      <c r="E137" s="57"/>
      <c r="F137" s="47"/>
      <c r="G137" s="47"/>
      <c r="H137" s="47"/>
      <c r="I137" s="47"/>
      <c r="J137" s="47"/>
      <c r="K137" s="47"/>
      <c r="L137" s="47"/>
      <c r="M137" s="45"/>
      <c r="N137" s="45"/>
      <c r="O137" s="45"/>
      <c r="P137" s="45"/>
      <c r="Q137" s="45"/>
      <c r="R137" s="27"/>
      <c r="S137" s="27"/>
    </row>
    <row r="138" spans="2:19" x14ac:dyDescent="0.4">
      <c r="B138" s="57"/>
      <c r="C138" s="57"/>
      <c r="D138" s="57"/>
      <c r="E138" s="57"/>
      <c r="F138" s="47"/>
      <c r="G138" s="47"/>
      <c r="H138" s="47"/>
      <c r="I138" s="47"/>
      <c r="J138" s="47"/>
      <c r="K138" s="47"/>
      <c r="L138" s="47"/>
      <c r="M138" s="45"/>
      <c r="N138" s="45"/>
      <c r="O138" s="45"/>
      <c r="P138" s="45"/>
      <c r="Q138" s="45"/>
      <c r="R138" s="27"/>
    </row>
    <row r="139" spans="2:19" x14ac:dyDescent="0.4">
      <c r="B139" s="57"/>
      <c r="C139" s="57"/>
      <c r="D139" s="57"/>
      <c r="E139" s="57"/>
      <c r="F139" s="47"/>
      <c r="G139" s="47"/>
      <c r="H139" s="47"/>
      <c r="I139" s="47"/>
      <c r="J139" s="47"/>
      <c r="K139" s="47"/>
      <c r="L139" s="47"/>
      <c r="M139" s="45"/>
      <c r="N139" s="45"/>
      <c r="O139" s="45"/>
      <c r="P139" s="45"/>
      <c r="Q139" s="45"/>
      <c r="R139" s="27"/>
    </row>
    <row r="140" spans="2:19" x14ac:dyDescent="0.4">
      <c r="B140" s="57"/>
      <c r="C140" s="57"/>
      <c r="D140" s="57"/>
      <c r="E140" s="57"/>
      <c r="F140" s="47"/>
      <c r="G140" s="47"/>
      <c r="H140" s="47"/>
      <c r="I140" s="47"/>
      <c r="J140" s="47"/>
      <c r="K140" s="47"/>
      <c r="L140" s="47"/>
      <c r="M140" s="45"/>
      <c r="N140" s="45"/>
      <c r="O140" s="45"/>
      <c r="P140" s="45"/>
      <c r="Q140" s="45"/>
      <c r="R140" s="27"/>
    </row>
    <row r="143" spans="2:19" x14ac:dyDescent="0.4">
      <c r="B143" s="59"/>
      <c r="C143" s="44"/>
      <c r="D143" s="60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27"/>
    </row>
    <row r="144" spans="2:19" x14ac:dyDescent="0.4">
      <c r="B144" s="44"/>
      <c r="C144" s="44"/>
      <c r="D144" s="44"/>
      <c r="E144" s="46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27"/>
      <c r="S144" s="27"/>
    </row>
    <row r="145" spans="2:19" x14ac:dyDescent="0.4">
      <c r="B145" s="44"/>
      <c r="C145" s="44"/>
      <c r="D145" s="44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</row>
    <row r="146" spans="2:19" x14ac:dyDescent="0.4">
      <c r="B146" s="44"/>
      <c r="C146" s="44"/>
      <c r="D146" s="44"/>
      <c r="E146" s="46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27"/>
      <c r="S146" s="27"/>
    </row>
    <row r="147" spans="2:19" x14ac:dyDescent="0.4">
      <c r="B147" s="44"/>
      <c r="C147" s="44"/>
      <c r="D147" s="44"/>
      <c r="E147" s="46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27"/>
      <c r="S147" s="27"/>
    </row>
    <row r="148" spans="2:19" x14ac:dyDescent="0.4">
      <c r="B148" s="44"/>
      <c r="C148" s="44"/>
      <c r="D148" s="44"/>
      <c r="E148" s="46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27"/>
      <c r="S148" s="27"/>
    </row>
    <row r="149" spans="2:19" x14ac:dyDescent="0.4">
      <c r="B149" s="44"/>
      <c r="C149" s="44"/>
      <c r="D149" s="44"/>
      <c r="E149" s="46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27"/>
    </row>
    <row r="150" spans="2:19" x14ac:dyDescent="0.4">
      <c r="B150" s="44"/>
      <c r="C150" s="44"/>
      <c r="D150" s="44"/>
      <c r="E150" s="46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27"/>
    </row>
    <row r="151" spans="2:19" x14ac:dyDescent="0.4">
      <c r="C151" s="44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</row>
    <row r="152" spans="2:19" x14ac:dyDescent="0.4">
      <c r="B152" s="44"/>
      <c r="C152" s="44"/>
      <c r="D152" s="44"/>
      <c r="E152" s="46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27"/>
    </row>
    <row r="153" spans="2:19" x14ac:dyDescent="0.4">
      <c r="B153" s="44"/>
      <c r="C153" s="44"/>
      <c r="D153" s="44"/>
      <c r="E153" s="46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27"/>
    </row>
    <row r="154" spans="2:19" x14ac:dyDescent="0.4">
      <c r="B154" s="44"/>
      <c r="C154" s="44"/>
      <c r="D154" s="44"/>
      <c r="E154" s="46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27"/>
    </row>
    <row r="155" spans="2:19" x14ac:dyDescent="0.4">
      <c r="B155" s="44"/>
      <c r="C155" s="44"/>
      <c r="D155" s="44"/>
      <c r="E155" s="46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27"/>
    </row>
    <row r="156" spans="2:19" x14ac:dyDescent="0.4">
      <c r="B156" s="44"/>
      <c r="C156" s="44"/>
      <c r="D156" s="44"/>
      <c r="E156" s="46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27"/>
    </row>
    <row r="157" spans="2:19" x14ac:dyDescent="0.4">
      <c r="B157" s="44"/>
      <c r="C157" s="44"/>
      <c r="D157" s="44"/>
      <c r="E157" s="46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27"/>
    </row>
    <row r="158" spans="2:19" x14ac:dyDescent="0.4">
      <c r="B158" s="44"/>
      <c r="C158" s="44"/>
      <c r="D158" s="44"/>
      <c r="E158" s="46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27"/>
    </row>
    <row r="159" spans="2:19" x14ac:dyDescent="0.4">
      <c r="B159" s="44"/>
      <c r="C159" s="44"/>
      <c r="D159" s="44"/>
      <c r="E159" s="46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27"/>
    </row>
    <row r="160" spans="2:19" x14ac:dyDescent="0.4">
      <c r="B160" s="44"/>
      <c r="C160" s="44"/>
      <c r="D160" s="44"/>
      <c r="E160" s="46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27"/>
    </row>
    <row r="161" spans="2:18" x14ac:dyDescent="0.4">
      <c r="B161" s="44"/>
      <c r="C161" s="44"/>
      <c r="D161" s="44"/>
      <c r="E161" s="46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27"/>
    </row>
    <row r="162" spans="2:18" x14ac:dyDescent="0.4">
      <c r="B162" s="44"/>
      <c r="C162" s="44"/>
      <c r="D162" s="44"/>
      <c r="E162" s="46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27"/>
    </row>
    <row r="163" spans="2:18" x14ac:dyDescent="0.4">
      <c r="B163" s="44"/>
      <c r="C163" s="44"/>
      <c r="D163" s="44"/>
      <c r="E163" s="46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27"/>
    </row>
    <row r="164" spans="2:18" x14ac:dyDescent="0.4">
      <c r="B164" s="44"/>
      <c r="C164" s="44"/>
      <c r="D164" s="44"/>
      <c r="E164" s="46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27"/>
    </row>
    <row r="165" spans="2:18" x14ac:dyDescent="0.4">
      <c r="B165" s="44"/>
      <c r="C165" s="44"/>
      <c r="D165" s="44"/>
      <c r="E165" s="46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27"/>
    </row>
    <row r="166" spans="2:18" x14ac:dyDescent="0.4">
      <c r="B166" s="44"/>
      <c r="C166" s="44"/>
      <c r="D166" s="44"/>
      <c r="E166" s="46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27"/>
    </row>
    <row r="167" spans="2:18" x14ac:dyDescent="0.4">
      <c r="B167" s="44"/>
      <c r="C167" s="44"/>
      <c r="D167" s="44"/>
      <c r="E167" s="46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27"/>
    </row>
    <row r="168" spans="2:18" x14ac:dyDescent="0.4">
      <c r="B168" s="44"/>
      <c r="C168" s="44"/>
      <c r="D168" s="44"/>
      <c r="E168" s="46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27"/>
    </row>
    <row r="169" spans="2:18" x14ac:dyDescent="0.4">
      <c r="B169" s="44"/>
      <c r="C169" s="44"/>
      <c r="D169" s="44"/>
      <c r="E169" s="46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27"/>
    </row>
    <row r="170" spans="2:18" x14ac:dyDescent="0.4">
      <c r="B170" s="44"/>
      <c r="C170" s="44"/>
      <c r="D170" s="44"/>
      <c r="E170" s="46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27"/>
    </row>
    <row r="171" spans="2:18" x14ac:dyDescent="0.4">
      <c r="B171" s="44"/>
      <c r="C171" s="44"/>
      <c r="D171" s="44"/>
      <c r="E171" s="46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27"/>
    </row>
    <row r="172" spans="2:18" x14ac:dyDescent="0.4">
      <c r="B172" s="44"/>
      <c r="C172" s="44"/>
      <c r="D172" s="44"/>
      <c r="E172" s="46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27"/>
    </row>
    <row r="173" spans="2:18" x14ac:dyDescent="0.4">
      <c r="B173" s="44"/>
      <c r="C173" s="44"/>
      <c r="D173" s="44"/>
      <c r="E173" s="46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27"/>
    </row>
    <row r="174" spans="2:18" x14ac:dyDescent="0.4">
      <c r="B174" s="44"/>
      <c r="C174" s="44"/>
      <c r="D174" s="44"/>
      <c r="E174" s="46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27"/>
    </row>
    <row r="175" spans="2:18" x14ac:dyDescent="0.4">
      <c r="B175" s="44"/>
      <c r="C175" s="44"/>
      <c r="D175" s="44"/>
      <c r="E175" s="46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27"/>
    </row>
    <row r="176" spans="2:18" x14ac:dyDescent="0.4">
      <c r="B176" s="44"/>
      <c r="C176" s="44"/>
      <c r="D176" s="44"/>
      <c r="E176" s="46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27"/>
    </row>
    <row r="177" spans="2:18" x14ac:dyDescent="0.4">
      <c r="B177" s="44"/>
      <c r="C177" s="44"/>
      <c r="D177" s="44"/>
      <c r="E177" s="46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27"/>
    </row>
    <row r="178" spans="2:18" x14ac:dyDescent="0.4">
      <c r="B178" s="44"/>
      <c r="C178" s="44"/>
      <c r="D178" s="44"/>
      <c r="E178" s="46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27"/>
    </row>
    <row r="179" spans="2:18" x14ac:dyDescent="0.4">
      <c r="B179" s="44"/>
      <c r="C179" s="44"/>
      <c r="D179" s="44"/>
      <c r="E179" s="46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27"/>
    </row>
    <row r="180" spans="2:18" x14ac:dyDescent="0.4">
      <c r="B180" s="44"/>
      <c r="C180" s="44"/>
      <c r="D180" s="44"/>
      <c r="E180" s="46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27"/>
    </row>
    <row r="181" spans="2:18" x14ac:dyDescent="0.4">
      <c r="B181" s="44"/>
      <c r="C181" s="44"/>
      <c r="D181" s="44"/>
      <c r="E181" s="46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27"/>
    </row>
    <row r="182" spans="2:18" x14ac:dyDescent="0.4">
      <c r="B182" s="44"/>
      <c r="C182" s="44"/>
      <c r="D182" s="44"/>
      <c r="E182" s="46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27"/>
    </row>
    <row r="183" spans="2:18" x14ac:dyDescent="0.4">
      <c r="B183" s="44"/>
      <c r="C183" s="44"/>
      <c r="D183" s="44"/>
      <c r="E183" s="46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27"/>
    </row>
    <row r="184" spans="2:18" x14ac:dyDescent="0.4">
      <c r="B184" s="44"/>
      <c r="C184" s="44"/>
      <c r="D184" s="44"/>
      <c r="E184" s="46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27"/>
    </row>
    <row r="185" spans="2:18" x14ac:dyDescent="0.4">
      <c r="B185" s="44"/>
      <c r="C185" s="44"/>
      <c r="D185" s="44"/>
      <c r="E185" s="46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27"/>
    </row>
    <row r="186" spans="2:18" x14ac:dyDescent="0.4">
      <c r="B186" s="44"/>
      <c r="C186" s="44"/>
      <c r="D186" s="44"/>
      <c r="E186" s="46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27"/>
    </row>
    <row r="187" spans="2:18" x14ac:dyDescent="0.4">
      <c r="B187" s="44"/>
      <c r="C187" s="44"/>
      <c r="D187" s="44"/>
      <c r="E187" s="46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27"/>
    </row>
    <row r="188" spans="2:18" x14ac:dyDescent="0.4">
      <c r="B188" s="44"/>
      <c r="C188" s="44"/>
      <c r="D188" s="44"/>
      <c r="E188" s="46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27"/>
    </row>
    <row r="189" spans="2:18" x14ac:dyDescent="0.4">
      <c r="B189" s="44"/>
      <c r="C189" s="44"/>
      <c r="D189" s="44"/>
      <c r="E189" s="46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27"/>
    </row>
    <row r="190" spans="2:18" x14ac:dyDescent="0.4">
      <c r="B190" s="44"/>
      <c r="C190" s="44"/>
      <c r="D190" s="44"/>
      <c r="E190" s="46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27"/>
    </row>
    <row r="191" spans="2:18" x14ac:dyDescent="0.4">
      <c r="B191" s="44"/>
      <c r="C191" s="44"/>
      <c r="D191" s="44"/>
      <c r="E191" s="46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27"/>
    </row>
    <row r="192" spans="2:18" x14ac:dyDescent="0.4">
      <c r="B192" s="44"/>
      <c r="C192" s="44"/>
      <c r="D192" s="44"/>
      <c r="E192" s="46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27"/>
    </row>
    <row r="193" spans="2:18" x14ac:dyDescent="0.4">
      <c r="B193" s="44"/>
      <c r="C193" s="44"/>
      <c r="D193" s="44"/>
      <c r="E193" s="46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27"/>
    </row>
    <row r="194" spans="2:18" x14ac:dyDescent="0.4">
      <c r="B194" s="44"/>
      <c r="C194" s="44"/>
      <c r="D194" s="44"/>
      <c r="E194" s="46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27"/>
    </row>
    <row r="195" spans="2:18" x14ac:dyDescent="0.4">
      <c r="B195" s="44"/>
      <c r="C195" s="44"/>
      <c r="D195" s="44"/>
      <c r="E195" s="46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27"/>
    </row>
    <row r="196" spans="2:18" x14ac:dyDescent="0.4">
      <c r="B196" s="44"/>
      <c r="C196" s="44"/>
      <c r="D196" s="44"/>
      <c r="E196" s="46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27"/>
    </row>
    <row r="197" spans="2:18" x14ac:dyDescent="0.4">
      <c r="B197" s="44"/>
      <c r="C197" s="44"/>
      <c r="D197" s="44"/>
      <c r="E197" s="46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27"/>
    </row>
    <row r="198" spans="2:18" x14ac:dyDescent="0.4">
      <c r="B198" s="44"/>
      <c r="C198" s="44"/>
      <c r="D198" s="44"/>
      <c r="E198" s="46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27"/>
    </row>
    <row r="199" spans="2:18" x14ac:dyDescent="0.4">
      <c r="B199" s="44"/>
      <c r="C199" s="44"/>
      <c r="D199" s="44"/>
      <c r="E199" s="46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27"/>
    </row>
    <row r="200" spans="2:18" x14ac:dyDescent="0.4">
      <c r="B200" s="44"/>
      <c r="C200" s="44"/>
      <c r="D200" s="44"/>
      <c r="E200" s="46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27"/>
    </row>
    <row r="201" spans="2:18" x14ac:dyDescent="0.4">
      <c r="B201" s="44"/>
      <c r="C201" s="44"/>
      <c r="D201" s="44"/>
      <c r="E201" s="46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27"/>
    </row>
    <row r="202" spans="2:18" x14ac:dyDescent="0.4">
      <c r="B202" s="44"/>
      <c r="C202" s="44"/>
      <c r="D202" s="44"/>
      <c r="E202" s="46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27"/>
    </row>
    <row r="203" spans="2:18" x14ac:dyDescent="0.4">
      <c r="B203" s="44"/>
      <c r="C203" s="44"/>
      <c r="D203" s="44"/>
      <c r="E203" s="46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27"/>
    </row>
    <row r="204" spans="2:18" x14ac:dyDescent="0.4">
      <c r="B204" s="44"/>
      <c r="C204" s="44"/>
      <c r="D204" s="44"/>
      <c r="E204" s="46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27"/>
    </row>
    <row r="205" spans="2:18" x14ac:dyDescent="0.4">
      <c r="B205" s="44"/>
      <c r="C205" s="44"/>
      <c r="D205" s="44"/>
      <c r="E205" s="46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27"/>
    </row>
    <row r="206" spans="2:18" x14ac:dyDescent="0.4">
      <c r="B206" s="44"/>
      <c r="C206" s="44"/>
      <c r="D206" s="44"/>
      <c r="E206" s="46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27"/>
    </row>
    <row r="207" spans="2:18" x14ac:dyDescent="0.4">
      <c r="B207" s="44"/>
      <c r="C207" s="44"/>
      <c r="D207" s="44"/>
      <c r="E207" s="46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27"/>
    </row>
    <row r="208" spans="2:18" x14ac:dyDescent="0.4">
      <c r="B208" s="44"/>
      <c r="C208" s="44"/>
      <c r="D208" s="44"/>
      <c r="E208" s="46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27"/>
    </row>
    <row r="209" spans="2:19" x14ac:dyDescent="0.4">
      <c r="B209" s="44"/>
      <c r="C209" s="44"/>
      <c r="D209" s="44"/>
      <c r="E209" s="46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27"/>
    </row>
    <row r="210" spans="2:19" x14ac:dyDescent="0.4">
      <c r="B210" s="44"/>
      <c r="C210" s="44"/>
      <c r="D210" s="44"/>
      <c r="E210" s="46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27"/>
      <c r="S210" s="27"/>
    </row>
    <row r="211" spans="2:19" x14ac:dyDescent="0.4">
      <c r="B211" s="44"/>
      <c r="C211" s="44"/>
      <c r="D211" s="44"/>
      <c r="E211" s="46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27"/>
      <c r="S211" s="27"/>
    </row>
    <row r="212" spans="2:19" x14ac:dyDescent="0.4">
      <c r="B212" s="44"/>
      <c r="C212" s="44"/>
      <c r="D212" s="44"/>
      <c r="E212" s="46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27"/>
      <c r="S212" s="27"/>
    </row>
    <row r="213" spans="2:19" x14ac:dyDescent="0.4">
      <c r="B213" s="44"/>
      <c r="C213" s="44"/>
      <c r="D213" s="44"/>
      <c r="E213" s="46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27"/>
      <c r="S213" s="27"/>
    </row>
    <row r="214" spans="2:19" ht="12" customHeight="1" x14ac:dyDescent="0.4">
      <c r="B214" s="44"/>
      <c r="C214" s="44"/>
      <c r="D214" s="44"/>
      <c r="E214" s="46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27"/>
      <c r="S214" s="27"/>
    </row>
    <row r="215" spans="2:19" x14ac:dyDescent="0.4">
      <c r="B215" s="44"/>
      <c r="C215" s="44"/>
      <c r="D215" s="44"/>
      <c r="E215" s="46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27"/>
    </row>
    <row r="224" spans="2:19" x14ac:dyDescent="0.4"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</row>
    <row r="225" spans="6:18" x14ac:dyDescent="0.4"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</row>
    <row r="226" spans="6:18" x14ac:dyDescent="0.4"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</row>
    <row r="227" spans="6:18" x14ac:dyDescent="0.4"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</row>
    <row r="228" spans="6:18" x14ac:dyDescent="0.4"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</row>
    <row r="230" spans="6:18" x14ac:dyDescent="0.4"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</row>
    <row r="231" spans="6:18" x14ac:dyDescent="0.4"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</row>
    <row r="232" spans="6:18" x14ac:dyDescent="0.4"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</row>
    <row r="234" spans="6:18" x14ac:dyDescent="0.4"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</row>
    <row r="236" spans="6:18" x14ac:dyDescent="0.4"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6"/>
    </row>
    <row r="237" spans="6:18" x14ac:dyDescent="0.4"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</row>
    <row r="238" spans="6:18" x14ac:dyDescent="0.4"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</row>
    <row r="239" spans="6:18" x14ac:dyDescent="0.4"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</row>
    <row r="240" spans="6:18" x14ac:dyDescent="0.4"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</row>
    <row r="242" spans="6:18" x14ac:dyDescent="0.4"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</row>
  </sheetData>
  <mergeCells count="3">
    <mergeCell ref="A1:L1"/>
    <mergeCell ref="A2:L2"/>
    <mergeCell ref="A3:L3"/>
  </mergeCells>
  <phoneticPr fontId="0" type="noConversion"/>
  <printOptions horizontalCentered="1"/>
  <pageMargins left="0" right="0" top="1" bottom="0.25" header="0.5" footer="0.5"/>
  <pageSetup scale="56" orientation="portrait" r:id="rId1"/>
  <headerFooter alignWithMargins="0"/>
  <rowBreaks count="1" manualBreakCount="1">
    <brk id="594" max="65535" man="1"/>
  </rowBreaks>
  <colBreaks count="1" manualBreakCount="1">
    <brk id="12" max="9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transitionEvaluation="1" transitionEntry="1" codeName="Sheet16">
    <pageSetUpPr fitToPage="1"/>
  </sheetPr>
  <dimension ref="A1:R50"/>
  <sheetViews>
    <sheetView tabSelected="1" zoomScale="87" zoomScaleNormal="87" workbookViewId="0">
      <selection sqref="A1:O1"/>
    </sheetView>
  </sheetViews>
  <sheetFormatPr defaultColWidth="10" defaultRowHeight="13.5" x14ac:dyDescent="0.35"/>
  <cols>
    <col min="1" max="1" width="8.19921875" style="133" customWidth="1"/>
    <col min="2" max="2" width="98.19921875" style="133" customWidth="1"/>
    <col min="3" max="3" width="24.19921875" style="133" bestFit="1" customWidth="1"/>
    <col min="4" max="4" width="22.3984375" style="133" bestFit="1" customWidth="1"/>
    <col min="5" max="5" width="21.3984375" style="133" bestFit="1" customWidth="1"/>
    <col min="6" max="6" width="24.3984375" style="133" bestFit="1" customWidth="1"/>
    <col min="7" max="7" width="24.19921875" style="133" bestFit="1" customWidth="1"/>
    <col min="8" max="8" width="25.19921875" style="133" bestFit="1" customWidth="1"/>
    <col min="9" max="10" width="21.3984375" style="133" bestFit="1" customWidth="1"/>
    <col min="11" max="11" width="19.69921875" style="133" bestFit="1" customWidth="1"/>
    <col min="12" max="12" width="21.19921875" style="133" bestFit="1" customWidth="1"/>
    <col min="13" max="14" width="19.3984375" style="133" bestFit="1" customWidth="1"/>
    <col min="15" max="15" width="29.3984375" style="133" bestFit="1" customWidth="1"/>
    <col min="16" max="16" width="24.19921875" style="133" customWidth="1"/>
    <col min="17" max="17" width="64.19921875" style="133" bestFit="1" customWidth="1"/>
    <col min="18" max="18" width="15.59765625" style="133" customWidth="1"/>
    <col min="19" max="16384" width="10" style="133"/>
  </cols>
  <sheetData>
    <row r="1" spans="1:15" ht="13.9" x14ac:dyDescent="0.4">
      <c r="A1" s="284" t="str">
        <f>CONAME</f>
        <v>Columbia Gas of Kentucky, Inc.</v>
      </c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</row>
    <row r="2" spans="1:15" ht="13.9" x14ac:dyDescent="0.4">
      <c r="A2" s="284" t="str">
        <f>case</f>
        <v>Case No. 2026-00099</v>
      </c>
      <c r="B2" s="284"/>
      <c r="C2" s="284"/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284"/>
    </row>
    <row r="3" spans="1:15" ht="13.9" x14ac:dyDescent="0.4">
      <c r="A3" s="284" t="s">
        <v>129</v>
      </c>
      <c r="B3" s="284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</row>
    <row r="4" spans="1:15" ht="13.9" x14ac:dyDescent="0.4">
      <c r="A4" s="284" t="s">
        <v>301</v>
      </c>
      <c r="B4" s="284"/>
      <c r="C4" s="284"/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284"/>
      <c r="O4" s="284"/>
    </row>
    <row r="5" spans="1:15" ht="13.9" x14ac:dyDescent="0.4">
      <c r="A5" s="285" t="s">
        <v>33</v>
      </c>
      <c r="B5" s="285"/>
      <c r="C5" s="285"/>
      <c r="D5" s="285"/>
      <c r="E5" s="285"/>
      <c r="F5" s="285"/>
      <c r="G5" s="285"/>
      <c r="H5" s="285"/>
      <c r="I5" s="285"/>
      <c r="J5" s="285"/>
      <c r="K5" s="285"/>
      <c r="L5" s="285"/>
      <c r="M5" s="285"/>
      <c r="N5" s="285"/>
      <c r="O5" s="285"/>
    </row>
    <row r="6" spans="1:15" ht="13.9" x14ac:dyDescent="0.4">
      <c r="A6" s="134" t="s">
        <v>269</v>
      </c>
    </row>
    <row r="7" spans="1:15" ht="13.9" x14ac:dyDescent="0.4">
      <c r="A7" s="134" t="s">
        <v>270</v>
      </c>
      <c r="O7" s="135" t="s">
        <v>31</v>
      </c>
    </row>
    <row r="8" spans="1:15" ht="13.9" x14ac:dyDescent="0.4">
      <c r="A8" s="134" t="s">
        <v>46</v>
      </c>
      <c r="O8" s="135" t="s">
        <v>235</v>
      </c>
    </row>
    <row r="9" spans="1:15" ht="13.9" x14ac:dyDescent="0.4">
      <c r="A9" s="227" t="s">
        <v>123</v>
      </c>
      <c r="B9" s="136"/>
      <c r="C9" s="136"/>
      <c r="D9" s="137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8" t="str">
        <f>Witness</f>
        <v>Witness: J. C. Wozniak</v>
      </c>
    </row>
    <row r="10" spans="1:15" ht="13.9" x14ac:dyDescent="0.4">
      <c r="A10" s="134"/>
      <c r="D10" s="134"/>
    </row>
    <row r="11" spans="1:15" ht="13.9" x14ac:dyDescent="0.4">
      <c r="A11" s="139" t="s">
        <v>1</v>
      </c>
      <c r="B11" s="140"/>
      <c r="C11" s="139"/>
      <c r="D11" s="139"/>
    </row>
    <row r="12" spans="1:15" ht="13.9" x14ac:dyDescent="0.4">
      <c r="A12" s="139" t="s">
        <v>3</v>
      </c>
      <c r="B12" s="139" t="s">
        <v>4</v>
      </c>
      <c r="C12" s="141" t="s">
        <v>302</v>
      </c>
      <c r="D12" s="141" t="s">
        <v>303</v>
      </c>
      <c r="E12" s="141" t="s">
        <v>304</v>
      </c>
      <c r="F12" s="141" t="s">
        <v>305</v>
      </c>
      <c r="G12" s="141" t="s">
        <v>306</v>
      </c>
      <c r="H12" s="141" t="s">
        <v>307</v>
      </c>
      <c r="I12" s="141" t="str">
        <f>B!$D$13</f>
        <v>Mar-26</v>
      </c>
      <c r="J12" s="141" t="str">
        <f>B!$E$13</f>
        <v>Apr-26</v>
      </c>
      <c r="K12" s="141" t="str">
        <f>B!$F$13</f>
        <v>May-26</v>
      </c>
      <c r="L12" s="141" t="str">
        <f>B!$G$13</f>
        <v>Jun-26</v>
      </c>
      <c r="M12" s="141" t="str">
        <f>B!$H$13</f>
        <v>Jul-26</v>
      </c>
      <c r="N12" s="141" t="str">
        <f>B!$I$13</f>
        <v>Aug-26</v>
      </c>
      <c r="O12" s="141" t="s">
        <v>5</v>
      </c>
    </row>
    <row r="13" spans="1:15" ht="13.9" x14ac:dyDescent="0.4">
      <c r="A13" s="139"/>
      <c r="B13" s="20"/>
      <c r="C13" s="182"/>
      <c r="D13" s="182"/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</row>
    <row r="14" spans="1:15" ht="13.9" x14ac:dyDescent="0.4">
      <c r="A14" s="142">
        <v>1</v>
      </c>
      <c r="B14" s="143" t="s">
        <v>256</v>
      </c>
      <c r="C14" s="144" t="s">
        <v>230</v>
      </c>
      <c r="D14" s="144" t="s">
        <v>230</v>
      </c>
      <c r="E14" s="144" t="s">
        <v>230</v>
      </c>
      <c r="F14" s="144" t="s">
        <v>230</v>
      </c>
      <c r="G14" s="144" t="s">
        <v>230</v>
      </c>
      <c r="H14" s="144" t="s">
        <v>230</v>
      </c>
      <c r="I14" s="144" t="s">
        <v>271</v>
      </c>
      <c r="J14" s="144" t="s">
        <v>271</v>
      </c>
      <c r="K14" s="144" t="s">
        <v>271</v>
      </c>
      <c r="L14" s="144" t="s">
        <v>271</v>
      </c>
      <c r="M14" s="144" t="s">
        <v>271</v>
      </c>
      <c r="N14" s="144" t="s">
        <v>271</v>
      </c>
      <c r="O14" s="139"/>
    </row>
    <row r="15" spans="1:15" ht="13.9" x14ac:dyDescent="0.4">
      <c r="A15" s="142"/>
      <c r="B15" s="143"/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</row>
    <row r="16" spans="1:15" x14ac:dyDescent="0.35">
      <c r="A16" s="142">
        <f>A14+1</f>
        <v>2</v>
      </c>
      <c r="B16" s="145" t="s">
        <v>222</v>
      </c>
      <c r="C16" s="146">
        <f>4010350.73+190.48</f>
        <v>4010541.21</v>
      </c>
      <c r="D16" s="146">
        <f>3979155.42+202.76</f>
        <v>3979358.1799999997</v>
      </c>
      <c r="E16" s="146">
        <f>9038647.7+812.12</f>
        <v>9039459.8199999984</v>
      </c>
      <c r="F16" s="146">
        <f>20231459.92</f>
        <v>20231459.920000002</v>
      </c>
      <c r="G16" s="146">
        <v>24961092.109999999</v>
      </c>
      <c r="H16" s="146">
        <v>29126994.609999999</v>
      </c>
      <c r="I16" s="146">
        <f>'Sch M 2.2B'!F72+'Sch M 2.2B'!F86+'Sch M 2.2B'!F93+'Sch M 2.2B'!F107+'Sch M 2.2B'!F114+'Sch M 2.2B'!F121+'Sch M 2.2B'!F157+'Sch M 2.2B'!F164</f>
        <v>17851785.969999999</v>
      </c>
      <c r="J16" s="146">
        <f>'Sch M 2.2B'!G72+'Sch M 2.2B'!G86+'Sch M 2.2B'!G93+'Sch M 2.2B'!G107+'Sch M 2.2B'!G114+'Sch M 2.2B'!G121+'Sch M 2.2B'!G157+'Sch M 2.2B'!G164</f>
        <v>11745549.340000002</v>
      </c>
      <c r="K16" s="146">
        <f>'Sch M 2.2B'!H72+'Sch M 2.2B'!H86+'Sch M 2.2B'!H93+'Sch M 2.2B'!H107+'Sch M 2.2B'!H114+'Sch M 2.2B'!H121+'Sch M 2.2B'!H157+'Sch M 2.2B'!H164</f>
        <v>6768788.3899999997</v>
      </c>
      <c r="L16" s="146">
        <f>'Sch M 2.2B'!I72+'Sch M 2.2B'!I86+'Sch M 2.2B'!I93+'Sch M 2.2B'!I107+'Sch M 2.2B'!I114+'Sch M 2.2B'!I121+'Sch M 2.2B'!I157+'Sch M 2.2B'!I164</f>
        <v>4735768.59</v>
      </c>
      <c r="M16" s="146">
        <f>'Sch M 2.2B'!J72+'Sch M 2.2B'!J86+'Sch M 2.2B'!J93+'Sch M 2.2B'!J107+'Sch M 2.2B'!J114+'Sch M 2.2B'!J121+'Sch M 2.2B'!J157+'Sch M 2.2B'!J164</f>
        <v>3779950.18</v>
      </c>
      <c r="N16" s="146">
        <f>'Sch M 2.2B'!K72+'Sch M 2.2B'!K86+'Sch M 2.2B'!K93+'Sch M 2.2B'!K107+'Sch M 2.2B'!K114+'Sch M 2.2B'!K121+'Sch M 2.2B'!K157+'Sch M 2.2B'!K164</f>
        <v>3800624.1300000004</v>
      </c>
      <c r="O16" s="147">
        <f>SUM(C16:N16)</f>
        <v>140031372.44999999</v>
      </c>
    </row>
    <row r="17" spans="1:18" x14ac:dyDescent="0.35">
      <c r="A17" s="142">
        <f>A16+1</f>
        <v>3</v>
      </c>
      <c r="B17" s="143" t="s">
        <v>223</v>
      </c>
      <c r="C17" s="148">
        <f>2572428.88+233.68</f>
        <v>2572662.56</v>
      </c>
      <c r="D17" s="148">
        <f>2812910.13+261.04</f>
        <v>2813171.17</v>
      </c>
      <c r="E17" s="148">
        <f>4487903.39+588.19</f>
        <v>4488491.58</v>
      </c>
      <c r="F17" s="148">
        <f>9178907.46+4.99</f>
        <v>9178912.4500000011</v>
      </c>
      <c r="G17" s="148">
        <v>10686281.25</v>
      </c>
      <c r="H17" s="148">
        <v>12382505.49</v>
      </c>
      <c r="I17" s="148">
        <f>'Sch M 2.2B'!F79+'Sch M 2.2B'!F100+'Sch M 2.2B'!F128+'Sch M 2.2B'!F171</f>
        <v>7237038.4500000002</v>
      </c>
      <c r="J17" s="148">
        <f>'Sch M 2.2B'!G79+'Sch M 2.2B'!G100+'Sch M 2.2B'!G128+'Sch M 2.2B'!G171</f>
        <v>5163091.6900000004</v>
      </c>
      <c r="K17" s="148">
        <f>'Sch M 2.2B'!H79+'Sch M 2.2B'!H100+'Sch M 2.2B'!H128+'Sch M 2.2B'!H171</f>
        <v>3497206.12</v>
      </c>
      <c r="L17" s="148">
        <f>'Sch M 2.2B'!I79+'Sch M 2.2B'!I100+'Sch M 2.2B'!I128+'Sch M 2.2B'!I171</f>
        <v>2847503.19</v>
      </c>
      <c r="M17" s="148">
        <f>'Sch M 2.2B'!J79+'Sch M 2.2B'!J100+'Sch M 2.2B'!J128+'Sch M 2.2B'!J171</f>
        <v>2541406.6800000002</v>
      </c>
      <c r="N17" s="148">
        <f>'Sch M 2.2B'!K79+'Sch M 2.2B'!K100+'Sch M 2.2B'!K128+'Sch M 2.2B'!K171</f>
        <v>2612134.79</v>
      </c>
      <c r="O17" s="148">
        <f>SUM(C17:N17)</f>
        <v>66020405.419999994</v>
      </c>
    </row>
    <row r="18" spans="1:18" x14ac:dyDescent="0.35">
      <c r="A18" s="142">
        <f>A17+1</f>
        <v>4</v>
      </c>
      <c r="B18" s="143" t="s">
        <v>316</v>
      </c>
      <c r="C18" s="149">
        <f>138000.85+44.3</f>
        <v>138045.15</v>
      </c>
      <c r="D18" s="149">
        <f>192216.44+37.28</f>
        <v>192253.72</v>
      </c>
      <c r="E18" s="149">
        <f>266225.38+52.73</f>
        <v>266278.11</v>
      </c>
      <c r="F18" s="149">
        <f>234163.86-23.1</f>
        <v>234140.75999999998</v>
      </c>
      <c r="G18" s="149">
        <v>410175.69</v>
      </c>
      <c r="H18" s="149">
        <v>440417.24</v>
      </c>
      <c r="I18" s="149">
        <f>'Sch M 2.2B'!F178+'Sch M 2.2B'!F185</f>
        <v>265286.39999999997</v>
      </c>
      <c r="J18" s="149">
        <f>'Sch M 2.2B'!G178+'Sch M 2.2B'!G185</f>
        <v>245987.68000000002</v>
      </c>
      <c r="K18" s="149">
        <f>'Sch M 2.2B'!H178+'Sch M 2.2B'!H185</f>
        <v>203456.1</v>
      </c>
      <c r="L18" s="149">
        <f>'Sch M 2.2B'!I178+'Sch M 2.2B'!I185</f>
        <v>178398.24</v>
      </c>
      <c r="M18" s="149">
        <f>'Sch M 2.2B'!J178+'Sch M 2.2B'!J185</f>
        <v>127058.24000000001</v>
      </c>
      <c r="N18" s="149">
        <f>'Sch M 2.2B'!K178+'Sch M 2.2B'!K185</f>
        <v>144549.28999999998</v>
      </c>
      <c r="O18" s="149">
        <f>SUM(C18:N18)</f>
        <v>2846046.62</v>
      </c>
    </row>
    <row r="19" spans="1:18" x14ac:dyDescent="0.35">
      <c r="A19" s="142">
        <f>A18+1</f>
        <v>5</v>
      </c>
      <c r="B19" s="143" t="s">
        <v>285</v>
      </c>
      <c r="C19" s="149">
        <f>-8318.71</f>
        <v>-8318.7099999999991</v>
      </c>
      <c r="D19" s="149">
        <v>724.66</v>
      </c>
      <c r="E19" s="149">
        <f>5143.4</f>
        <v>5143.3999999999996</v>
      </c>
      <c r="F19" s="149">
        <v>-229.12</v>
      </c>
      <c r="G19" s="149">
        <v>-956.45</v>
      </c>
      <c r="H19" s="149">
        <v>-29.18</v>
      </c>
      <c r="I19" s="149">
        <v>0</v>
      </c>
      <c r="J19" s="149">
        <v>0</v>
      </c>
      <c r="K19" s="149">
        <v>0</v>
      </c>
      <c r="L19" s="149">
        <v>0</v>
      </c>
      <c r="M19" s="149">
        <v>0</v>
      </c>
      <c r="N19" s="149">
        <v>0</v>
      </c>
      <c r="O19" s="149">
        <f>SUM(C19:N19)</f>
        <v>-3665.3999999999992</v>
      </c>
    </row>
    <row r="20" spans="1:18" x14ac:dyDescent="0.35">
      <c r="A20" s="142">
        <f>A19+1</f>
        <v>6</v>
      </c>
      <c r="B20" s="143" t="s">
        <v>317</v>
      </c>
      <c r="C20" s="150">
        <v>5097.13</v>
      </c>
      <c r="D20" s="150">
        <v>4732.12</v>
      </c>
      <c r="E20" s="150">
        <f>5966.16</f>
        <v>5966.16</v>
      </c>
      <c r="F20" s="150">
        <f>9741.89</f>
        <v>9741.89</v>
      </c>
      <c r="G20" s="150">
        <v>20073.86</v>
      </c>
      <c r="H20" s="150">
        <v>23103.5</v>
      </c>
      <c r="I20" s="150">
        <f>'Sch M 2.2B'!F192</f>
        <v>12523.68</v>
      </c>
      <c r="J20" s="150">
        <f>'Sch M 2.2B'!G192</f>
        <v>6830.71</v>
      </c>
      <c r="K20" s="150">
        <f>'Sch M 2.2B'!H192</f>
        <v>5532.18</v>
      </c>
      <c r="L20" s="150">
        <f>'Sch M 2.2B'!I192</f>
        <v>4803.7300000000005</v>
      </c>
      <c r="M20" s="150">
        <f>'Sch M 2.2B'!J192</f>
        <v>4233.6399999999994</v>
      </c>
      <c r="N20" s="150">
        <f>'Sch M 2.2B'!K192</f>
        <v>4320.74</v>
      </c>
      <c r="O20" s="150">
        <f>SUM(C20:N20)</f>
        <v>106959.34000000001</v>
      </c>
    </row>
    <row r="21" spans="1:18" x14ac:dyDescent="0.35">
      <c r="A21" s="142">
        <f>A20+1</f>
        <v>7</v>
      </c>
      <c r="B21" s="143" t="s">
        <v>226</v>
      </c>
      <c r="C21" s="146">
        <f t="shared" ref="C21:O21" si="0">SUM(C16:C20)</f>
        <v>6718027.3399999999</v>
      </c>
      <c r="D21" s="146">
        <f t="shared" si="0"/>
        <v>6990239.8499999996</v>
      </c>
      <c r="E21" s="146">
        <f t="shared" si="0"/>
        <v>13805339.069999998</v>
      </c>
      <c r="F21" s="146">
        <f t="shared" si="0"/>
        <v>29654025.900000006</v>
      </c>
      <c r="G21" s="146">
        <f t="shared" si="0"/>
        <v>36076666.459999993</v>
      </c>
      <c r="H21" s="146">
        <f t="shared" si="0"/>
        <v>41972991.660000004</v>
      </c>
      <c r="I21" s="146">
        <f t="shared" si="0"/>
        <v>25366634.499999996</v>
      </c>
      <c r="J21" s="146">
        <f t="shared" si="0"/>
        <v>17161459.420000002</v>
      </c>
      <c r="K21" s="146">
        <f t="shared" si="0"/>
        <v>10474982.789999999</v>
      </c>
      <c r="L21" s="146">
        <f t="shared" si="0"/>
        <v>7766473.75</v>
      </c>
      <c r="M21" s="146">
        <f t="shared" si="0"/>
        <v>6452648.7400000002</v>
      </c>
      <c r="N21" s="146">
        <f t="shared" si="0"/>
        <v>6561628.9500000002</v>
      </c>
      <c r="O21" s="151">
        <f t="shared" si="0"/>
        <v>209001118.42999998</v>
      </c>
    </row>
    <row r="22" spans="1:18" x14ac:dyDescent="0.35">
      <c r="A22" s="142"/>
    </row>
    <row r="23" spans="1:18" x14ac:dyDescent="0.35">
      <c r="A23" s="142">
        <f>A21+1</f>
        <v>8</v>
      </c>
      <c r="B23" s="143" t="s">
        <v>318</v>
      </c>
      <c r="C23" s="149">
        <f>1398687.05</f>
        <v>1398687.05</v>
      </c>
      <c r="D23" s="149">
        <v>1870207.53</v>
      </c>
      <c r="E23" s="149">
        <f>2458213.43</f>
        <v>2458213.4300000002</v>
      </c>
      <c r="F23" s="149">
        <v>3074311.34</v>
      </c>
      <c r="G23" s="149">
        <v>3741731.56</v>
      </c>
      <c r="H23" s="149">
        <v>3376080.92</v>
      </c>
      <c r="I23" s="149">
        <f>'Sch M 2.2B'!F221+'Sch M 2.2B'!F228+'Sch M 2.2B'!F235+'Sch M 2.2B'!F242+'Sch M 2.2B'!F249+'Sch M 2.2B'!F256+'Sch M 2.2B'!F263+'Sch M 2.2B'!F270+'Sch M 2.2B'!F277+'Sch M 2.2B'!F284+'Sch M 2.2B'!F315+'Sch M 2.2B'!F322</f>
        <v>2679236.0100000002</v>
      </c>
      <c r="J23" s="149">
        <f>'Sch M 2.2B'!G221+'Sch M 2.2B'!G228+'Sch M 2.2B'!G235+'Sch M 2.2B'!G242+'Sch M 2.2B'!G249+'Sch M 2.2B'!G256+'Sch M 2.2B'!G263+'Sch M 2.2B'!G270+'Sch M 2.2B'!G277+'Sch M 2.2B'!G284+'Sch M 2.2B'!G315+'Sch M 2.2B'!G322</f>
        <v>2162684.73</v>
      </c>
      <c r="K23" s="149">
        <f>'Sch M 2.2B'!H221+'Sch M 2.2B'!H228+'Sch M 2.2B'!H235+'Sch M 2.2B'!H242+'Sch M 2.2B'!H249+'Sch M 2.2B'!H256+'Sch M 2.2B'!H263+'Sch M 2.2B'!H270+'Sch M 2.2B'!H277+'Sch M 2.2B'!H284+'Sch M 2.2B'!H315+'Sch M 2.2B'!H322</f>
        <v>1714349.4</v>
      </c>
      <c r="L23" s="149">
        <f>'Sch M 2.2B'!I221+'Sch M 2.2B'!I228+'Sch M 2.2B'!I235+'Sch M 2.2B'!I242+'Sch M 2.2B'!I249+'Sch M 2.2B'!I256+'Sch M 2.2B'!I263+'Sch M 2.2B'!I270+'Sch M 2.2B'!I277+'Sch M 2.2B'!I284+'Sch M 2.2B'!I315+'Sch M 2.2B'!I322</f>
        <v>1515695.41</v>
      </c>
      <c r="M23" s="149">
        <f>'Sch M 2.2B'!J221+'Sch M 2.2B'!J228+'Sch M 2.2B'!J235+'Sch M 2.2B'!J242+'Sch M 2.2B'!J249+'Sch M 2.2B'!J256+'Sch M 2.2B'!J263+'Sch M 2.2B'!J270+'Sch M 2.2B'!J277+'Sch M 2.2B'!J284+'Sch M 2.2B'!J315+'Sch M 2.2B'!J322</f>
        <v>1344780.7899999996</v>
      </c>
      <c r="N23" s="149">
        <f>'Sch M 2.2B'!K221+'Sch M 2.2B'!K228+'Sch M 2.2B'!K235+'Sch M 2.2B'!K242+'Sch M 2.2B'!K249+'Sch M 2.2B'!K256+'Sch M 2.2B'!K263+'Sch M 2.2B'!K270+'Sch M 2.2B'!K277+'Sch M 2.2B'!K284+'Sch M 2.2B'!K315+'Sch M 2.2B'!K322</f>
        <v>1425585.1900000002</v>
      </c>
      <c r="O23" s="152">
        <f>SUM(C23:N23)</f>
        <v>26761563.359999999</v>
      </c>
    </row>
    <row r="24" spans="1:18" x14ac:dyDescent="0.35">
      <c r="A24" s="142">
        <f>A23+1</f>
        <v>9</v>
      </c>
      <c r="B24" s="143" t="s">
        <v>319</v>
      </c>
      <c r="C24" s="149">
        <f>4680.72+5637.28+701724.89+3500.95+403028.72+25772.02-23732.61+13.77+3677.7</f>
        <v>1124303.44</v>
      </c>
      <c r="D24" s="149">
        <f>8465.07+8882+682250.58+3500.95+473264.9+2611059.81+958888.08+71137.13+3680.01</f>
        <v>4821128.5299999993</v>
      </c>
      <c r="E24" s="149">
        <f>6574.52+8900+356435.57+3500.95+784923.16+5292099.5+1986739.72+65825.13+3503.57</f>
        <v>8508502.120000001</v>
      </c>
      <c r="F24" s="149">
        <f>15278.71+3756.04-858716.41+3500.95+200109.29+1922289.4+732001.88+40576.04+3697.83</f>
        <v>2062493.73</v>
      </c>
      <c r="G24" s="149">
        <f>26386.76+1205.57-1961093.77+3500.95+2579776.38+3550711.15+1577410.06-18964.36</f>
        <v>5758932.7399999993</v>
      </c>
      <c r="H24" s="149">
        <f>30950.48+1414-2772327.76+3500.95+43474.95-6030158.88-2789779.72-112397.16</f>
        <v>-11625323.140000001</v>
      </c>
      <c r="I24" s="149">
        <f>'Sch M 2.2B'!F334</f>
        <v>60600.786085</v>
      </c>
      <c r="J24" s="149">
        <f>'Sch M 2.2B'!G334</f>
        <v>52764.487596000006</v>
      </c>
      <c r="K24" s="149">
        <f>'Sch M 2.2B'!H334</f>
        <v>42808.211246999999</v>
      </c>
      <c r="L24" s="149">
        <f>'Sch M 2.2B'!I334</f>
        <v>35214.623982999998</v>
      </c>
      <c r="M24" s="149">
        <f>'Sch M 2.2B'!J334</f>
        <v>31912.031923000002</v>
      </c>
      <c r="N24" s="149">
        <f>'Sch M 2.2B'!K334</f>
        <v>26030.433312000001</v>
      </c>
      <c r="O24" s="152">
        <f>SUM(C24:N24)</f>
        <v>10899367.994145999</v>
      </c>
      <c r="R24" s="181"/>
    </row>
    <row r="25" spans="1:18" x14ac:dyDescent="0.35">
      <c r="A25" s="142"/>
      <c r="O25" s="153"/>
      <c r="R25" s="154"/>
    </row>
    <row r="26" spans="1:18" x14ac:dyDescent="0.35">
      <c r="A26" s="142">
        <f>A24+1</f>
        <v>10</v>
      </c>
      <c r="B26" s="143" t="s">
        <v>228</v>
      </c>
      <c r="C26" s="195">
        <f>C21+C23+C24</f>
        <v>9241017.8300000001</v>
      </c>
      <c r="D26" s="195">
        <f t="shared" ref="D26:M26" si="1">D21+D23+D24</f>
        <v>13681575.909999998</v>
      </c>
      <c r="E26" s="195">
        <f t="shared" si="1"/>
        <v>24772054.619999997</v>
      </c>
      <c r="F26" s="195">
        <f t="shared" si="1"/>
        <v>34790830.970000006</v>
      </c>
      <c r="G26" s="195">
        <f>G21+G23+G24</f>
        <v>45577330.759999998</v>
      </c>
      <c r="H26" s="195">
        <f t="shared" si="1"/>
        <v>33723749.440000005</v>
      </c>
      <c r="I26" s="155">
        <f t="shared" si="1"/>
        <v>28106471.296084996</v>
      </c>
      <c r="J26" s="155">
        <f t="shared" si="1"/>
        <v>19376908.637596004</v>
      </c>
      <c r="K26" s="155">
        <f t="shared" si="1"/>
        <v>12232140.401247</v>
      </c>
      <c r="L26" s="155">
        <f t="shared" si="1"/>
        <v>9317383.7839829996</v>
      </c>
      <c r="M26" s="155">
        <f t="shared" si="1"/>
        <v>7829341.5619229991</v>
      </c>
      <c r="N26" s="155">
        <f>N21+N23+N24</f>
        <v>8013244.5733120004</v>
      </c>
      <c r="O26" s="155">
        <f>SUM(C26:N26)</f>
        <v>246662049.78414601</v>
      </c>
      <c r="R26" s="154"/>
    </row>
    <row r="27" spans="1:18" x14ac:dyDescent="0.35">
      <c r="A27" s="142"/>
      <c r="B27" s="143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52"/>
      <c r="R27" s="154"/>
    </row>
    <row r="28" spans="1:18" x14ac:dyDescent="0.35">
      <c r="A28" s="142">
        <f>A26+1</f>
        <v>11</v>
      </c>
      <c r="B28" s="143" t="s">
        <v>104</v>
      </c>
      <c r="C28" s="156">
        <f>1897463.04--123728.63</f>
        <v>2021191.67</v>
      </c>
      <c r="D28" s="156">
        <f>4384367.26-27073.43</f>
        <v>4357293.83</v>
      </c>
      <c r="E28" s="156">
        <f>10784867.44-27207.49</f>
        <v>10757659.949999999</v>
      </c>
      <c r="F28" s="156">
        <f>16662806.28-27038.5</f>
        <v>16635767.779999999</v>
      </c>
      <c r="G28" s="156">
        <f>24431568.32-39745.97</f>
        <v>24391822.350000001</v>
      </c>
      <c r="H28" s="156">
        <f>15135739.96-22436.24</f>
        <v>15113303.720000001</v>
      </c>
      <c r="I28" s="156">
        <f>'Sch M 2.2B'!F71+'Sch M 2.2B'!F78+'Sch M 2.2B'!F85+'Sch M 2.2B'!F92+'Sch M 2.2B'!F99+'Sch M 2.2B'!F106+'Sch M 2.2B'!F113+'Sch M 2.2B'!F120+'Sch M 2.2B'!F127+'Sch M 2.2B'!F156+'Sch M 2.2B'!F163+'Sch M 2.2B'!F170+'Sch M 2.2B'!F177+'Sch M 2.2B'!F184+'Sch M 2.2B'!F191</f>
        <v>11945506.620000001</v>
      </c>
      <c r="J28" s="156">
        <f>'Sch M 2.2B'!G71+'Sch M 2.2B'!G78+'Sch M 2.2B'!G85+'Sch M 2.2B'!G92+'Sch M 2.2B'!G99+'Sch M 2.2B'!G106+'Sch M 2.2B'!G113+'Sch M 2.2B'!G120+'Sch M 2.2B'!G127+'Sch M 2.2B'!G156+'Sch M 2.2B'!G163+'Sch M 2.2B'!G170+'Sch M 2.2B'!G177+'Sch M 2.2B'!G184+'Sch M 2.2B'!G191</f>
        <v>7421870.8399999999</v>
      </c>
      <c r="K28" s="156">
        <f>'Sch M 2.2B'!H71+'Sch M 2.2B'!H78+'Sch M 2.2B'!H85+'Sch M 2.2B'!H92+'Sch M 2.2B'!H99+'Sch M 2.2B'!H106+'Sch M 2.2B'!H113+'Sch M 2.2B'!H120+'Sch M 2.2B'!H127+'Sch M 2.2B'!H156+'Sch M 2.2B'!H163+'Sch M 2.2B'!H170+'Sch M 2.2B'!H177++'Sch M 2.2B'!H184+'Sch M 2.2B'!H191</f>
        <v>3756890.1900000004</v>
      </c>
      <c r="L28" s="156">
        <f>'Sch M 2.2B'!I71+'Sch M 2.2B'!I78+'Sch M 2.2B'!I85+'Sch M 2.2B'!I92+'Sch M 2.2B'!I99+'Sch M 2.2B'!I106+'Sch M 2.2B'!I113+'Sch M 2.2B'!I120+'Sch M 2.2B'!I127+'Sch M 2.2B'!I156+'Sch M 2.2B'!I163+'Sch M 2.2B'!I170+'Sch M 2.2B'!I177+'Sch M 2.2B'!I184+'Sch M 2.2B'!I191</f>
        <v>2287335.56</v>
      </c>
      <c r="M28" s="156">
        <f>'Sch M 2.2B'!J71+'Sch M 2.2B'!J78+'Sch M 2.2B'!J85+'Sch M 2.2B'!J92+'Sch M 2.2B'!J99+'Sch M 2.2B'!J106+'Sch M 2.2B'!J113+'Sch M 2.2B'!J120+'Sch M 2.2B'!J127+'Sch M 2.2B'!J156+'Sch M 2.2B'!J163+'Sch M 2.2B'!J170+'Sch M 2.2B'!J177+'Sch M 2.2B'!J184+'Sch M 2.2B'!J191</f>
        <v>1575647</v>
      </c>
      <c r="N28" s="156">
        <f>'Sch M 2.2B'!K71+'Sch M 2.2B'!K78+'Sch M 2.2B'!K85+'Sch M 2.2B'!K92+'Sch M 2.2B'!K99+'Sch M 2.2B'!K106+'Sch M 2.2B'!K113+'Sch M 2.2B'!K120+'Sch M 2.2B'!K127+'Sch M 2.2B'!K156+'Sch M 2.2B'!K163+'Sch M 2.2B'!K170+'Sch M 2.2B'!K177++'Sch M 2.2B'!K184+'Sch M 2.2B'!K191</f>
        <v>1653314.13</v>
      </c>
      <c r="O28" s="152">
        <f>SUM(C28:N28)</f>
        <v>101917603.64</v>
      </c>
      <c r="R28" s="154"/>
    </row>
    <row r="29" spans="1:18" x14ac:dyDescent="0.35">
      <c r="A29" s="142"/>
      <c r="B29" s="143"/>
      <c r="C29" s="156"/>
      <c r="D29" s="156"/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157"/>
      <c r="Q29" s="151"/>
      <c r="R29" s="154"/>
    </row>
    <row r="30" spans="1:18" ht="13.9" thickBot="1" x14ac:dyDescent="0.4">
      <c r="A30" s="142">
        <f>A28+1</f>
        <v>12</v>
      </c>
      <c r="B30" s="143" t="s">
        <v>231</v>
      </c>
      <c r="C30" s="158">
        <f t="shared" ref="C30:H30" si="2">C26-C28</f>
        <v>7219826.1600000001</v>
      </c>
      <c r="D30" s="158">
        <f t="shared" si="2"/>
        <v>9324282.0799999982</v>
      </c>
      <c r="E30" s="158">
        <f t="shared" si="2"/>
        <v>14014394.669999998</v>
      </c>
      <c r="F30" s="158">
        <f t="shared" si="2"/>
        <v>18155063.190000005</v>
      </c>
      <c r="G30" s="158">
        <f t="shared" si="2"/>
        <v>21185508.409999996</v>
      </c>
      <c r="H30" s="158">
        <f t="shared" si="2"/>
        <v>18610445.720000006</v>
      </c>
      <c r="I30" s="158">
        <f t="shared" ref="I30:O30" si="3">I26-I28</f>
        <v>16160964.676084995</v>
      </c>
      <c r="J30" s="158">
        <f t="shared" si="3"/>
        <v>11955037.797596004</v>
      </c>
      <c r="K30" s="158">
        <f t="shared" si="3"/>
        <v>8475250.2112470008</v>
      </c>
      <c r="L30" s="158">
        <f t="shared" si="3"/>
        <v>7030048.2239829991</v>
      </c>
      <c r="M30" s="158">
        <f t="shared" si="3"/>
        <v>6253694.5619229991</v>
      </c>
      <c r="N30" s="158">
        <f>N26-N28</f>
        <v>6359930.4433120005</v>
      </c>
      <c r="O30" s="158">
        <f t="shared" si="3"/>
        <v>144744446.14414603</v>
      </c>
    </row>
    <row r="31" spans="1:18" ht="13.9" thickTop="1" x14ac:dyDescent="0.35">
      <c r="A31" s="142"/>
      <c r="B31" s="143"/>
      <c r="C31" s="157"/>
      <c r="D31" s="157"/>
      <c r="E31" s="157"/>
      <c r="F31" s="157"/>
      <c r="G31" s="159"/>
      <c r="H31" s="156"/>
      <c r="I31" s="157"/>
      <c r="J31" s="157"/>
      <c r="K31" s="157"/>
      <c r="L31" s="157"/>
      <c r="M31" s="157"/>
      <c r="N31" s="157"/>
      <c r="O31" s="157"/>
    </row>
    <row r="32" spans="1:18" x14ac:dyDescent="0.35">
      <c r="A32" s="142"/>
      <c r="B32" s="143"/>
      <c r="C32" s="157"/>
      <c r="D32" s="157"/>
      <c r="E32" s="157"/>
      <c r="F32" s="157"/>
      <c r="G32" s="159"/>
      <c r="H32" s="156"/>
      <c r="I32" s="157"/>
      <c r="J32" s="157"/>
      <c r="K32" s="157"/>
      <c r="L32" s="157"/>
      <c r="M32" s="157"/>
      <c r="N32" s="157"/>
      <c r="O32" s="157"/>
    </row>
    <row r="33" spans="1:18" ht="13.9" x14ac:dyDescent="0.4">
      <c r="A33" s="142">
        <f>A30+1</f>
        <v>13</v>
      </c>
      <c r="B33" s="143" t="s">
        <v>272</v>
      </c>
      <c r="C33" s="144" t="s">
        <v>230</v>
      </c>
      <c r="D33" s="144" t="s">
        <v>230</v>
      </c>
      <c r="E33" s="144" t="s">
        <v>230</v>
      </c>
      <c r="F33" s="144" t="s">
        <v>230</v>
      </c>
      <c r="G33" s="144" t="s">
        <v>230</v>
      </c>
      <c r="H33" s="144" t="s">
        <v>230</v>
      </c>
      <c r="I33" s="144" t="s">
        <v>271</v>
      </c>
      <c r="J33" s="144" t="s">
        <v>271</v>
      </c>
      <c r="K33" s="144" t="s">
        <v>271</v>
      </c>
      <c r="L33" s="144" t="s">
        <v>271</v>
      </c>
      <c r="M33" s="144" t="s">
        <v>271</v>
      </c>
      <c r="N33" s="144" t="s">
        <v>271</v>
      </c>
      <c r="O33" s="161"/>
      <c r="P33" s="139"/>
      <c r="R33" s="139"/>
    </row>
    <row r="34" spans="1:18" ht="13.9" x14ac:dyDescent="0.4">
      <c r="A34" s="142"/>
      <c r="B34" s="143"/>
      <c r="C34" s="160"/>
      <c r="D34" s="157"/>
      <c r="E34" s="160"/>
      <c r="F34" s="160"/>
      <c r="I34" s="160"/>
      <c r="J34" s="160"/>
      <c r="K34" s="160"/>
      <c r="L34" s="160"/>
      <c r="M34" s="160"/>
      <c r="N34" s="160"/>
      <c r="O34" s="161"/>
      <c r="P34" s="139"/>
      <c r="Q34" s="139"/>
      <c r="R34" s="139"/>
    </row>
    <row r="35" spans="1:18" ht="13.9" x14ac:dyDescent="0.4">
      <c r="A35" s="142">
        <f>A33+1</f>
        <v>14</v>
      </c>
      <c r="B35" s="145" t="s">
        <v>222</v>
      </c>
      <c r="C35" s="149">
        <v>115786.3</v>
      </c>
      <c r="D35" s="149">
        <v>113046.39999999999</v>
      </c>
      <c r="E35" s="149">
        <v>491219.3</v>
      </c>
      <c r="F35" s="149">
        <v>1251905.7</v>
      </c>
      <c r="G35" s="149">
        <v>1464172.4</v>
      </c>
      <c r="H35" s="148">
        <v>1878977.9</v>
      </c>
      <c r="I35" s="148">
        <f>'Sch M 2.2B'!F69+'Sch M 2.2B'!F83+'Sch M 2.2B'!F90+'Sch M 2.2B'!F104+'Sch M 2.2B'!F111+'Sch M 2.2B'!F118+'Sch M 2.2B'!F154+'Sch M 2.2B'!F161</f>
        <v>1140536.9999999998</v>
      </c>
      <c r="J35" s="148">
        <f>'Sch M 2.2B'!G69+'Sch M 2.2B'!G83+'Sch M 2.2B'!G90+'Sch M 2.2B'!G104+'Sch M 2.2B'!G111+'Sch M 2.2B'!G118+'Sch M 2.2B'!G154+'Sch M 2.2B'!G161</f>
        <v>686322.19999999984</v>
      </c>
      <c r="K35" s="148">
        <f>'Sch M 2.2B'!H69+'Sch M 2.2B'!H83+'Sch M 2.2B'!H90+'Sch M 2.2B'!H104+'Sch M 2.2B'!H111+'Sch M 2.2B'!H118+'Sch M 2.2B'!H154+'Sch M 2.2B'!H161</f>
        <v>316648.3</v>
      </c>
      <c r="L35" s="148">
        <f>'Sch M 2.2B'!I69+'Sch M 2.2B'!I83+'Sch M 2.2B'!I90+'Sch M 2.2B'!I104+'Sch M 2.2B'!I111+'Sch M 2.2B'!I118+'Sch M 2.2B'!I154+'Sch M 2.2B'!I161</f>
        <v>166533.29999999999</v>
      </c>
      <c r="M35" s="148">
        <f>'Sch M 2.2B'!J69+'Sch M 2.2B'!J83+'Sch M 2.2B'!J90+'Sch M 2.2B'!J104+'Sch M 2.2B'!J111+'Sch M 2.2B'!J118+'Sch M 2.2B'!J154+'Sch M 2.2B'!J161</f>
        <v>96562.4</v>
      </c>
      <c r="N35" s="148">
        <f>'Sch M 2.2B'!K69+'Sch M 2.2B'!K83+'Sch M 2.2B'!K90+'Sch M 2.2B'!K104+'Sch M 2.2B'!K111+'Sch M 2.2B'!K118+'Sch M 2.2B'!K154+'Sch M 2.2B'!K161</f>
        <v>98608.5</v>
      </c>
      <c r="O35" s="148">
        <f>SUM(C35:N35)</f>
        <v>7820319.7000000002</v>
      </c>
      <c r="P35" s="162"/>
      <c r="Q35" s="162"/>
      <c r="R35" s="162"/>
    </row>
    <row r="36" spans="1:18" ht="13.9" x14ac:dyDescent="0.4">
      <c r="A36" s="142">
        <f>A35+1</f>
        <v>15</v>
      </c>
      <c r="B36" s="143" t="s">
        <v>223</v>
      </c>
      <c r="C36" s="149">
        <v>133928.20000000001</v>
      </c>
      <c r="D36" s="149">
        <v>158772.4</v>
      </c>
      <c r="E36" s="149">
        <v>331316.09999999998</v>
      </c>
      <c r="F36" s="149">
        <v>738158.1</v>
      </c>
      <c r="G36" s="149">
        <v>842337.8</v>
      </c>
      <c r="H36" s="149">
        <v>1041757.8</v>
      </c>
      <c r="I36" s="148">
        <f>'Sch M 2.2B'!F76+'Sch M 2.2B'!F97+'Sch M 2.2B'!F125+'Sch M 2.2B'!F168</f>
        <v>595348</v>
      </c>
      <c r="J36" s="148">
        <f>'Sch M 2.2B'!G76+'Sch M 2.2B'!G97+'Sch M 2.2B'!G125+'Sch M 2.2B'!G168</f>
        <v>384080.6</v>
      </c>
      <c r="K36" s="148">
        <f>'Sch M 2.2B'!H76+'Sch M 2.2B'!H97+'Sch M 2.2B'!H125+'Sch M 2.2B'!H168</f>
        <v>216937.80000000002</v>
      </c>
      <c r="L36" s="148">
        <f>'Sch M 2.2B'!I76+'Sch M 2.2B'!I97+'Sch M 2.2B'!I125+'Sch M 2.2B'!I168</f>
        <v>152673.5</v>
      </c>
      <c r="M36" s="148">
        <f>'Sch M 2.2B'!J76+'Sch M 2.2B'!J97+'Sch M 2.2B'!J125+'Sch M 2.2B'!J168</f>
        <v>123067</v>
      </c>
      <c r="N36" s="148">
        <f>'Sch M 2.2B'!K76+'Sch M 2.2B'!K97+'Sch M 2.2B'!K125+'Sch M 2.2B'!K168</f>
        <v>130617.4</v>
      </c>
      <c r="O36" s="148">
        <f>SUM(C36:N36)</f>
        <v>4848994.6999999993</v>
      </c>
      <c r="P36" s="139"/>
      <c r="Q36" s="139"/>
      <c r="R36" s="139"/>
    </row>
    <row r="37" spans="1:18" x14ac:dyDescent="0.35">
      <c r="A37" s="142">
        <f>A36+1</f>
        <v>16</v>
      </c>
      <c r="B37" s="143" t="s">
        <v>224</v>
      </c>
      <c r="C37" s="149">
        <v>16393.8</v>
      </c>
      <c r="D37" s="149">
        <v>20770.099999999999</v>
      </c>
      <c r="E37" s="149">
        <v>28853.4</v>
      </c>
      <c r="F37" s="149">
        <v>18867.2</v>
      </c>
      <c r="G37" s="149">
        <v>38265.4</v>
      </c>
      <c r="H37" s="149">
        <v>41142.9</v>
      </c>
      <c r="I37" s="148">
        <f>'Sch M 2.2B'!F175+'Sch M 2.2B'!F182</f>
        <v>27384.3</v>
      </c>
      <c r="J37" s="148">
        <f>'Sch M 2.2B'!G175+'Sch M 2.2B'!G182</f>
        <v>25335.9</v>
      </c>
      <c r="K37" s="148">
        <f>'Sch M 2.2B'!H175+'Sch M 2.2B'!H182</f>
        <v>20942</v>
      </c>
      <c r="L37" s="148">
        <f>'Sch M 2.2B'!I175+'Sch M 2.2B'!I182</f>
        <v>18344.7</v>
      </c>
      <c r="M37" s="148">
        <f>'Sch M 2.2B'!J175+'Sch M 2.2B'!J182</f>
        <v>12864</v>
      </c>
      <c r="N37" s="148">
        <f>'Sch M 2.2B'!K175+'Sch M 2.2B'!K182</f>
        <v>14729.3</v>
      </c>
      <c r="O37" s="148">
        <f>SUM(C37:N37)</f>
        <v>283892.99999999994</v>
      </c>
      <c r="P37" s="142"/>
    </row>
    <row r="38" spans="1:18" x14ac:dyDescent="0.35">
      <c r="A38" s="142">
        <f>A37+1</f>
        <v>17</v>
      </c>
      <c r="B38" s="143" t="s">
        <v>285</v>
      </c>
      <c r="C38" s="149">
        <v>-672</v>
      </c>
      <c r="D38" s="149">
        <v>92</v>
      </c>
      <c r="E38" s="149">
        <v>653</v>
      </c>
      <c r="F38" s="149">
        <v>-176</v>
      </c>
      <c r="G38" s="149">
        <v>-149</v>
      </c>
      <c r="H38" s="149">
        <v>-3</v>
      </c>
      <c r="I38" s="149">
        <v>0</v>
      </c>
      <c r="J38" s="149">
        <v>0</v>
      </c>
      <c r="K38" s="149">
        <v>0</v>
      </c>
      <c r="L38" s="149">
        <v>0</v>
      </c>
      <c r="M38" s="149">
        <v>0</v>
      </c>
      <c r="N38" s="149">
        <v>0</v>
      </c>
      <c r="O38" s="148">
        <f>SUM(C38:N38)</f>
        <v>-255</v>
      </c>
      <c r="P38" s="142"/>
    </row>
    <row r="39" spans="1:18" ht="13.9" x14ac:dyDescent="0.4">
      <c r="A39" s="142">
        <f>A38+1</f>
        <v>18</v>
      </c>
      <c r="B39" s="143" t="s">
        <v>225</v>
      </c>
      <c r="C39" s="150">
        <v>259</v>
      </c>
      <c r="D39" s="150">
        <v>310</v>
      </c>
      <c r="E39" s="150">
        <v>470</v>
      </c>
      <c r="F39" s="150">
        <v>950</v>
      </c>
      <c r="G39" s="150">
        <v>1991</v>
      </c>
      <c r="H39" s="150">
        <v>2152</v>
      </c>
      <c r="I39" s="150">
        <f>'Sch M 2.2B'!F189</f>
        <v>1295</v>
      </c>
      <c r="J39" s="150">
        <f>'Sch M 2.2B'!G189</f>
        <v>576</v>
      </c>
      <c r="K39" s="150">
        <f>'Sch M 2.2B'!H189</f>
        <v>412</v>
      </c>
      <c r="L39" s="150">
        <f>'Sch M 2.2B'!I189</f>
        <v>320</v>
      </c>
      <c r="M39" s="150">
        <f>'Sch M 2.2B'!J189</f>
        <v>248</v>
      </c>
      <c r="N39" s="150">
        <f>'Sch M 2.2B'!K189</f>
        <v>259</v>
      </c>
      <c r="O39" s="150">
        <f>SUM(C39:N39)</f>
        <v>9242</v>
      </c>
      <c r="P39" s="163"/>
      <c r="Q39" s="163"/>
    </row>
    <row r="40" spans="1:18" x14ac:dyDescent="0.35">
      <c r="A40" s="142">
        <f>A39+1</f>
        <v>19</v>
      </c>
      <c r="B40" s="143" t="s">
        <v>226</v>
      </c>
      <c r="C40" s="149">
        <f t="shared" ref="C40:O40" si="4">SUM(C35:C39)</f>
        <v>265695.3</v>
      </c>
      <c r="D40" s="149">
        <f>SUM(D35:D39)</f>
        <v>292990.89999999997</v>
      </c>
      <c r="E40" s="149">
        <f t="shared" si="4"/>
        <v>852511.79999999993</v>
      </c>
      <c r="F40" s="149">
        <f t="shared" si="4"/>
        <v>2009704.9999999998</v>
      </c>
      <c r="G40" s="149">
        <f t="shared" si="4"/>
        <v>2346617.6</v>
      </c>
      <c r="H40" s="149">
        <f t="shared" si="4"/>
        <v>2964027.6</v>
      </c>
      <c r="I40" s="149">
        <f t="shared" si="4"/>
        <v>1764564.2999999998</v>
      </c>
      <c r="J40" s="149">
        <f t="shared" si="4"/>
        <v>1096314.6999999997</v>
      </c>
      <c r="K40" s="149">
        <f t="shared" si="4"/>
        <v>554940.1</v>
      </c>
      <c r="L40" s="149">
        <f t="shared" si="4"/>
        <v>337871.5</v>
      </c>
      <c r="M40" s="149">
        <f t="shared" si="4"/>
        <v>232741.4</v>
      </c>
      <c r="N40" s="149">
        <f t="shared" si="4"/>
        <v>244214.19999999998</v>
      </c>
      <c r="O40" s="149">
        <f t="shared" si="4"/>
        <v>12962194.399999999</v>
      </c>
    </row>
    <row r="41" spans="1:18" x14ac:dyDescent="0.35">
      <c r="A41" s="142"/>
      <c r="B41" s="143"/>
      <c r="C41" s="149"/>
      <c r="D41" s="149"/>
      <c r="E41" s="149"/>
      <c r="F41" s="149"/>
      <c r="G41" s="149"/>
      <c r="H41" s="149"/>
    </row>
    <row r="42" spans="1:18" x14ac:dyDescent="0.35">
      <c r="A42" s="142">
        <f>A40+1</f>
        <v>20</v>
      </c>
      <c r="B42" s="143" t="s">
        <v>227</v>
      </c>
      <c r="C42" s="149">
        <f>9541.2+188810.6+1264490.4</f>
        <v>1462842.2</v>
      </c>
      <c r="D42" s="149">
        <f>11178.4+281927.1+1354155</f>
        <v>1647260.5</v>
      </c>
      <c r="E42" s="149">
        <f>50726.5+399515.2+1341323</f>
        <v>1791564.7</v>
      </c>
      <c r="F42" s="149">
        <f>123925.1+521768.9+1756833.5</f>
        <v>2402527.5</v>
      </c>
      <c r="G42" s="149">
        <f>141669.8+646388.1+1930194.9</f>
        <v>2718252.8</v>
      </c>
      <c r="H42" s="149">
        <f>180095.2+596672.4+1614342.1</f>
        <v>2391109.7000000002</v>
      </c>
      <c r="I42" s="149">
        <f>'Sch M 2.2B'!F218+'Sch M 2.2B'!F225+'Sch M 2.2B'!F232+'Sch M 2.2B'!F239+'Sch M 2.2B'!F246+'Sch M 2.2B'!F253+'Sch M 2.2B'!F260+'Sch M 2.2B'!F267+'Sch M 2.2B'!F274+'Sch M 2.2B'!F281+'Sch M 2.2B'!F312+'Sch M 2.2B'!F319</f>
        <v>2024165.0000000002</v>
      </c>
      <c r="J42" s="149">
        <f>'Sch M 2.2B'!G218+'Sch M 2.2B'!G225+'Sch M 2.2B'!G232+'Sch M 2.2B'!G239+'Sch M 2.2B'!G246+'Sch M 2.2B'!G253+'Sch M 2.2B'!G260+'Sch M 2.2B'!G267+'Sch M 2.2B'!G274+'Sch M 2.2B'!G281+'Sch M 2.2B'!G312+'Sch M 2.2B'!G319</f>
        <v>1752089.2</v>
      </c>
      <c r="K42" s="149">
        <f>'Sch M 2.2B'!H218+'Sch M 2.2B'!H225+'Sch M 2.2B'!H232+'Sch M 2.2B'!H239+'Sch M 2.2B'!H246+'Sch M 2.2B'!H253+'Sch M 2.2B'!H260+'Sch M 2.2B'!H267+'Sch M 2.2B'!H274+'Sch M 2.2B'!H281+'Sch M 2.2B'!H312+'Sch M 2.2B'!H319</f>
        <v>1555792.1</v>
      </c>
      <c r="L42" s="149">
        <f>'Sch M 2.2B'!I218+'Sch M 2.2B'!I225+'Sch M 2.2B'!I232+'Sch M 2.2B'!I239+'Sch M 2.2B'!I246+'Sch M 2.2B'!I253+'Sch M 2.2B'!I260+'Sch M 2.2B'!I267+'Sch M 2.2B'!I274+'Sch M 2.2B'!I281+'Sch M 2.2B'!I312+'Sch M 2.2B'!I319</f>
        <v>1397437.7</v>
      </c>
      <c r="M42" s="149">
        <f>'Sch M 2.2B'!J218+'Sch M 2.2B'!J225+'Sch M 2.2B'!J232+'Sch M 2.2B'!J239+'Sch M 2.2B'!J246+'Sch M 2.2B'!J253+'Sch M 2.2B'!J260+'Sch M 2.2B'!J267+'Sch M 2.2B'!J274+'Sch M 2.2B'!J281+'Sch M 2.2B'!J312+'Sch M 2.2B'!J319</f>
        <v>1229301.7000000002</v>
      </c>
      <c r="N42" s="149">
        <f>'Sch M 2.2B'!K218+'Sch M 2.2B'!K225+'Sch M 2.2B'!K232+'Sch M 2.2B'!K239+'Sch M 2.2B'!K246+'Sch M 2.2B'!K253+'Sch M 2.2B'!K260+'Sch M 2.2B'!K267+'Sch M 2.2B'!K274+'Sch M 2.2B'!K281+'Sch M 2.2B'!K312+'Sch M 2.2B'!K319</f>
        <v>1386072.2</v>
      </c>
      <c r="O42" s="148">
        <f>SUM(C42:N42)</f>
        <v>21758415.299999997</v>
      </c>
    </row>
    <row r="43" spans="1:18" ht="13.9" x14ac:dyDescent="0.4">
      <c r="A43" s="142"/>
      <c r="C43" s="149"/>
      <c r="D43" s="149"/>
      <c r="E43" s="149"/>
      <c r="F43" s="149"/>
      <c r="G43" s="164"/>
      <c r="H43" s="160"/>
      <c r="I43" s="160"/>
      <c r="J43" s="160"/>
      <c r="K43" s="160"/>
      <c r="L43" s="160"/>
      <c r="M43" s="160"/>
      <c r="N43" s="160"/>
      <c r="O43" s="160"/>
    </row>
    <row r="44" spans="1:18" ht="13.9" thickBot="1" x14ac:dyDescent="0.4">
      <c r="A44" s="142">
        <f>A42+1</f>
        <v>21</v>
      </c>
      <c r="B44" s="133" t="s">
        <v>229</v>
      </c>
      <c r="C44" s="165">
        <f>C40+C42</f>
        <v>1728537.5</v>
      </c>
      <c r="D44" s="165">
        <f>D40+D42</f>
        <v>1940251.4</v>
      </c>
      <c r="E44" s="165">
        <f>E40+E42</f>
        <v>2644076.5</v>
      </c>
      <c r="F44" s="165">
        <f>F40+F42</f>
        <v>4412232.5</v>
      </c>
      <c r="G44" s="165">
        <f>G40+G42</f>
        <v>5064870.4000000004</v>
      </c>
      <c r="H44" s="165">
        <f t="shared" ref="H44:M44" si="5">H40+H42</f>
        <v>5355137.3000000007</v>
      </c>
      <c r="I44" s="165">
        <f t="shared" si="5"/>
        <v>3788729.3</v>
      </c>
      <c r="J44" s="165">
        <f t="shared" si="5"/>
        <v>2848403.8999999994</v>
      </c>
      <c r="K44" s="165">
        <f t="shared" si="5"/>
        <v>2110732.2000000002</v>
      </c>
      <c r="L44" s="165">
        <f t="shared" si="5"/>
        <v>1735309.2</v>
      </c>
      <c r="M44" s="165">
        <f t="shared" si="5"/>
        <v>1462043.1</v>
      </c>
      <c r="N44" s="165">
        <f>N40+N42</f>
        <v>1630286.4</v>
      </c>
      <c r="O44" s="165">
        <f>SUM(C44:N44)</f>
        <v>34720609.700000003</v>
      </c>
      <c r="P44" s="149"/>
      <c r="Q44" s="166"/>
      <c r="R44" s="149"/>
    </row>
    <row r="45" spans="1:18" ht="14.25" thickTop="1" x14ac:dyDescent="0.4">
      <c r="A45" s="142"/>
      <c r="C45" s="228"/>
      <c r="D45" s="157"/>
      <c r="E45" s="167"/>
      <c r="F45" s="167"/>
      <c r="G45" s="160"/>
      <c r="H45" s="149"/>
      <c r="I45" s="167"/>
      <c r="J45" s="167"/>
      <c r="K45" s="167"/>
      <c r="L45" s="167"/>
      <c r="M45" s="167"/>
      <c r="N45" s="167"/>
      <c r="O45" s="167"/>
      <c r="P45" s="150"/>
      <c r="Q45" s="168"/>
      <c r="R45" s="150"/>
    </row>
    <row r="46" spans="1:18" x14ac:dyDescent="0.35">
      <c r="A46" s="142"/>
      <c r="C46" s="149"/>
      <c r="D46" s="149"/>
      <c r="E46" s="149"/>
      <c r="F46" s="149"/>
      <c r="G46" s="149"/>
      <c r="I46" s="157"/>
      <c r="J46" s="157"/>
      <c r="K46" s="157"/>
      <c r="L46" s="157"/>
      <c r="M46" s="157"/>
      <c r="N46" s="157"/>
      <c r="O46" s="157"/>
      <c r="P46" s="149"/>
      <c r="Q46" s="166"/>
      <c r="R46" s="149"/>
    </row>
    <row r="47" spans="1:18" x14ac:dyDescent="0.35">
      <c r="A47" s="142"/>
      <c r="C47" s="149"/>
      <c r="D47" s="149"/>
      <c r="E47" s="149"/>
      <c r="F47" s="149"/>
      <c r="G47" s="149"/>
      <c r="I47" s="157"/>
      <c r="J47" s="157"/>
      <c r="K47" s="157"/>
      <c r="L47" s="157"/>
      <c r="M47" s="157"/>
      <c r="N47" s="157"/>
      <c r="O47" s="157"/>
      <c r="P47" s="149"/>
      <c r="Q47" s="166"/>
      <c r="R47" s="149"/>
    </row>
    <row r="48" spans="1:18" x14ac:dyDescent="0.35">
      <c r="A48" s="143" t="s">
        <v>253</v>
      </c>
      <c r="C48" s="149"/>
      <c r="D48" s="149"/>
      <c r="E48" s="149"/>
      <c r="F48" s="149"/>
      <c r="G48" s="149"/>
      <c r="I48" s="157"/>
      <c r="J48" s="157"/>
      <c r="K48" s="157"/>
      <c r="L48" s="157"/>
      <c r="M48" s="157"/>
      <c r="N48" s="157"/>
      <c r="O48" s="157"/>
      <c r="P48" s="149"/>
      <c r="Q48" s="166"/>
      <c r="R48" s="149"/>
    </row>
    <row r="49" spans="1:18" x14ac:dyDescent="0.35">
      <c r="A49" s="143" t="s">
        <v>254</v>
      </c>
      <c r="C49" s="149"/>
      <c r="D49" s="149"/>
      <c r="E49" s="149"/>
      <c r="F49" s="149"/>
      <c r="G49" s="149"/>
      <c r="I49" s="157"/>
      <c r="J49" s="157"/>
      <c r="K49" s="157"/>
      <c r="L49" s="157"/>
      <c r="M49" s="157"/>
      <c r="N49" s="157"/>
      <c r="O49" s="157"/>
      <c r="P49" s="149"/>
      <c r="Q49" s="166"/>
      <c r="R49" s="149"/>
    </row>
    <row r="50" spans="1:18" x14ac:dyDescent="0.35">
      <c r="A50" s="143" t="s">
        <v>273</v>
      </c>
      <c r="C50" s="149"/>
      <c r="D50" s="149"/>
      <c r="E50" s="149"/>
      <c r="F50" s="149"/>
      <c r="G50" s="149"/>
      <c r="I50" s="157"/>
      <c r="J50" s="157"/>
      <c r="K50" s="157"/>
      <c r="L50" s="157"/>
      <c r="M50" s="157"/>
      <c r="N50" s="157"/>
      <c r="O50" s="157"/>
      <c r="P50" s="149"/>
      <c r="Q50" s="166"/>
      <c r="R50" s="149"/>
    </row>
  </sheetData>
  <mergeCells count="5">
    <mergeCell ref="A1:O1"/>
    <mergeCell ref="A2:O2"/>
    <mergeCell ref="A3:O3"/>
    <mergeCell ref="A4:O4"/>
    <mergeCell ref="A5:O5"/>
  </mergeCells>
  <phoneticPr fontId="0" type="noConversion"/>
  <printOptions horizontalCentered="1"/>
  <pageMargins left="0.25" right="0.25" top="1" bottom="0.25" header="0.5" footer="0.5"/>
  <pageSetup scale="45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transitionEvaluation="1" transitionEntry="1" codeName="Sheet8"/>
  <dimension ref="A1:U1137"/>
  <sheetViews>
    <sheetView zoomScaleNormal="100" workbookViewId="0">
      <selection sqref="A1:L1"/>
    </sheetView>
  </sheetViews>
  <sheetFormatPr defaultColWidth="10" defaultRowHeight="15" x14ac:dyDescent="0.4"/>
  <cols>
    <col min="1" max="1" width="7" style="22" customWidth="1"/>
    <col min="2" max="2" width="9.59765625" style="22" customWidth="1"/>
    <col min="3" max="3" width="81.69921875" style="22" customWidth="1"/>
    <col min="4" max="4" width="9.59765625" style="22" customWidth="1"/>
    <col min="5" max="5" width="16.59765625" style="26" bestFit="1" customWidth="1"/>
    <col min="6" max="6" width="22.19921875" style="22" bestFit="1" customWidth="1"/>
    <col min="7" max="7" width="22.19921875" style="28" bestFit="1" customWidth="1"/>
    <col min="8" max="8" width="22.19921875" style="29" bestFit="1" customWidth="1"/>
    <col min="9" max="9" width="22.19921875" style="28" bestFit="1" customWidth="1"/>
    <col min="10" max="10" width="22.19921875" style="27" bestFit="1" customWidth="1"/>
    <col min="11" max="12" width="22.19921875" style="28" bestFit="1" customWidth="1"/>
    <col min="13" max="13" width="20.19921875" style="28" bestFit="1" customWidth="1"/>
    <col min="14" max="14" width="21.69921875" style="28" bestFit="1" customWidth="1"/>
    <col min="15" max="15" width="24.19921875" style="28" bestFit="1" customWidth="1"/>
    <col min="16" max="16" width="24.69921875" style="28" bestFit="1" customWidth="1"/>
    <col min="17" max="17" width="20.59765625" style="28" bestFit="1" customWidth="1"/>
    <col min="18" max="18" width="33" style="22" bestFit="1" customWidth="1"/>
    <col min="19" max="20" width="10" style="22" customWidth="1"/>
    <col min="21" max="21" width="24.69921875" style="22" bestFit="1" customWidth="1"/>
    <col min="22" max="24" width="10" style="22" customWidth="1"/>
    <col min="25" max="25" width="13.19921875" style="22" customWidth="1"/>
    <col min="26" max="16384" width="10" style="22"/>
  </cols>
  <sheetData>
    <row r="1" spans="1:21" x14ac:dyDescent="0.4">
      <c r="A1" s="286" t="str">
        <f>CONAME</f>
        <v>Columbia Gas of Kentucky, Inc.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61"/>
      <c r="N1" s="61"/>
      <c r="O1" s="61"/>
      <c r="P1" s="61"/>
      <c r="Q1" s="61"/>
      <c r="R1" s="61"/>
    </row>
    <row r="2" spans="1:21" x14ac:dyDescent="0.4">
      <c r="A2" s="286" t="str">
        <f>case</f>
        <v>Case No. 2026-00099</v>
      </c>
      <c r="B2" s="286"/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5"/>
      <c r="N2" s="25"/>
      <c r="O2" s="25"/>
      <c r="P2" s="25"/>
      <c r="Q2" s="25"/>
      <c r="R2" s="25"/>
    </row>
    <row r="3" spans="1:21" x14ac:dyDescent="0.4">
      <c r="A3" s="286" t="s">
        <v>268</v>
      </c>
      <c r="B3" s="286"/>
      <c r="C3" s="286"/>
      <c r="D3" s="286"/>
      <c r="E3" s="286"/>
      <c r="F3" s="286"/>
      <c r="G3" s="286"/>
      <c r="H3" s="286"/>
      <c r="I3" s="286"/>
      <c r="J3" s="286"/>
      <c r="K3" s="286"/>
      <c r="L3" s="286"/>
      <c r="M3" s="73"/>
      <c r="N3" s="73"/>
      <c r="O3" s="73"/>
      <c r="P3" s="73"/>
      <c r="Q3" s="73"/>
      <c r="R3" s="73"/>
    </row>
    <row r="4" spans="1:21" x14ac:dyDescent="0.4">
      <c r="A4" s="286" t="str">
        <f>TYDESC</f>
        <v>For the 6 Months Ended August 31, 2026</v>
      </c>
      <c r="B4" s="286"/>
      <c r="C4" s="286"/>
      <c r="D4" s="286"/>
      <c r="E4" s="286"/>
      <c r="F4" s="286"/>
      <c r="G4" s="286"/>
      <c r="H4" s="286"/>
      <c r="I4" s="286"/>
      <c r="J4" s="286"/>
      <c r="K4" s="286"/>
      <c r="L4" s="286"/>
      <c r="M4" s="61"/>
      <c r="N4" s="61"/>
      <c r="O4" s="61"/>
      <c r="P4" s="61"/>
      <c r="Q4" s="61"/>
      <c r="R4" s="61"/>
    </row>
    <row r="5" spans="1:21" x14ac:dyDescent="0.4">
      <c r="A5" s="286" t="s">
        <v>33</v>
      </c>
      <c r="B5" s="286"/>
      <c r="C5" s="286"/>
      <c r="D5" s="286"/>
      <c r="E5" s="286"/>
      <c r="F5" s="286"/>
      <c r="G5" s="286"/>
      <c r="H5" s="286"/>
      <c r="I5" s="286"/>
      <c r="J5" s="286"/>
      <c r="K5" s="286"/>
      <c r="L5" s="286"/>
      <c r="M5" s="132"/>
      <c r="N5" s="132"/>
      <c r="O5" s="132"/>
      <c r="P5" s="132"/>
      <c r="Q5" s="132"/>
      <c r="R5" s="132"/>
    </row>
    <row r="6" spans="1:21" x14ac:dyDescent="0.4">
      <c r="A6" s="132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</row>
    <row r="7" spans="1:21" x14ac:dyDescent="0.4">
      <c r="A7" s="25" t="s">
        <v>149</v>
      </c>
    </row>
    <row r="8" spans="1:21" x14ac:dyDescent="0.4">
      <c r="A8" s="25" t="s">
        <v>150</v>
      </c>
      <c r="L8" s="197" t="str">
        <f>$L$55</f>
        <v>Schedule M-2.2B</v>
      </c>
    </row>
    <row r="9" spans="1:21" x14ac:dyDescent="0.4">
      <c r="A9" s="25" t="s">
        <v>46</v>
      </c>
      <c r="L9" s="197" t="s">
        <v>324</v>
      </c>
    </row>
    <row r="10" spans="1:21" x14ac:dyDescent="0.4">
      <c r="A10" s="198" t="str">
        <f>$A$57</f>
        <v>6 Mos Actual / 6 Mos Forecasted</v>
      </c>
      <c r="B10" s="199"/>
      <c r="C10" s="199"/>
      <c r="D10" s="199"/>
      <c r="E10" s="200"/>
      <c r="F10" s="199"/>
      <c r="G10" s="201"/>
      <c r="H10" s="202"/>
      <c r="I10" s="201"/>
      <c r="J10" s="203"/>
      <c r="K10" s="201"/>
      <c r="L10" s="204" t="str">
        <f>Witness</f>
        <v>Witness: J. C. Wozniak</v>
      </c>
    </row>
    <row r="11" spans="1:21" x14ac:dyDescent="0.4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</row>
    <row r="12" spans="1:21" x14ac:dyDescent="0.4">
      <c r="F12" s="28"/>
      <c r="H12" s="28"/>
      <c r="J12" s="28"/>
      <c r="R12" s="28"/>
    </row>
    <row r="13" spans="1:21" x14ac:dyDescent="0.4">
      <c r="A13" s="23" t="s">
        <v>1</v>
      </c>
      <c r="B13" s="23" t="s">
        <v>151</v>
      </c>
      <c r="C13" s="23" t="s">
        <v>35</v>
      </c>
      <c r="D13" s="23"/>
      <c r="E13" s="205" t="s">
        <v>40</v>
      </c>
      <c r="F13" s="30"/>
      <c r="G13" s="31"/>
      <c r="H13" s="30"/>
      <c r="I13" s="21"/>
      <c r="J13" s="30"/>
      <c r="K13" s="30"/>
      <c r="L13" s="30"/>
      <c r="M13" s="30"/>
      <c r="N13" s="30"/>
      <c r="O13" s="30"/>
      <c r="P13" s="24"/>
      <c r="Q13" s="24"/>
      <c r="R13" s="24"/>
    </row>
    <row r="14" spans="1:21" x14ac:dyDescent="0.4">
      <c r="A14" s="32" t="s">
        <v>3</v>
      </c>
      <c r="B14" s="32" t="s">
        <v>152</v>
      </c>
      <c r="C14" s="32" t="s">
        <v>4</v>
      </c>
      <c r="D14" s="32"/>
      <c r="E14" s="206" t="s">
        <v>41</v>
      </c>
      <c r="F14" s="33" t="str">
        <f>B!$D$13</f>
        <v>Mar-26</v>
      </c>
      <c r="G14" s="33" t="str">
        <f>B!$E$13</f>
        <v>Apr-26</v>
      </c>
      <c r="H14" s="33" t="str">
        <f>B!$F$13</f>
        <v>May-26</v>
      </c>
      <c r="I14" s="33" t="str">
        <f>B!$G$13</f>
        <v>Jun-26</v>
      </c>
      <c r="J14" s="33" t="str">
        <f>B!$H$13</f>
        <v>Jul-26</v>
      </c>
      <c r="K14" s="33" t="str">
        <f>B!$I$13</f>
        <v>Aug-26</v>
      </c>
      <c r="L14" s="33" t="s">
        <v>5</v>
      </c>
      <c r="M14" s="22"/>
      <c r="N14" s="22"/>
      <c r="O14" s="22"/>
      <c r="P14" s="22"/>
      <c r="Q14" s="22"/>
    </row>
    <row r="15" spans="1:21" x14ac:dyDescent="0.4">
      <c r="A15" s="23"/>
      <c r="B15" s="24" t="s">
        <v>36</v>
      </c>
      <c r="C15" s="24" t="s">
        <v>37</v>
      </c>
      <c r="D15" s="24"/>
      <c r="E15" s="207" t="s">
        <v>38</v>
      </c>
      <c r="F15" s="35" t="s">
        <v>287</v>
      </c>
      <c r="G15" s="35" t="s">
        <v>288</v>
      </c>
      <c r="H15" s="35" t="s">
        <v>289</v>
      </c>
      <c r="I15" s="35" t="s">
        <v>290</v>
      </c>
      <c r="J15" s="35" t="s">
        <v>42</v>
      </c>
      <c r="K15" s="35" t="s">
        <v>43</v>
      </c>
      <c r="L15" s="35" t="s">
        <v>44</v>
      </c>
      <c r="M15" s="22"/>
      <c r="N15" s="187"/>
      <c r="O15" s="187"/>
      <c r="P15" s="187"/>
      <c r="Q15" s="187"/>
      <c r="R15" s="187"/>
      <c r="S15" s="187"/>
      <c r="T15" s="188"/>
      <c r="U15" s="188"/>
    </row>
    <row r="16" spans="1:21" x14ac:dyDescent="0.4">
      <c r="F16" s="28"/>
      <c r="H16" s="28"/>
      <c r="J16" s="28"/>
      <c r="M16" s="22"/>
      <c r="N16" s="187"/>
      <c r="O16" s="187"/>
      <c r="P16" s="22"/>
      <c r="Q16" s="22"/>
    </row>
    <row r="17" spans="1:17" x14ac:dyDescent="0.4">
      <c r="A17" s="22">
        <v>1</v>
      </c>
      <c r="C17" s="208" t="s">
        <v>153</v>
      </c>
      <c r="F17" s="28"/>
      <c r="H17" s="28"/>
      <c r="J17" s="28"/>
      <c r="L17" s="22"/>
      <c r="M17" s="22"/>
      <c r="N17" s="187"/>
      <c r="O17" s="187"/>
      <c r="P17" s="22"/>
      <c r="Q17" s="22"/>
    </row>
    <row r="18" spans="1:17" x14ac:dyDescent="0.4">
      <c r="C18" s="208"/>
      <c r="F18" s="28"/>
      <c r="H18" s="28"/>
      <c r="J18" s="28"/>
      <c r="L18" s="22"/>
      <c r="M18" s="22"/>
      <c r="N18" s="187"/>
      <c r="O18" s="187"/>
      <c r="P18" s="22"/>
      <c r="Q18" s="22"/>
    </row>
    <row r="19" spans="1:17" x14ac:dyDescent="0.4">
      <c r="A19" s="22">
        <f>A17+1</f>
        <v>2</v>
      </c>
      <c r="C19" s="208" t="s">
        <v>154</v>
      </c>
      <c r="F19" s="28"/>
      <c r="H19" s="28"/>
      <c r="J19" s="28"/>
      <c r="L19" s="22"/>
      <c r="M19" s="22"/>
      <c r="N19" s="187"/>
      <c r="O19" s="187"/>
      <c r="P19" s="22"/>
      <c r="Q19" s="22"/>
    </row>
    <row r="20" spans="1:17" x14ac:dyDescent="0.4">
      <c r="A20" s="22">
        <f>A19+1</f>
        <v>3</v>
      </c>
      <c r="B20" s="43">
        <v>480</v>
      </c>
      <c r="C20" s="22" t="s">
        <v>156</v>
      </c>
      <c r="F20" s="209">
        <f t="shared" ref="F20:K20" si="0">F72+F86+F93+F107+F114+F121+F157+F164</f>
        <v>17851785.969999999</v>
      </c>
      <c r="G20" s="209">
        <f t="shared" si="0"/>
        <v>11745549.340000002</v>
      </c>
      <c r="H20" s="209">
        <f t="shared" si="0"/>
        <v>6768788.3899999997</v>
      </c>
      <c r="I20" s="209">
        <f t="shared" si="0"/>
        <v>4735768.59</v>
      </c>
      <c r="J20" s="209">
        <f t="shared" si="0"/>
        <v>3779950.18</v>
      </c>
      <c r="K20" s="209">
        <f t="shared" si="0"/>
        <v>3800624.1300000004</v>
      </c>
      <c r="L20" s="209">
        <f>SUM(F20:K20)</f>
        <v>48682466.600000009</v>
      </c>
      <c r="M20" s="22"/>
      <c r="N20" s="187"/>
      <c r="O20" s="187"/>
      <c r="P20" s="22"/>
      <c r="Q20" s="22"/>
    </row>
    <row r="21" spans="1:17" x14ac:dyDescent="0.4">
      <c r="A21" s="22">
        <f>A20+1</f>
        <v>4</v>
      </c>
      <c r="B21" s="43">
        <v>481.1</v>
      </c>
      <c r="C21" s="22" t="s">
        <v>157</v>
      </c>
      <c r="F21" s="210">
        <f t="shared" ref="F21:K21" si="1">F79+F100+F128+F171</f>
        <v>7237038.4500000002</v>
      </c>
      <c r="G21" s="210">
        <f t="shared" si="1"/>
        <v>5163091.6900000004</v>
      </c>
      <c r="H21" s="210">
        <f t="shared" si="1"/>
        <v>3497206.12</v>
      </c>
      <c r="I21" s="210">
        <f t="shared" si="1"/>
        <v>2847503.19</v>
      </c>
      <c r="J21" s="210">
        <f t="shared" si="1"/>
        <v>2541406.6800000002</v>
      </c>
      <c r="K21" s="210">
        <f t="shared" si="1"/>
        <v>2612134.79</v>
      </c>
      <c r="L21" s="26">
        <f>SUM(F21:K21)</f>
        <v>23898380.920000002</v>
      </c>
      <c r="M21" s="22"/>
      <c r="N21" s="187"/>
      <c r="O21" s="187"/>
      <c r="P21" s="22"/>
      <c r="Q21" s="22"/>
    </row>
    <row r="22" spans="1:17" x14ac:dyDescent="0.4">
      <c r="A22" s="22">
        <f>A21+1</f>
        <v>5</v>
      </c>
      <c r="B22" s="211">
        <v>481.2</v>
      </c>
      <c r="C22" s="22" t="s">
        <v>158</v>
      </c>
      <c r="F22" s="26">
        <f t="shared" ref="F22:K22" si="2">F178+F185</f>
        <v>265286.39999999997</v>
      </c>
      <c r="G22" s="26">
        <f t="shared" si="2"/>
        <v>245987.68000000002</v>
      </c>
      <c r="H22" s="26">
        <f t="shared" si="2"/>
        <v>203456.1</v>
      </c>
      <c r="I22" s="26">
        <f t="shared" si="2"/>
        <v>178398.24</v>
      </c>
      <c r="J22" s="26">
        <f t="shared" si="2"/>
        <v>127058.24000000001</v>
      </c>
      <c r="K22" s="26">
        <f t="shared" si="2"/>
        <v>144549.28999999998</v>
      </c>
      <c r="L22" s="26">
        <f>SUM(F22:K22)</f>
        <v>1164735.95</v>
      </c>
      <c r="M22" s="22"/>
      <c r="N22" s="187"/>
      <c r="O22" s="187"/>
      <c r="P22" s="22"/>
      <c r="Q22" s="22"/>
    </row>
    <row r="23" spans="1:17" x14ac:dyDescent="0.4">
      <c r="A23" s="22">
        <f>A22+1</f>
        <v>6</v>
      </c>
      <c r="B23" s="43">
        <v>483</v>
      </c>
      <c r="C23" s="22" t="s">
        <v>160</v>
      </c>
      <c r="F23" s="38">
        <f t="shared" ref="F23:K23" si="3">F192</f>
        <v>12523.68</v>
      </c>
      <c r="G23" s="38">
        <f t="shared" si="3"/>
        <v>6830.71</v>
      </c>
      <c r="H23" s="38">
        <f t="shared" si="3"/>
        <v>5532.18</v>
      </c>
      <c r="I23" s="38">
        <f t="shared" si="3"/>
        <v>4803.7300000000005</v>
      </c>
      <c r="J23" s="38">
        <f t="shared" si="3"/>
        <v>4233.6399999999994</v>
      </c>
      <c r="K23" s="38">
        <f t="shared" si="3"/>
        <v>4320.74</v>
      </c>
      <c r="L23" s="38">
        <f>SUM(F23:K23)</f>
        <v>38244.68</v>
      </c>
      <c r="M23" s="22"/>
      <c r="N23" s="187"/>
      <c r="O23" s="187"/>
      <c r="P23" s="22"/>
      <c r="Q23" s="22"/>
    </row>
    <row r="24" spans="1:17" x14ac:dyDescent="0.4">
      <c r="A24" s="22">
        <f>A23+1</f>
        <v>7</v>
      </c>
      <c r="B24" s="211"/>
      <c r="C24" s="22" t="s">
        <v>159</v>
      </c>
      <c r="F24" s="209">
        <f t="shared" ref="F24:K24" si="4">SUM(F20:F23)</f>
        <v>25366634.499999996</v>
      </c>
      <c r="G24" s="209">
        <f t="shared" si="4"/>
        <v>17161459.420000002</v>
      </c>
      <c r="H24" s="209">
        <f t="shared" si="4"/>
        <v>10474982.789999999</v>
      </c>
      <c r="I24" s="209">
        <f t="shared" si="4"/>
        <v>7766473.75</v>
      </c>
      <c r="J24" s="209">
        <f t="shared" si="4"/>
        <v>6452648.7400000002</v>
      </c>
      <c r="K24" s="209">
        <f t="shared" si="4"/>
        <v>6561628.9500000002</v>
      </c>
      <c r="L24" s="209">
        <f>SUM(F24:K24)</f>
        <v>73783828.150000006</v>
      </c>
      <c r="M24" s="22"/>
      <c r="N24" s="187"/>
      <c r="O24" s="187"/>
      <c r="P24" s="22"/>
      <c r="Q24" s="22"/>
    </row>
    <row r="25" spans="1:17" x14ac:dyDescent="0.4">
      <c r="B25" s="211"/>
      <c r="F25" s="28"/>
      <c r="H25" s="28"/>
      <c r="J25" s="28"/>
      <c r="L25" s="22"/>
      <c r="M25" s="22"/>
      <c r="N25" s="187"/>
      <c r="O25" s="187"/>
      <c r="P25" s="22"/>
      <c r="Q25" s="22"/>
    </row>
    <row r="26" spans="1:17" x14ac:dyDescent="0.4">
      <c r="A26" s="22">
        <f>A24+1</f>
        <v>8</v>
      </c>
      <c r="B26" s="211"/>
      <c r="C26" s="208" t="s">
        <v>205</v>
      </c>
      <c r="F26" s="28"/>
      <c r="H26" s="28"/>
      <c r="J26" s="28"/>
      <c r="L26" s="22"/>
      <c r="M26" s="22"/>
      <c r="N26" s="187"/>
      <c r="O26" s="187"/>
      <c r="P26" s="22"/>
      <c r="Q26" s="22"/>
    </row>
    <row r="27" spans="1:17" x14ac:dyDescent="0.4">
      <c r="A27" s="22">
        <f>A26+1</f>
        <v>9</v>
      </c>
      <c r="B27" s="43">
        <v>489</v>
      </c>
      <c r="C27" s="22" t="s">
        <v>161</v>
      </c>
      <c r="F27" s="209">
        <f t="shared" ref="F27:K27" si="5">F221</f>
        <v>956582.78</v>
      </c>
      <c r="G27" s="209">
        <f t="shared" si="5"/>
        <v>675271.49000000011</v>
      </c>
      <c r="H27" s="209">
        <f t="shared" si="5"/>
        <v>425300.99</v>
      </c>
      <c r="I27" s="209">
        <f t="shared" si="5"/>
        <v>322955.68999999994</v>
      </c>
      <c r="J27" s="209">
        <f t="shared" si="5"/>
        <v>274815.3</v>
      </c>
      <c r="K27" s="209">
        <f t="shared" si="5"/>
        <v>276889.13</v>
      </c>
      <c r="L27" s="209">
        <f t="shared" ref="L27:L35" si="6">SUM(F27:K27)</f>
        <v>2931815.38</v>
      </c>
      <c r="M27" s="22"/>
      <c r="N27" s="187"/>
      <c r="O27" s="187"/>
      <c r="P27" s="22"/>
      <c r="Q27" s="22"/>
    </row>
    <row r="28" spans="1:17" x14ac:dyDescent="0.4">
      <c r="A28" s="22">
        <f t="shared" ref="A28:A35" si="7">A27+1</f>
        <v>10</v>
      </c>
      <c r="B28" s="43">
        <v>489</v>
      </c>
      <c r="C28" s="22" t="s">
        <v>162</v>
      </c>
      <c r="F28" s="26">
        <f t="shared" ref="F28:K28" si="8">F228+F242+F256+F322</f>
        <v>1011160.8799999999</v>
      </c>
      <c r="G28" s="26">
        <f t="shared" si="8"/>
        <v>816003.12</v>
      </c>
      <c r="H28" s="26">
        <f t="shared" si="8"/>
        <v>660041.69999999995</v>
      </c>
      <c r="I28" s="26">
        <f t="shared" si="8"/>
        <v>583234.74</v>
      </c>
      <c r="J28" s="26">
        <f t="shared" si="8"/>
        <v>566598.90999999992</v>
      </c>
      <c r="K28" s="26">
        <f t="shared" si="8"/>
        <v>545470.06999999995</v>
      </c>
      <c r="L28" s="26">
        <f t="shared" si="6"/>
        <v>4182509.4200000004</v>
      </c>
      <c r="M28" s="22"/>
      <c r="N28" s="187"/>
      <c r="O28" s="187"/>
      <c r="P28" s="22"/>
      <c r="Q28" s="22"/>
    </row>
    <row r="29" spans="1:17" x14ac:dyDescent="0.4">
      <c r="A29" s="22">
        <f t="shared" si="7"/>
        <v>11</v>
      </c>
      <c r="B29" s="43">
        <v>489</v>
      </c>
      <c r="C29" s="22" t="s">
        <v>163</v>
      </c>
      <c r="F29" s="26">
        <f>F235+F249+F263+F270+F277+F284+F315</f>
        <v>711492.34999999986</v>
      </c>
      <c r="G29" s="26">
        <f t="shared" ref="G29:K29" si="9">G235+G249+G263+G270+G277+G284+G315</f>
        <v>671410.12</v>
      </c>
      <c r="H29" s="26">
        <f t="shared" si="9"/>
        <v>629006.71</v>
      </c>
      <c r="I29" s="26">
        <f t="shared" si="9"/>
        <v>609504.98</v>
      </c>
      <c r="J29" s="26">
        <f t="shared" si="9"/>
        <v>503366.57999999996</v>
      </c>
      <c r="K29" s="26">
        <f t="shared" si="9"/>
        <v>603225.99</v>
      </c>
      <c r="L29" s="26">
        <f t="shared" si="6"/>
        <v>3728006.7299999995</v>
      </c>
      <c r="M29" s="22"/>
      <c r="N29" s="187"/>
      <c r="O29" s="187"/>
      <c r="P29" s="22"/>
      <c r="Q29" s="22"/>
    </row>
    <row r="30" spans="1:17" x14ac:dyDescent="0.4">
      <c r="A30" s="22">
        <f t="shared" si="7"/>
        <v>12</v>
      </c>
      <c r="B30" s="43">
        <v>487</v>
      </c>
      <c r="C30" s="22" t="s">
        <v>164</v>
      </c>
      <c r="F30" s="26">
        <f t="shared" ref="F30:K34" si="10">F328</f>
        <v>25028.604695999999</v>
      </c>
      <c r="G30" s="26">
        <f t="shared" si="10"/>
        <v>17844.429540000001</v>
      </c>
      <c r="H30" s="26">
        <f t="shared" si="10"/>
        <v>12587.989858000001</v>
      </c>
      <c r="I30" s="26">
        <f t="shared" si="10"/>
        <v>9719.5959270000003</v>
      </c>
      <c r="J30" s="26">
        <f t="shared" si="10"/>
        <v>6886.9238670000004</v>
      </c>
      <c r="K30" s="26">
        <f t="shared" si="10"/>
        <v>6957.7452560000002</v>
      </c>
      <c r="L30" s="26">
        <f t="shared" si="6"/>
        <v>79025.289143999995</v>
      </c>
      <c r="M30" s="22"/>
      <c r="N30" s="187"/>
      <c r="O30" s="187"/>
      <c r="P30" s="22"/>
      <c r="Q30" s="22"/>
    </row>
    <row r="31" spans="1:17" x14ac:dyDescent="0.4">
      <c r="A31" s="22">
        <f t="shared" si="7"/>
        <v>13</v>
      </c>
      <c r="B31" s="43">
        <v>488</v>
      </c>
      <c r="C31" s="22" t="s">
        <v>165</v>
      </c>
      <c r="F31" s="26">
        <f t="shared" si="10"/>
        <v>9705.4780559999999</v>
      </c>
      <c r="G31" s="26">
        <f t="shared" si="10"/>
        <v>9705.4780559999999</v>
      </c>
      <c r="H31" s="26">
        <f t="shared" si="10"/>
        <v>9705.4780559999999</v>
      </c>
      <c r="I31" s="26">
        <f t="shared" si="10"/>
        <v>9705.4780559999999</v>
      </c>
      <c r="J31" s="26">
        <f t="shared" si="10"/>
        <v>9705.4780559999999</v>
      </c>
      <c r="K31" s="26">
        <f t="shared" si="10"/>
        <v>9705.4780559999999</v>
      </c>
      <c r="L31" s="26">
        <f t="shared" si="6"/>
        <v>58232.868336</v>
      </c>
      <c r="M31" s="22"/>
      <c r="N31" s="187"/>
      <c r="O31" s="187"/>
      <c r="P31" s="22"/>
      <c r="Q31" s="22"/>
    </row>
    <row r="32" spans="1:17" x14ac:dyDescent="0.4">
      <c r="A32" s="22">
        <f t="shared" si="7"/>
        <v>14</v>
      </c>
      <c r="B32" s="55">
        <v>493</v>
      </c>
      <c r="C32" s="22" t="s">
        <v>232</v>
      </c>
      <c r="F32" s="26">
        <f t="shared" si="10"/>
        <v>6169.5</v>
      </c>
      <c r="G32" s="26">
        <f t="shared" si="10"/>
        <v>6169.5</v>
      </c>
      <c r="H32" s="26">
        <f t="shared" si="10"/>
        <v>6169.5</v>
      </c>
      <c r="I32" s="26">
        <f t="shared" si="10"/>
        <v>6169.5</v>
      </c>
      <c r="J32" s="26">
        <f t="shared" si="10"/>
        <v>6169.5</v>
      </c>
      <c r="K32" s="26">
        <f t="shared" si="10"/>
        <v>6169.5</v>
      </c>
      <c r="L32" s="26">
        <f t="shared" si="6"/>
        <v>37017</v>
      </c>
      <c r="M32" s="22"/>
      <c r="N32" s="187"/>
      <c r="O32" s="187"/>
      <c r="P32" s="22"/>
      <c r="Q32" s="22"/>
    </row>
    <row r="33" spans="1:18" x14ac:dyDescent="0.4">
      <c r="A33" s="22">
        <f t="shared" si="7"/>
        <v>15</v>
      </c>
      <c r="B33" s="43">
        <v>495</v>
      </c>
      <c r="C33" s="22" t="s">
        <v>166</v>
      </c>
      <c r="F33" s="26">
        <f t="shared" si="10"/>
        <v>0</v>
      </c>
      <c r="G33" s="26">
        <f t="shared" si="10"/>
        <v>0</v>
      </c>
      <c r="H33" s="26">
        <f t="shared" si="10"/>
        <v>0</v>
      </c>
      <c r="I33" s="26">
        <f t="shared" si="10"/>
        <v>0</v>
      </c>
      <c r="J33" s="26">
        <f t="shared" si="10"/>
        <v>0</v>
      </c>
      <c r="K33" s="26">
        <f t="shared" si="10"/>
        <v>0</v>
      </c>
      <c r="L33" s="26">
        <f t="shared" si="6"/>
        <v>0</v>
      </c>
      <c r="M33" s="22"/>
      <c r="N33" s="22"/>
      <c r="O33" s="22"/>
      <c r="P33" s="22"/>
      <c r="Q33" s="22"/>
    </row>
    <row r="34" spans="1:18" x14ac:dyDescent="0.4">
      <c r="A34" s="22">
        <f t="shared" si="7"/>
        <v>16</v>
      </c>
      <c r="B34" s="43">
        <v>495</v>
      </c>
      <c r="C34" s="22" t="s">
        <v>167</v>
      </c>
      <c r="F34" s="38">
        <f t="shared" si="10"/>
        <v>19697.203333000001</v>
      </c>
      <c r="G34" s="38">
        <f t="shared" si="10"/>
        <v>19045.080000000002</v>
      </c>
      <c r="H34" s="38">
        <f t="shared" si="10"/>
        <v>14345.243333</v>
      </c>
      <c r="I34" s="38">
        <f t="shared" si="10"/>
        <v>9620.0499999999993</v>
      </c>
      <c r="J34" s="38">
        <f t="shared" si="10"/>
        <v>9150.1299999999992</v>
      </c>
      <c r="K34" s="38">
        <f t="shared" si="10"/>
        <v>3197.71</v>
      </c>
      <c r="L34" s="38">
        <f t="shared" si="6"/>
        <v>75055.416666000005</v>
      </c>
      <c r="M34" s="22"/>
      <c r="N34" s="22"/>
      <c r="O34" s="22"/>
      <c r="P34" s="22"/>
      <c r="Q34" s="22"/>
    </row>
    <row r="35" spans="1:18" x14ac:dyDescent="0.4">
      <c r="A35" s="22">
        <f t="shared" si="7"/>
        <v>17</v>
      </c>
      <c r="C35" s="22" t="s">
        <v>206</v>
      </c>
      <c r="F35" s="209">
        <f t="shared" ref="F35:K35" si="11">SUM(F27:F34)</f>
        <v>2739836.796085</v>
      </c>
      <c r="G35" s="209">
        <f t="shared" si="11"/>
        <v>2215449.2175960001</v>
      </c>
      <c r="H35" s="209">
        <f t="shared" si="11"/>
        <v>1757157.6112470001</v>
      </c>
      <c r="I35" s="209">
        <f t="shared" si="11"/>
        <v>1550910.0339830001</v>
      </c>
      <c r="J35" s="209">
        <f t="shared" si="11"/>
        <v>1376692.821923</v>
      </c>
      <c r="K35" s="209">
        <f t="shared" si="11"/>
        <v>1451615.623312</v>
      </c>
      <c r="L35" s="209">
        <f t="shared" si="6"/>
        <v>11091662.104146002</v>
      </c>
      <c r="M35" s="22"/>
      <c r="N35" s="22"/>
      <c r="O35" s="22"/>
      <c r="P35" s="22"/>
      <c r="Q35" s="22"/>
    </row>
    <row r="36" spans="1:18" x14ac:dyDescent="0.4">
      <c r="F36" s="28"/>
      <c r="H36" s="28"/>
      <c r="J36" s="28"/>
      <c r="L36" s="22"/>
      <c r="M36" s="22"/>
      <c r="N36" s="22"/>
      <c r="O36" s="22"/>
      <c r="P36" s="22"/>
      <c r="Q36" s="22"/>
    </row>
    <row r="37" spans="1:18" x14ac:dyDescent="0.4">
      <c r="A37" s="22">
        <f>A35+1</f>
        <v>18</v>
      </c>
      <c r="C37" s="22" t="s">
        <v>155</v>
      </c>
      <c r="F37" s="209">
        <f t="shared" ref="F37:K37" si="12">F24+F35</f>
        <v>28106471.296084996</v>
      </c>
      <c r="G37" s="209">
        <f t="shared" si="12"/>
        <v>19376908.637596004</v>
      </c>
      <c r="H37" s="209">
        <f t="shared" si="12"/>
        <v>12232140.401246998</v>
      </c>
      <c r="I37" s="209">
        <f t="shared" si="12"/>
        <v>9317383.7839829996</v>
      </c>
      <c r="J37" s="209">
        <f t="shared" si="12"/>
        <v>7829341.561923</v>
      </c>
      <c r="K37" s="209">
        <f t="shared" si="12"/>
        <v>8013244.5733120004</v>
      </c>
      <c r="L37" s="209">
        <f>SUM(F37:K37)</f>
        <v>84875490.254145995</v>
      </c>
      <c r="M37" s="22"/>
      <c r="N37" s="22"/>
      <c r="O37" s="22"/>
      <c r="P37" s="22"/>
      <c r="Q37" s="22"/>
    </row>
    <row r="38" spans="1:18" x14ac:dyDescent="0.4">
      <c r="F38" s="28"/>
      <c r="H38" s="28"/>
      <c r="J38" s="28"/>
      <c r="L38" s="22"/>
      <c r="M38" s="22"/>
      <c r="N38" s="22"/>
      <c r="O38" s="22"/>
      <c r="P38" s="22"/>
      <c r="Q38" s="22"/>
    </row>
    <row r="39" spans="1:18" x14ac:dyDescent="0.4">
      <c r="F39" s="26"/>
      <c r="G39" s="26"/>
      <c r="H39" s="26"/>
      <c r="I39" s="26"/>
      <c r="J39" s="26"/>
      <c r="K39" s="26"/>
    </row>
    <row r="40" spans="1:18" x14ac:dyDescent="0.4">
      <c r="F40" s="28"/>
      <c r="H40" s="28"/>
      <c r="J40" s="28"/>
    </row>
    <row r="41" spans="1:18" x14ac:dyDescent="0.4">
      <c r="F41" s="26"/>
      <c r="G41" s="26"/>
      <c r="H41" s="26"/>
      <c r="I41" s="26"/>
      <c r="J41" s="26"/>
      <c r="K41" s="26"/>
    </row>
    <row r="42" spans="1:18" x14ac:dyDescent="0.4">
      <c r="F42" s="28"/>
      <c r="H42" s="28"/>
      <c r="J42" s="28"/>
    </row>
    <row r="43" spans="1:18" x14ac:dyDescent="0.4">
      <c r="F43" s="28"/>
      <c r="H43" s="28"/>
      <c r="J43" s="28"/>
    </row>
    <row r="44" spans="1:18" x14ac:dyDescent="0.4">
      <c r="F44" s="27"/>
      <c r="G44" s="27"/>
      <c r="H44" s="27"/>
      <c r="I44" s="27"/>
    </row>
    <row r="45" spans="1:18" x14ac:dyDescent="0.4">
      <c r="F45" s="27"/>
      <c r="G45" s="27"/>
      <c r="H45" s="27"/>
      <c r="I45" s="27"/>
    </row>
    <row r="46" spans="1:18" x14ac:dyDescent="0.4">
      <c r="F46" s="27"/>
      <c r="G46" s="27"/>
      <c r="H46" s="27"/>
      <c r="I46" s="27"/>
      <c r="K46" s="27"/>
      <c r="L46" s="27"/>
      <c r="M46" s="27"/>
      <c r="N46" s="27"/>
      <c r="O46" s="27"/>
      <c r="P46" s="27"/>
      <c r="Q46" s="27"/>
    </row>
    <row r="47" spans="1:18" x14ac:dyDescent="0.4">
      <c r="F47" s="27"/>
      <c r="G47" s="27"/>
      <c r="H47" s="27"/>
      <c r="I47" s="27"/>
      <c r="K47" s="27"/>
      <c r="L47" s="27"/>
      <c r="M47" s="27"/>
      <c r="N47" s="27"/>
      <c r="O47" s="27"/>
      <c r="P47" s="27"/>
      <c r="Q47" s="27"/>
    </row>
    <row r="48" spans="1:18" x14ac:dyDescent="0.4">
      <c r="A48" s="286" t="str">
        <f>CONAME</f>
        <v>Columbia Gas of Kentucky, Inc.</v>
      </c>
      <c r="B48" s="286"/>
      <c r="C48" s="286"/>
      <c r="D48" s="286"/>
      <c r="E48" s="286"/>
      <c r="F48" s="286"/>
      <c r="G48" s="286"/>
      <c r="H48" s="286"/>
      <c r="I48" s="286"/>
      <c r="J48" s="286"/>
      <c r="K48" s="286"/>
      <c r="L48" s="286"/>
      <c r="M48" s="61"/>
      <c r="N48" s="61"/>
      <c r="O48" s="61"/>
      <c r="P48" s="61"/>
      <c r="Q48" s="61"/>
      <c r="R48" s="61"/>
    </row>
    <row r="49" spans="1:18" x14ac:dyDescent="0.4">
      <c r="A49" s="286" t="str">
        <f>case</f>
        <v>Case No. 2026-00099</v>
      </c>
      <c r="B49" s="286"/>
      <c r="C49" s="286"/>
      <c r="D49" s="286"/>
      <c r="E49" s="286"/>
      <c r="F49" s="286"/>
      <c r="G49" s="286"/>
      <c r="H49" s="286"/>
      <c r="I49" s="286"/>
      <c r="J49" s="286"/>
      <c r="K49" s="286"/>
      <c r="L49" s="286"/>
      <c r="M49" s="25"/>
      <c r="N49" s="25"/>
      <c r="O49" s="25"/>
      <c r="P49" s="25"/>
      <c r="Q49" s="25"/>
      <c r="R49" s="25"/>
    </row>
    <row r="50" spans="1:18" x14ac:dyDescent="0.4">
      <c r="A50" s="286" t="s">
        <v>268</v>
      </c>
      <c r="B50" s="286"/>
      <c r="C50" s="286"/>
      <c r="D50" s="286"/>
      <c r="E50" s="286"/>
      <c r="F50" s="286"/>
      <c r="G50" s="286"/>
      <c r="H50" s="286"/>
      <c r="I50" s="286"/>
      <c r="J50" s="286"/>
      <c r="K50" s="286"/>
      <c r="L50" s="286"/>
      <c r="M50" s="73"/>
      <c r="N50" s="73"/>
      <c r="O50" s="73"/>
      <c r="P50" s="73"/>
      <c r="Q50" s="73"/>
      <c r="R50" s="73"/>
    </row>
    <row r="51" spans="1:18" x14ac:dyDescent="0.4">
      <c r="A51" s="286" t="str">
        <f>TYDESC</f>
        <v>For the 6 Months Ended August 31, 2026</v>
      </c>
      <c r="B51" s="286"/>
      <c r="C51" s="286"/>
      <c r="D51" s="286"/>
      <c r="E51" s="286"/>
      <c r="F51" s="286"/>
      <c r="G51" s="286"/>
      <c r="H51" s="286"/>
      <c r="I51" s="286"/>
      <c r="J51" s="286"/>
      <c r="K51" s="286"/>
      <c r="L51" s="286"/>
      <c r="M51" s="61"/>
      <c r="N51" s="61"/>
      <c r="O51" s="61"/>
      <c r="P51" s="61"/>
      <c r="Q51" s="61"/>
      <c r="R51" s="61"/>
    </row>
    <row r="52" spans="1:18" x14ac:dyDescent="0.4">
      <c r="A52" s="286" t="s">
        <v>33</v>
      </c>
      <c r="B52" s="286"/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132"/>
      <c r="N52" s="132"/>
      <c r="O52" s="132"/>
      <c r="P52" s="132"/>
      <c r="Q52" s="132"/>
      <c r="R52" s="132"/>
    </row>
    <row r="53" spans="1:18" x14ac:dyDescent="0.4">
      <c r="A53" s="132"/>
      <c r="B53" s="132"/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</row>
    <row r="54" spans="1:18" x14ac:dyDescent="0.4">
      <c r="A54" s="25" t="s">
        <v>149</v>
      </c>
    </row>
    <row r="55" spans="1:18" x14ac:dyDescent="0.4">
      <c r="A55" s="25" t="s">
        <v>150</v>
      </c>
      <c r="L55" s="197" t="s">
        <v>248</v>
      </c>
    </row>
    <row r="56" spans="1:18" x14ac:dyDescent="0.4">
      <c r="A56" s="25" t="s">
        <v>255</v>
      </c>
      <c r="L56" s="197" t="s">
        <v>325</v>
      </c>
    </row>
    <row r="57" spans="1:18" x14ac:dyDescent="0.4">
      <c r="A57" s="198" t="s">
        <v>123</v>
      </c>
      <c r="B57" s="199"/>
      <c r="C57" s="199"/>
      <c r="D57" s="199"/>
      <c r="E57" s="200"/>
      <c r="F57" s="199"/>
      <c r="G57" s="201"/>
      <c r="H57" s="202"/>
      <c r="I57" s="201"/>
      <c r="J57" s="203"/>
      <c r="K57" s="201"/>
      <c r="L57" s="204" t="str">
        <f>Witness</f>
        <v>Witness: J. C. Wozniak</v>
      </c>
    </row>
    <row r="58" spans="1:18" x14ac:dyDescent="0.4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180"/>
      <c r="N58" s="180"/>
      <c r="O58" s="180"/>
      <c r="P58" s="180"/>
      <c r="Q58" s="180"/>
      <c r="R58" s="180"/>
    </row>
    <row r="59" spans="1:18" x14ac:dyDescent="0.4">
      <c r="A59" s="25"/>
    </row>
    <row r="60" spans="1:18" x14ac:dyDescent="0.4">
      <c r="A60" s="23"/>
      <c r="B60" s="23"/>
      <c r="C60" s="23"/>
      <c r="D60" s="23"/>
      <c r="E60" s="205" t="s">
        <v>39</v>
      </c>
      <c r="F60" s="30"/>
      <c r="G60" s="31"/>
      <c r="H60" s="30"/>
      <c r="I60" s="21"/>
      <c r="J60" s="30"/>
      <c r="K60" s="30"/>
      <c r="L60" s="30"/>
      <c r="M60" s="30"/>
      <c r="N60" s="30"/>
      <c r="O60" s="30"/>
      <c r="P60" s="23"/>
      <c r="Q60" s="23"/>
      <c r="R60" s="23"/>
    </row>
    <row r="61" spans="1:18" x14ac:dyDescent="0.4">
      <c r="A61" s="23" t="s">
        <v>1</v>
      </c>
      <c r="B61" s="23" t="s">
        <v>0</v>
      </c>
      <c r="C61" s="23" t="s">
        <v>35</v>
      </c>
      <c r="D61" s="23"/>
      <c r="E61" s="205" t="s">
        <v>40</v>
      </c>
      <c r="F61" s="30"/>
      <c r="G61" s="31"/>
      <c r="H61" s="30"/>
      <c r="I61" s="21"/>
      <c r="J61" s="30"/>
      <c r="K61" s="30"/>
      <c r="L61" s="30"/>
      <c r="M61" s="30"/>
      <c r="N61" s="30"/>
      <c r="O61" s="30"/>
      <c r="P61" s="24"/>
      <c r="Q61" s="24"/>
      <c r="R61" s="24"/>
    </row>
    <row r="62" spans="1:18" x14ac:dyDescent="0.4">
      <c r="A62" s="32" t="s">
        <v>3</v>
      </c>
      <c r="B62" s="32" t="s">
        <v>34</v>
      </c>
      <c r="C62" s="32" t="s">
        <v>4</v>
      </c>
      <c r="D62" s="32"/>
      <c r="E62" s="206" t="s">
        <v>41</v>
      </c>
      <c r="F62" s="33" t="str">
        <f>B!$D$13</f>
        <v>Mar-26</v>
      </c>
      <c r="G62" s="33" t="str">
        <f>B!$E$13</f>
        <v>Apr-26</v>
      </c>
      <c r="H62" s="33" t="str">
        <f>B!$F$13</f>
        <v>May-26</v>
      </c>
      <c r="I62" s="33" t="str">
        <f>B!$G$13</f>
        <v>Jun-26</v>
      </c>
      <c r="J62" s="33" t="str">
        <f>B!$H$13</f>
        <v>Jul-26</v>
      </c>
      <c r="K62" s="33" t="str">
        <f>B!$I$13</f>
        <v>Aug-26</v>
      </c>
      <c r="L62" s="33" t="s">
        <v>5</v>
      </c>
      <c r="M62" s="34"/>
      <c r="N62" s="22"/>
      <c r="O62" s="22"/>
      <c r="P62" s="22"/>
      <c r="Q62" s="22"/>
    </row>
    <row r="63" spans="1:18" x14ac:dyDescent="0.4">
      <c r="A63" s="23"/>
      <c r="B63" s="24" t="s">
        <v>36</v>
      </c>
      <c r="C63" s="24" t="s">
        <v>37</v>
      </c>
      <c r="D63" s="24"/>
      <c r="E63" s="207" t="s">
        <v>38</v>
      </c>
      <c r="F63" s="35" t="s">
        <v>287</v>
      </c>
      <c r="G63" s="35" t="s">
        <v>288</v>
      </c>
      <c r="H63" s="35" t="s">
        <v>289</v>
      </c>
      <c r="I63" s="35" t="s">
        <v>290</v>
      </c>
      <c r="J63" s="35" t="s">
        <v>42</v>
      </c>
      <c r="K63" s="35" t="s">
        <v>43</v>
      </c>
      <c r="L63" s="35" t="s">
        <v>44</v>
      </c>
      <c r="M63" s="24"/>
      <c r="N63" s="22"/>
      <c r="O63" s="22"/>
      <c r="P63" s="22"/>
      <c r="Q63" s="22"/>
    </row>
    <row r="64" spans="1:18" x14ac:dyDescent="0.4">
      <c r="F64" s="35"/>
      <c r="G64" s="35"/>
      <c r="H64" s="35"/>
      <c r="I64" s="35"/>
      <c r="J64" s="35"/>
      <c r="K64" s="35"/>
      <c r="L64" s="24"/>
      <c r="M64" s="22"/>
      <c r="N64" s="22"/>
      <c r="O64" s="22"/>
      <c r="P64" s="22"/>
      <c r="Q64" s="22"/>
    </row>
    <row r="65" spans="1:17" x14ac:dyDescent="0.4">
      <c r="A65" s="22">
        <v>1</v>
      </c>
      <c r="C65" s="36" t="s">
        <v>71</v>
      </c>
      <c r="D65" s="36"/>
      <c r="F65" s="28"/>
      <c r="H65" s="28"/>
      <c r="J65" s="28"/>
      <c r="L65" s="22"/>
      <c r="M65" s="22"/>
      <c r="N65" s="22"/>
      <c r="O65" s="22"/>
      <c r="P65" s="22"/>
      <c r="Q65" s="22"/>
    </row>
    <row r="66" spans="1:17" x14ac:dyDescent="0.4">
      <c r="F66" s="28"/>
      <c r="H66" s="28"/>
      <c r="J66" s="28"/>
      <c r="L66" s="22"/>
      <c r="M66" s="22"/>
      <c r="N66" s="22"/>
      <c r="O66" s="22"/>
      <c r="P66" s="22"/>
      <c r="Q66" s="22"/>
    </row>
    <row r="67" spans="1:17" x14ac:dyDescent="0.4">
      <c r="A67" s="22">
        <f>A65+1</f>
        <v>2</v>
      </c>
      <c r="B67" s="22" t="str">
        <f>Input!A14</f>
        <v>GSR</v>
      </c>
      <c r="C67" s="22" t="str">
        <f>Input!B14</f>
        <v>General Service - Residential</v>
      </c>
      <c r="F67" s="28"/>
      <c r="H67" s="28"/>
      <c r="J67" s="28"/>
      <c r="M67" s="22"/>
      <c r="N67" s="22"/>
      <c r="O67" s="22"/>
      <c r="P67" s="22"/>
      <c r="Q67" s="22"/>
    </row>
    <row r="68" spans="1:17" x14ac:dyDescent="0.4">
      <c r="A68" s="22">
        <f>A67+1</f>
        <v>3</v>
      </c>
      <c r="C68" s="37" t="s">
        <v>144</v>
      </c>
      <c r="F68" s="26">
        <f t="shared" ref="F68:K68" si="13">F363</f>
        <v>116739</v>
      </c>
      <c r="G68" s="26">
        <f t="shared" si="13"/>
        <v>116633</v>
      </c>
      <c r="H68" s="26">
        <f t="shared" si="13"/>
        <v>116239</v>
      </c>
      <c r="I68" s="26">
        <f t="shared" si="13"/>
        <v>115525</v>
      </c>
      <c r="J68" s="26">
        <f t="shared" si="13"/>
        <v>114809</v>
      </c>
      <c r="K68" s="26">
        <f t="shared" si="13"/>
        <v>114494</v>
      </c>
      <c r="L68" s="26">
        <f>SUM(F68:K68)</f>
        <v>694439</v>
      </c>
      <c r="M68" s="22"/>
      <c r="N68" s="22"/>
      <c r="O68" s="22"/>
      <c r="P68" s="22"/>
      <c r="Q68" s="22"/>
    </row>
    <row r="69" spans="1:17" x14ac:dyDescent="0.4">
      <c r="A69" s="22">
        <f>A68+1</f>
        <v>4</v>
      </c>
      <c r="C69" s="37" t="s">
        <v>145</v>
      </c>
      <c r="D69" s="22" t="s">
        <v>19</v>
      </c>
      <c r="F69" s="27">
        <f t="shared" ref="F69:K69" si="14">F366</f>
        <v>1140247.5</v>
      </c>
      <c r="G69" s="27">
        <f t="shared" si="14"/>
        <v>686166.7</v>
      </c>
      <c r="H69" s="27">
        <f t="shared" si="14"/>
        <v>316582.3</v>
      </c>
      <c r="I69" s="27">
        <f t="shared" si="14"/>
        <v>166490.79999999999</v>
      </c>
      <c r="J69" s="27">
        <f t="shared" si="14"/>
        <v>96539</v>
      </c>
      <c r="K69" s="27">
        <f t="shared" si="14"/>
        <v>98583.3</v>
      </c>
      <c r="L69" s="27">
        <f>SUM(F69:K69)</f>
        <v>2504609.5999999996</v>
      </c>
      <c r="M69" s="22"/>
      <c r="N69" s="22"/>
      <c r="O69" s="22"/>
      <c r="P69" s="22"/>
      <c r="Q69" s="22"/>
    </row>
    <row r="70" spans="1:17" x14ac:dyDescent="0.4">
      <c r="A70" s="22">
        <f>A69+1</f>
        <v>5</v>
      </c>
      <c r="C70" s="37" t="s">
        <v>146</v>
      </c>
      <c r="D70" s="22" t="s">
        <v>18</v>
      </c>
      <c r="F70" s="209">
        <f t="shared" ref="F70:K70" si="15">F371+F381</f>
        <v>10130716.300000001</v>
      </c>
      <c r="G70" s="209">
        <f t="shared" si="15"/>
        <v>7099160.75</v>
      </c>
      <c r="H70" s="209">
        <f t="shared" si="15"/>
        <v>4625071.0199999996</v>
      </c>
      <c r="I70" s="209">
        <f t="shared" si="15"/>
        <v>3608343.93</v>
      </c>
      <c r="J70" s="209">
        <f t="shared" si="15"/>
        <v>3126201.5599999996</v>
      </c>
      <c r="K70" s="209">
        <f t="shared" si="15"/>
        <v>3133029.19</v>
      </c>
      <c r="L70" s="209">
        <f>SUM(F70:K70)</f>
        <v>31722522.75</v>
      </c>
      <c r="M70" s="22"/>
      <c r="N70" s="22"/>
      <c r="O70" s="22"/>
      <c r="P70" s="22"/>
      <c r="Q70" s="22"/>
    </row>
    <row r="71" spans="1:17" x14ac:dyDescent="0.4">
      <c r="A71" s="22">
        <f>A70+1</f>
        <v>6</v>
      </c>
      <c r="C71" s="37" t="s">
        <v>147</v>
      </c>
      <c r="D71" s="22" t="s">
        <v>18</v>
      </c>
      <c r="F71" s="209">
        <f t="shared" ref="F71:K71" si="16">F373</f>
        <v>7720045.7000000002</v>
      </c>
      <c r="G71" s="209">
        <f t="shared" si="16"/>
        <v>4645691.6399999997</v>
      </c>
      <c r="H71" s="209">
        <f t="shared" si="16"/>
        <v>2143420.46</v>
      </c>
      <c r="I71" s="209">
        <f t="shared" si="16"/>
        <v>1127225.96</v>
      </c>
      <c r="J71" s="209">
        <f t="shared" si="16"/>
        <v>653617.30000000005</v>
      </c>
      <c r="K71" s="209">
        <f t="shared" si="16"/>
        <v>667458.23</v>
      </c>
      <c r="L71" s="209">
        <f>SUM(F71:K71)</f>
        <v>16957459.290000003</v>
      </c>
      <c r="M71" s="22"/>
      <c r="N71" s="22"/>
      <c r="O71" s="22"/>
      <c r="P71" s="22"/>
      <c r="Q71" s="22"/>
    </row>
    <row r="72" spans="1:17" x14ac:dyDescent="0.4">
      <c r="A72" s="22">
        <f>A71+1</f>
        <v>7</v>
      </c>
      <c r="C72" s="37" t="s">
        <v>148</v>
      </c>
      <c r="D72" s="22" t="s">
        <v>207</v>
      </c>
      <c r="F72" s="196">
        <f t="shared" ref="F72:K72" si="17">F383</f>
        <v>17850762</v>
      </c>
      <c r="G72" s="196">
        <f t="shared" si="17"/>
        <v>11744852.390000001</v>
      </c>
      <c r="H72" s="196">
        <f t="shared" si="17"/>
        <v>6768491.4799999995</v>
      </c>
      <c r="I72" s="196">
        <f t="shared" si="17"/>
        <v>4735569.8899999997</v>
      </c>
      <c r="J72" s="196">
        <f t="shared" si="17"/>
        <v>3779818.86</v>
      </c>
      <c r="K72" s="196">
        <f t="shared" si="17"/>
        <v>3800487.42</v>
      </c>
      <c r="L72" s="196">
        <f>SUM(F72:K72)</f>
        <v>48679982.039999999</v>
      </c>
      <c r="M72" s="22"/>
      <c r="N72" s="22"/>
      <c r="O72" s="22"/>
      <c r="P72" s="22"/>
      <c r="Q72" s="22"/>
    </row>
    <row r="73" spans="1:17" x14ac:dyDescent="0.4">
      <c r="F73" s="28"/>
      <c r="H73" s="28"/>
      <c r="J73" s="28"/>
      <c r="M73" s="22"/>
      <c r="N73" s="22"/>
      <c r="O73" s="22"/>
      <c r="P73" s="22"/>
      <c r="Q73" s="22"/>
    </row>
    <row r="74" spans="1:17" x14ac:dyDescent="0.4">
      <c r="A74" s="22">
        <f>A72+1</f>
        <v>8</v>
      </c>
      <c r="B74" s="22" t="str">
        <f>Input!A15</f>
        <v>G1C</v>
      </c>
      <c r="C74" s="22" t="str">
        <f>Input!B15</f>
        <v>LG&amp;E Commercial</v>
      </c>
      <c r="F74" s="28"/>
      <c r="H74" s="28"/>
      <c r="J74" s="28"/>
      <c r="M74" s="22"/>
      <c r="N74" s="22"/>
      <c r="O74" s="22"/>
      <c r="P74" s="22"/>
      <c r="Q74" s="22"/>
    </row>
    <row r="75" spans="1:17" x14ac:dyDescent="0.4">
      <c r="A75" s="22">
        <f>A74+1</f>
        <v>9</v>
      </c>
      <c r="C75" s="37" t="s">
        <v>144</v>
      </c>
      <c r="F75" s="26">
        <f t="shared" ref="F75:K75" si="18">F390</f>
        <v>0</v>
      </c>
      <c r="G75" s="26">
        <f t="shared" si="18"/>
        <v>0</v>
      </c>
      <c r="H75" s="26">
        <f t="shared" si="18"/>
        <v>0</v>
      </c>
      <c r="I75" s="26">
        <f t="shared" si="18"/>
        <v>0</v>
      </c>
      <c r="J75" s="26">
        <f t="shared" si="18"/>
        <v>0</v>
      </c>
      <c r="K75" s="26">
        <f t="shared" si="18"/>
        <v>0</v>
      </c>
      <c r="L75" s="26">
        <f>SUM(F75:K75)</f>
        <v>0</v>
      </c>
      <c r="M75" s="22"/>
      <c r="N75" s="22"/>
      <c r="O75" s="22"/>
      <c r="P75" s="22"/>
      <c r="Q75" s="22"/>
    </row>
    <row r="76" spans="1:17" x14ac:dyDescent="0.4">
      <c r="A76" s="22">
        <f>A75+1</f>
        <v>10</v>
      </c>
      <c r="C76" s="37" t="s">
        <v>145</v>
      </c>
      <c r="D76" s="22" t="s">
        <v>19</v>
      </c>
      <c r="F76" s="27">
        <f t="shared" ref="F76:K76" si="19">F393</f>
        <v>0</v>
      </c>
      <c r="G76" s="27">
        <f t="shared" si="19"/>
        <v>0</v>
      </c>
      <c r="H76" s="27">
        <f t="shared" si="19"/>
        <v>0</v>
      </c>
      <c r="I76" s="27">
        <f t="shared" si="19"/>
        <v>0</v>
      </c>
      <c r="J76" s="27">
        <f t="shared" si="19"/>
        <v>0</v>
      </c>
      <c r="K76" s="27">
        <f t="shared" si="19"/>
        <v>0</v>
      </c>
      <c r="L76" s="27">
        <f>SUM(F76:K76)</f>
        <v>0</v>
      </c>
      <c r="M76" s="22"/>
      <c r="N76" s="22"/>
      <c r="O76" s="22"/>
      <c r="P76" s="22"/>
      <c r="Q76" s="22"/>
    </row>
    <row r="77" spans="1:17" x14ac:dyDescent="0.4">
      <c r="A77" s="22">
        <f>A76+1</f>
        <v>11</v>
      </c>
      <c r="C77" s="37" t="s">
        <v>146</v>
      </c>
      <c r="D77" s="22" t="s">
        <v>18</v>
      </c>
      <c r="F77" s="196">
        <f t="shared" ref="F77:K77" si="20">F395</f>
        <v>0</v>
      </c>
      <c r="G77" s="196">
        <f t="shared" si="20"/>
        <v>0</v>
      </c>
      <c r="H77" s="196">
        <f t="shared" si="20"/>
        <v>0</v>
      </c>
      <c r="I77" s="196">
        <f t="shared" si="20"/>
        <v>0</v>
      </c>
      <c r="J77" s="196">
        <f t="shared" si="20"/>
        <v>0</v>
      </c>
      <c r="K77" s="196">
        <f t="shared" si="20"/>
        <v>0</v>
      </c>
      <c r="L77" s="196">
        <f>SUM(F77:K77)</f>
        <v>0</v>
      </c>
      <c r="M77" s="22"/>
      <c r="N77" s="22"/>
      <c r="O77" s="22"/>
      <c r="P77" s="22"/>
      <c r="Q77" s="22"/>
    </row>
    <row r="78" spans="1:17" x14ac:dyDescent="0.4">
      <c r="A78" s="22">
        <f>A77+1</f>
        <v>12</v>
      </c>
      <c r="C78" s="37" t="s">
        <v>147</v>
      </c>
      <c r="D78" s="22" t="s">
        <v>18</v>
      </c>
      <c r="F78" s="196">
        <f t="shared" ref="F78:K78" si="21">F397</f>
        <v>0</v>
      </c>
      <c r="G78" s="196">
        <f>G397</f>
        <v>0</v>
      </c>
      <c r="H78" s="196">
        <f t="shared" si="21"/>
        <v>0</v>
      </c>
      <c r="I78" s="196">
        <f t="shared" si="21"/>
        <v>0</v>
      </c>
      <c r="J78" s="196">
        <f t="shared" si="21"/>
        <v>0</v>
      </c>
      <c r="K78" s="196">
        <f t="shared" si="21"/>
        <v>0</v>
      </c>
      <c r="L78" s="196">
        <f>SUM(F78:K78)</f>
        <v>0</v>
      </c>
      <c r="M78" s="22"/>
      <c r="N78" s="22"/>
      <c r="O78" s="22"/>
      <c r="P78" s="22"/>
      <c r="Q78" s="22"/>
    </row>
    <row r="79" spans="1:17" x14ac:dyDescent="0.4">
      <c r="A79" s="22">
        <f>A78+1</f>
        <v>13</v>
      </c>
      <c r="C79" s="37" t="s">
        <v>148</v>
      </c>
      <c r="D79" s="22" t="s">
        <v>207</v>
      </c>
      <c r="F79" s="196">
        <f t="shared" ref="F79:K79" si="22">F399</f>
        <v>0</v>
      </c>
      <c r="G79" s="196">
        <f t="shared" si="22"/>
        <v>0</v>
      </c>
      <c r="H79" s="196">
        <f t="shared" si="22"/>
        <v>0</v>
      </c>
      <c r="I79" s="196">
        <f t="shared" si="22"/>
        <v>0</v>
      </c>
      <c r="J79" s="196">
        <f t="shared" si="22"/>
        <v>0</v>
      </c>
      <c r="K79" s="196">
        <f t="shared" si="22"/>
        <v>0</v>
      </c>
      <c r="L79" s="196">
        <f>SUM(F79:K79)</f>
        <v>0</v>
      </c>
      <c r="M79" s="22"/>
      <c r="N79" s="22"/>
      <c r="O79" s="22"/>
      <c r="P79" s="22"/>
      <c r="Q79" s="22"/>
    </row>
    <row r="80" spans="1:17" x14ac:dyDescent="0.4">
      <c r="F80" s="28"/>
      <c r="H80" s="28"/>
      <c r="J80" s="28"/>
      <c r="M80" s="22"/>
      <c r="N80" s="22"/>
      <c r="O80" s="22"/>
      <c r="P80" s="22"/>
      <c r="Q80" s="22"/>
    </row>
    <row r="81" spans="1:17" x14ac:dyDescent="0.4">
      <c r="A81" s="22">
        <f>A79+1</f>
        <v>14</v>
      </c>
      <c r="B81" s="22" t="str">
        <f>Input!A16</f>
        <v>G1R</v>
      </c>
      <c r="C81" s="22" t="str">
        <f>Input!B16</f>
        <v>LG&amp;E Residential</v>
      </c>
      <c r="F81" s="28"/>
      <c r="H81" s="28"/>
      <c r="J81" s="28"/>
      <c r="M81" s="22"/>
      <c r="N81" s="22"/>
      <c r="O81" s="22"/>
      <c r="P81" s="22"/>
      <c r="Q81" s="22"/>
    </row>
    <row r="82" spans="1:17" x14ac:dyDescent="0.4">
      <c r="A82" s="22">
        <f>A81+1</f>
        <v>15</v>
      </c>
      <c r="C82" s="37" t="s">
        <v>144</v>
      </c>
      <c r="F82" s="26">
        <f t="shared" ref="F82:K82" si="23">F406</f>
        <v>3</v>
      </c>
      <c r="G82" s="26">
        <f t="shared" si="23"/>
        <v>3</v>
      </c>
      <c r="H82" s="26">
        <f t="shared" si="23"/>
        <v>3</v>
      </c>
      <c r="I82" s="26">
        <f t="shared" si="23"/>
        <v>3</v>
      </c>
      <c r="J82" s="26">
        <f t="shared" si="23"/>
        <v>3</v>
      </c>
      <c r="K82" s="26">
        <f t="shared" si="23"/>
        <v>3</v>
      </c>
      <c r="L82" s="26">
        <f>SUM(F82:K82)</f>
        <v>18</v>
      </c>
      <c r="M82" s="22"/>
      <c r="N82" s="22"/>
      <c r="O82" s="22"/>
      <c r="P82" s="22"/>
      <c r="Q82" s="22"/>
    </row>
    <row r="83" spans="1:17" x14ac:dyDescent="0.4">
      <c r="A83" s="22">
        <f>A82+1</f>
        <v>16</v>
      </c>
      <c r="C83" s="37" t="s">
        <v>145</v>
      </c>
      <c r="D83" s="22" t="s">
        <v>19</v>
      </c>
      <c r="F83" s="27">
        <f t="shared" ref="F83:K83" si="24">F409</f>
        <v>71.5</v>
      </c>
      <c r="G83" s="27">
        <f t="shared" si="24"/>
        <v>48</v>
      </c>
      <c r="H83" s="27">
        <f t="shared" si="24"/>
        <v>17</v>
      </c>
      <c r="I83" s="27">
        <f t="shared" si="24"/>
        <v>9.5</v>
      </c>
      <c r="J83" s="27">
        <f t="shared" si="24"/>
        <v>4.4000000000000004</v>
      </c>
      <c r="K83" s="27">
        <f t="shared" si="24"/>
        <v>4.8</v>
      </c>
      <c r="L83" s="27">
        <f>SUM(F83:K83)</f>
        <v>155.20000000000002</v>
      </c>
      <c r="M83" s="22"/>
      <c r="N83" s="22"/>
      <c r="O83" s="22"/>
      <c r="P83" s="22"/>
      <c r="Q83" s="22"/>
    </row>
    <row r="84" spans="1:17" x14ac:dyDescent="0.4">
      <c r="A84" s="22">
        <f>A83+1</f>
        <v>17</v>
      </c>
      <c r="C84" s="37" t="s">
        <v>146</v>
      </c>
      <c r="D84" s="22" t="s">
        <v>18</v>
      </c>
      <c r="F84" s="196">
        <f t="shared" ref="F84:K84" si="25">F411</f>
        <v>455.2</v>
      </c>
      <c r="G84" s="196">
        <f t="shared" si="25"/>
        <v>328.68</v>
      </c>
      <c r="H84" s="196">
        <f t="shared" si="25"/>
        <v>161.78</v>
      </c>
      <c r="I84" s="196">
        <f t="shared" si="25"/>
        <v>121.41</v>
      </c>
      <c r="J84" s="196">
        <f t="shared" si="25"/>
        <v>93.95</v>
      </c>
      <c r="K84" s="196">
        <f t="shared" si="25"/>
        <v>96.100000000000009</v>
      </c>
      <c r="L84" s="196">
        <f>SUM(F84:K84)</f>
        <v>1257.1199999999999</v>
      </c>
      <c r="M84" s="22"/>
      <c r="N84" s="22"/>
      <c r="O84" s="22"/>
      <c r="P84" s="22"/>
      <c r="Q84" s="22"/>
    </row>
    <row r="85" spans="1:17" x14ac:dyDescent="0.4">
      <c r="A85" s="22">
        <f>A84+1</f>
        <v>18</v>
      </c>
      <c r="C85" s="37" t="s">
        <v>147</v>
      </c>
      <c r="D85" s="22" t="s">
        <v>18</v>
      </c>
      <c r="F85" s="196">
        <f t="shared" ref="F85:K85" si="26">F413</f>
        <v>484.09</v>
      </c>
      <c r="G85" s="196">
        <f>G413</f>
        <v>324.98</v>
      </c>
      <c r="H85" s="196">
        <f t="shared" si="26"/>
        <v>115.1</v>
      </c>
      <c r="I85" s="196">
        <f t="shared" si="26"/>
        <v>64.319999999999993</v>
      </c>
      <c r="J85" s="196">
        <f t="shared" si="26"/>
        <v>29.79</v>
      </c>
      <c r="K85" s="196">
        <f t="shared" si="26"/>
        <v>32.5</v>
      </c>
      <c r="L85" s="196">
        <f>SUM(F85:K85)</f>
        <v>1050.78</v>
      </c>
      <c r="M85" s="22"/>
      <c r="N85" s="22"/>
      <c r="O85" s="22"/>
      <c r="P85" s="22"/>
      <c r="Q85" s="22"/>
    </row>
    <row r="86" spans="1:17" x14ac:dyDescent="0.4">
      <c r="A86" s="22">
        <f>A85+1</f>
        <v>19</v>
      </c>
      <c r="C86" s="37" t="s">
        <v>148</v>
      </c>
      <c r="D86" s="22" t="s">
        <v>207</v>
      </c>
      <c r="F86" s="196">
        <f t="shared" ref="F86:K86" si="27">F415</f>
        <v>939.29</v>
      </c>
      <c r="G86" s="196">
        <f t="shared" si="27"/>
        <v>653.66000000000008</v>
      </c>
      <c r="H86" s="196">
        <f t="shared" si="27"/>
        <v>276.88</v>
      </c>
      <c r="I86" s="196">
        <f t="shared" si="27"/>
        <v>185.73</v>
      </c>
      <c r="J86" s="196">
        <f t="shared" si="27"/>
        <v>123.74000000000001</v>
      </c>
      <c r="K86" s="196">
        <f t="shared" si="27"/>
        <v>128.60000000000002</v>
      </c>
      <c r="L86" s="196">
        <f>SUM(F86:K86)</f>
        <v>2307.9</v>
      </c>
      <c r="M86" s="22"/>
      <c r="N86" s="22"/>
      <c r="O86" s="22"/>
      <c r="P86" s="22"/>
      <c r="Q86" s="22"/>
    </row>
    <row r="87" spans="1:17" x14ac:dyDescent="0.4">
      <c r="F87" s="28"/>
      <c r="H87" s="28"/>
      <c r="J87" s="28"/>
      <c r="M87" s="22"/>
      <c r="N87" s="22"/>
      <c r="O87" s="22"/>
      <c r="P87" s="22"/>
      <c r="Q87" s="22"/>
    </row>
    <row r="88" spans="1:17" x14ac:dyDescent="0.4">
      <c r="A88" s="22">
        <f>A86+1</f>
        <v>20</v>
      </c>
      <c r="B88" s="22" t="str">
        <f>Input!A17</f>
        <v>IN3</v>
      </c>
      <c r="C88" s="22" t="str">
        <f>Input!B17</f>
        <v>Inland Gas General Service - Residential</v>
      </c>
      <c r="F88" s="28"/>
      <c r="H88" s="28"/>
      <c r="J88" s="28"/>
      <c r="M88" s="22"/>
      <c r="N88" s="22"/>
      <c r="O88" s="22"/>
      <c r="P88" s="22"/>
      <c r="Q88" s="22"/>
    </row>
    <row r="89" spans="1:17" x14ac:dyDescent="0.4">
      <c r="A89" s="22">
        <f>A88+1</f>
        <v>21</v>
      </c>
      <c r="C89" s="37" t="s">
        <v>144</v>
      </c>
      <c r="F89" s="26">
        <f t="shared" ref="F89:K89" si="28">F443</f>
        <v>7</v>
      </c>
      <c r="G89" s="26">
        <f t="shared" si="28"/>
        <v>7</v>
      </c>
      <c r="H89" s="26">
        <f t="shared" si="28"/>
        <v>7</v>
      </c>
      <c r="I89" s="26">
        <f t="shared" si="28"/>
        <v>7</v>
      </c>
      <c r="J89" s="26">
        <f t="shared" si="28"/>
        <v>7</v>
      </c>
      <c r="K89" s="26">
        <f t="shared" si="28"/>
        <v>7</v>
      </c>
      <c r="L89" s="26">
        <f>SUM(F89:K89)</f>
        <v>42</v>
      </c>
      <c r="M89" s="22"/>
      <c r="N89" s="22"/>
      <c r="O89" s="22"/>
      <c r="P89" s="22"/>
      <c r="Q89" s="22"/>
    </row>
    <row r="90" spans="1:17" x14ac:dyDescent="0.4">
      <c r="A90" s="22">
        <f>A89+1</f>
        <v>22</v>
      </c>
      <c r="C90" s="37" t="s">
        <v>145</v>
      </c>
      <c r="D90" s="22" t="s">
        <v>19</v>
      </c>
      <c r="F90" s="27">
        <f t="shared" ref="F90:K90" si="29">F446</f>
        <v>103.4</v>
      </c>
      <c r="G90" s="27">
        <f t="shared" si="29"/>
        <v>69.7</v>
      </c>
      <c r="H90" s="27">
        <f t="shared" si="29"/>
        <v>32.6</v>
      </c>
      <c r="I90" s="27">
        <f t="shared" si="29"/>
        <v>14.9</v>
      </c>
      <c r="J90" s="27">
        <f t="shared" si="29"/>
        <v>6</v>
      </c>
      <c r="K90" s="27">
        <f t="shared" si="29"/>
        <v>7.3</v>
      </c>
      <c r="L90" s="27">
        <f>SUM(F90:K90)</f>
        <v>233.90000000000003</v>
      </c>
      <c r="M90" s="22"/>
      <c r="N90" s="22"/>
      <c r="O90" s="22"/>
      <c r="P90" s="22"/>
      <c r="Q90" s="22"/>
    </row>
    <row r="91" spans="1:17" x14ac:dyDescent="0.4">
      <c r="A91" s="22">
        <f>A90+1</f>
        <v>23</v>
      </c>
      <c r="C91" s="37" t="s">
        <v>146</v>
      </c>
      <c r="D91" s="22" t="s">
        <v>18</v>
      </c>
      <c r="F91" s="196">
        <f t="shared" ref="F91:K91" si="30">F448</f>
        <v>41.36</v>
      </c>
      <c r="G91" s="196">
        <f>G448</f>
        <v>27.88</v>
      </c>
      <c r="H91" s="196">
        <f t="shared" si="30"/>
        <v>13.04</v>
      </c>
      <c r="I91" s="196">
        <f t="shared" si="30"/>
        <v>5.96</v>
      </c>
      <c r="J91" s="196">
        <f t="shared" si="30"/>
        <v>2.4</v>
      </c>
      <c r="K91" s="196">
        <f t="shared" si="30"/>
        <v>2.92</v>
      </c>
      <c r="L91" s="196">
        <f>SUM(F91:K91)</f>
        <v>93.56</v>
      </c>
      <c r="M91" s="22"/>
      <c r="N91" s="22"/>
      <c r="O91" s="22"/>
      <c r="P91" s="22"/>
      <c r="Q91" s="22"/>
    </row>
    <row r="92" spans="1:17" x14ac:dyDescent="0.4">
      <c r="A92" s="22">
        <f>A91+1</f>
        <v>24</v>
      </c>
      <c r="C92" s="37" t="s">
        <v>147</v>
      </c>
      <c r="D92" s="22" t="s">
        <v>18</v>
      </c>
      <c r="F92" s="196">
        <f t="shared" ref="F92:K92" si="31">F450</f>
        <v>0</v>
      </c>
      <c r="G92" s="196">
        <f t="shared" si="31"/>
        <v>0</v>
      </c>
      <c r="H92" s="196">
        <f t="shared" si="31"/>
        <v>0</v>
      </c>
      <c r="I92" s="196">
        <f t="shared" si="31"/>
        <v>0</v>
      </c>
      <c r="J92" s="196">
        <f t="shared" si="31"/>
        <v>0</v>
      </c>
      <c r="K92" s="196">
        <f t="shared" si="31"/>
        <v>0</v>
      </c>
      <c r="L92" s="196">
        <f>SUM(F92:K92)</f>
        <v>0</v>
      </c>
      <c r="M92" s="22"/>
      <c r="N92" s="22"/>
      <c r="O92" s="22"/>
      <c r="P92" s="22"/>
      <c r="Q92" s="22"/>
    </row>
    <row r="93" spans="1:17" x14ac:dyDescent="0.4">
      <c r="A93" s="22">
        <f>A92+1</f>
        <v>25</v>
      </c>
      <c r="C93" s="37" t="s">
        <v>148</v>
      </c>
      <c r="D93" s="22" t="s">
        <v>207</v>
      </c>
      <c r="F93" s="196">
        <f t="shared" ref="F93:K93" si="32">F452</f>
        <v>41.36</v>
      </c>
      <c r="G93" s="196">
        <f t="shared" si="32"/>
        <v>27.88</v>
      </c>
      <c r="H93" s="196">
        <f t="shared" si="32"/>
        <v>13.04</v>
      </c>
      <c r="I93" s="196">
        <f t="shared" si="32"/>
        <v>5.96</v>
      </c>
      <c r="J93" s="196">
        <f t="shared" si="32"/>
        <v>2.4</v>
      </c>
      <c r="K93" s="196">
        <f t="shared" si="32"/>
        <v>2.92</v>
      </c>
      <c r="L93" s="196">
        <f>SUM(F93:K93)</f>
        <v>93.56</v>
      </c>
      <c r="M93" s="22"/>
      <c r="N93" s="22"/>
      <c r="O93" s="22"/>
      <c r="P93" s="22"/>
      <c r="Q93" s="22"/>
    </row>
    <row r="94" spans="1:17" x14ac:dyDescent="0.4">
      <c r="F94" s="28"/>
      <c r="H94" s="28"/>
      <c r="J94" s="28"/>
      <c r="M94" s="22"/>
      <c r="N94" s="22"/>
      <c r="O94" s="22"/>
      <c r="P94" s="22"/>
      <c r="Q94" s="22"/>
    </row>
    <row r="95" spans="1:17" x14ac:dyDescent="0.4">
      <c r="A95" s="22">
        <f>A93+1</f>
        <v>26</v>
      </c>
      <c r="B95" s="22" t="str">
        <f>Input!A18</f>
        <v>IN3</v>
      </c>
      <c r="C95" s="22" t="str">
        <f>Input!B18</f>
        <v>Inland Gas General Service - Commercial</v>
      </c>
      <c r="F95" s="28"/>
      <c r="H95" s="28"/>
      <c r="J95" s="28"/>
      <c r="M95" s="22"/>
      <c r="N95" s="22"/>
      <c r="O95" s="22"/>
      <c r="P95" s="22"/>
      <c r="Q95" s="22"/>
    </row>
    <row r="96" spans="1:17" x14ac:dyDescent="0.4">
      <c r="A96" s="22">
        <f>A95+1</f>
        <v>27</v>
      </c>
      <c r="C96" s="37" t="s">
        <v>144</v>
      </c>
      <c r="F96" s="26">
        <f t="shared" ref="F96:K96" si="33">F459</f>
        <v>0</v>
      </c>
      <c r="G96" s="26">
        <f t="shared" si="33"/>
        <v>0</v>
      </c>
      <c r="H96" s="26">
        <f t="shared" si="33"/>
        <v>0</v>
      </c>
      <c r="I96" s="26">
        <f t="shared" si="33"/>
        <v>0</v>
      </c>
      <c r="J96" s="26">
        <f t="shared" si="33"/>
        <v>0</v>
      </c>
      <c r="K96" s="26">
        <f t="shared" si="33"/>
        <v>0</v>
      </c>
      <c r="L96" s="26">
        <f>SUM(F96:K96)</f>
        <v>0</v>
      </c>
      <c r="M96" s="22"/>
      <c r="N96" s="22"/>
      <c r="O96" s="22"/>
      <c r="P96" s="22"/>
      <c r="Q96" s="22"/>
    </row>
    <row r="97" spans="1:17" x14ac:dyDescent="0.4">
      <c r="A97" s="22">
        <f>A96+1</f>
        <v>28</v>
      </c>
      <c r="C97" s="37" t="s">
        <v>145</v>
      </c>
      <c r="D97" s="22" t="s">
        <v>19</v>
      </c>
      <c r="F97" s="27">
        <f t="shared" ref="F97:K97" si="34">F462</f>
        <v>0</v>
      </c>
      <c r="G97" s="27">
        <f t="shared" si="34"/>
        <v>0</v>
      </c>
      <c r="H97" s="27">
        <f t="shared" si="34"/>
        <v>0</v>
      </c>
      <c r="I97" s="27">
        <f t="shared" si="34"/>
        <v>0</v>
      </c>
      <c r="J97" s="27">
        <f t="shared" si="34"/>
        <v>0</v>
      </c>
      <c r="K97" s="27">
        <f t="shared" si="34"/>
        <v>0</v>
      </c>
      <c r="L97" s="27">
        <f>SUM(F97:K97)</f>
        <v>0</v>
      </c>
      <c r="M97" s="22"/>
      <c r="N97" s="22"/>
      <c r="O97" s="22"/>
      <c r="P97" s="22"/>
      <c r="Q97" s="22"/>
    </row>
    <row r="98" spans="1:17" x14ac:dyDescent="0.4">
      <c r="A98" s="22">
        <f>A97+1</f>
        <v>29</v>
      </c>
      <c r="C98" s="37" t="s">
        <v>146</v>
      </c>
      <c r="D98" s="22" t="s">
        <v>18</v>
      </c>
      <c r="F98" s="196">
        <f t="shared" ref="F98:K98" si="35">F464</f>
        <v>0</v>
      </c>
      <c r="G98" s="196">
        <f t="shared" si="35"/>
        <v>0</v>
      </c>
      <c r="H98" s="196">
        <f t="shared" si="35"/>
        <v>0</v>
      </c>
      <c r="I98" s="196">
        <f t="shared" si="35"/>
        <v>0</v>
      </c>
      <c r="J98" s="196">
        <f t="shared" si="35"/>
        <v>0</v>
      </c>
      <c r="K98" s="196">
        <f t="shared" si="35"/>
        <v>0</v>
      </c>
      <c r="L98" s="196">
        <f>SUM(F98:K98)</f>
        <v>0</v>
      </c>
      <c r="M98" s="22"/>
      <c r="N98" s="22"/>
      <c r="O98" s="22"/>
      <c r="P98" s="22"/>
      <c r="Q98" s="22"/>
    </row>
    <row r="99" spans="1:17" x14ac:dyDescent="0.4">
      <c r="A99" s="22">
        <f>A98+1</f>
        <v>30</v>
      </c>
      <c r="C99" s="37" t="s">
        <v>147</v>
      </c>
      <c r="D99" s="22" t="s">
        <v>18</v>
      </c>
      <c r="F99" s="196">
        <f t="shared" ref="F99:K99" si="36">F466</f>
        <v>0</v>
      </c>
      <c r="G99" s="196">
        <f t="shared" si="36"/>
        <v>0</v>
      </c>
      <c r="H99" s="196">
        <f t="shared" si="36"/>
        <v>0</v>
      </c>
      <c r="I99" s="196">
        <f t="shared" si="36"/>
        <v>0</v>
      </c>
      <c r="J99" s="196">
        <f t="shared" si="36"/>
        <v>0</v>
      </c>
      <c r="K99" s="196">
        <f t="shared" si="36"/>
        <v>0</v>
      </c>
      <c r="L99" s="196">
        <f>SUM(F99:K99)</f>
        <v>0</v>
      </c>
      <c r="M99" s="22"/>
      <c r="N99" s="22"/>
      <c r="O99" s="22"/>
      <c r="P99" s="22"/>
      <c r="Q99" s="22"/>
    </row>
    <row r="100" spans="1:17" x14ac:dyDescent="0.4">
      <c r="A100" s="22">
        <f>A99+1</f>
        <v>31</v>
      </c>
      <c r="C100" s="37" t="s">
        <v>148</v>
      </c>
      <c r="D100" s="22" t="s">
        <v>207</v>
      </c>
      <c r="F100" s="196">
        <f t="shared" ref="F100:K100" si="37">F468</f>
        <v>0</v>
      </c>
      <c r="G100" s="196">
        <f t="shared" si="37"/>
        <v>0</v>
      </c>
      <c r="H100" s="196">
        <f t="shared" si="37"/>
        <v>0</v>
      </c>
      <c r="I100" s="196">
        <f t="shared" si="37"/>
        <v>0</v>
      </c>
      <c r="J100" s="196">
        <f t="shared" si="37"/>
        <v>0</v>
      </c>
      <c r="K100" s="196">
        <f t="shared" si="37"/>
        <v>0</v>
      </c>
      <c r="L100" s="196">
        <f>SUM(F100:K100)</f>
        <v>0</v>
      </c>
      <c r="M100" s="22"/>
      <c r="N100" s="22"/>
      <c r="O100" s="22"/>
      <c r="P100" s="22"/>
      <c r="Q100" s="22"/>
    </row>
    <row r="101" spans="1:17" x14ac:dyDescent="0.4">
      <c r="F101" s="28"/>
      <c r="H101" s="28"/>
      <c r="J101" s="28"/>
      <c r="M101" s="22"/>
      <c r="N101" s="22"/>
      <c r="O101" s="22"/>
      <c r="P101" s="22"/>
      <c r="Q101" s="22"/>
    </row>
    <row r="102" spans="1:17" x14ac:dyDescent="0.4">
      <c r="A102" s="22">
        <f>A100+1</f>
        <v>32</v>
      </c>
      <c r="B102" s="22" t="str">
        <f>Input!A19</f>
        <v>IN4</v>
      </c>
      <c r="C102" s="22" t="str">
        <f>Input!B19</f>
        <v>Inland Gas General Service - Residential</v>
      </c>
      <c r="F102" s="28"/>
      <c r="H102" s="28"/>
      <c r="J102" s="28"/>
      <c r="M102" s="22"/>
      <c r="N102" s="22"/>
      <c r="O102" s="22"/>
      <c r="P102" s="22"/>
      <c r="Q102" s="22"/>
    </row>
    <row r="103" spans="1:17" x14ac:dyDescent="0.4">
      <c r="A103" s="22">
        <f>A102+1</f>
        <v>33</v>
      </c>
      <c r="C103" s="37" t="s">
        <v>144</v>
      </c>
      <c r="F103" s="26">
        <f t="shared" ref="F103:K103" si="38">F475</f>
        <v>0</v>
      </c>
      <c r="G103" s="26">
        <f t="shared" si="38"/>
        <v>0</v>
      </c>
      <c r="H103" s="26">
        <f t="shared" si="38"/>
        <v>0</v>
      </c>
      <c r="I103" s="26">
        <f t="shared" si="38"/>
        <v>0</v>
      </c>
      <c r="J103" s="26">
        <f t="shared" si="38"/>
        <v>0</v>
      </c>
      <c r="K103" s="26">
        <f t="shared" si="38"/>
        <v>0</v>
      </c>
      <c r="L103" s="26">
        <f>SUM(F103:K103)</f>
        <v>0</v>
      </c>
      <c r="M103" s="22"/>
      <c r="N103" s="22"/>
      <c r="O103" s="22"/>
      <c r="P103" s="22"/>
      <c r="Q103" s="22"/>
    </row>
    <row r="104" spans="1:17" x14ac:dyDescent="0.4">
      <c r="A104" s="22">
        <f>A103+1</f>
        <v>34</v>
      </c>
      <c r="C104" s="37" t="s">
        <v>145</v>
      </c>
      <c r="D104" s="22" t="s">
        <v>19</v>
      </c>
      <c r="F104" s="27">
        <f t="shared" ref="F104:K104" si="39">F478</f>
        <v>0</v>
      </c>
      <c r="G104" s="27">
        <f t="shared" si="39"/>
        <v>0</v>
      </c>
      <c r="H104" s="27">
        <f t="shared" si="39"/>
        <v>0</v>
      </c>
      <c r="I104" s="27">
        <f t="shared" si="39"/>
        <v>0</v>
      </c>
      <c r="J104" s="27">
        <f t="shared" si="39"/>
        <v>0</v>
      </c>
      <c r="K104" s="27">
        <f t="shared" si="39"/>
        <v>0</v>
      </c>
      <c r="L104" s="27">
        <f>SUM(F104:K104)</f>
        <v>0</v>
      </c>
      <c r="M104" s="22"/>
      <c r="N104" s="22"/>
      <c r="O104" s="22"/>
      <c r="P104" s="22"/>
      <c r="Q104" s="22"/>
    </row>
    <row r="105" spans="1:17" x14ac:dyDescent="0.4">
      <c r="A105" s="22">
        <f>A104+1</f>
        <v>35</v>
      </c>
      <c r="C105" s="37" t="s">
        <v>146</v>
      </c>
      <c r="D105" s="22" t="s">
        <v>18</v>
      </c>
      <c r="F105" s="196">
        <f t="shared" ref="F105:K105" si="40">F480</f>
        <v>0</v>
      </c>
      <c r="G105" s="196">
        <f t="shared" si="40"/>
        <v>0</v>
      </c>
      <c r="H105" s="196">
        <f t="shared" si="40"/>
        <v>0</v>
      </c>
      <c r="I105" s="196">
        <f t="shared" si="40"/>
        <v>0</v>
      </c>
      <c r="J105" s="196">
        <f t="shared" si="40"/>
        <v>0</v>
      </c>
      <c r="K105" s="196">
        <f t="shared" si="40"/>
        <v>0</v>
      </c>
      <c r="L105" s="196">
        <f>SUM(F105:K105)</f>
        <v>0</v>
      </c>
      <c r="M105" s="22"/>
      <c r="N105" s="22"/>
      <c r="O105" s="22"/>
      <c r="P105" s="22"/>
      <c r="Q105" s="22"/>
    </row>
    <row r="106" spans="1:17" x14ac:dyDescent="0.4">
      <c r="A106" s="22">
        <f>A105+1</f>
        <v>36</v>
      </c>
      <c r="C106" s="37" t="s">
        <v>147</v>
      </c>
      <c r="D106" s="22" t="s">
        <v>18</v>
      </c>
      <c r="F106" s="196">
        <f t="shared" ref="F106:K106" si="41">F482</f>
        <v>0</v>
      </c>
      <c r="G106" s="196">
        <f t="shared" si="41"/>
        <v>0</v>
      </c>
      <c r="H106" s="196">
        <f t="shared" si="41"/>
        <v>0</v>
      </c>
      <c r="I106" s="196">
        <f t="shared" si="41"/>
        <v>0</v>
      </c>
      <c r="J106" s="196">
        <f t="shared" si="41"/>
        <v>0</v>
      </c>
      <c r="K106" s="196">
        <f t="shared" si="41"/>
        <v>0</v>
      </c>
      <c r="L106" s="196">
        <f>SUM(F106:K106)</f>
        <v>0</v>
      </c>
      <c r="M106" s="22"/>
      <c r="N106" s="22"/>
      <c r="O106" s="22"/>
      <c r="P106" s="22"/>
      <c r="Q106" s="22"/>
    </row>
    <row r="107" spans="1:17" ht="16.5" customHeight="1" x14ac:dyDescent="0.4">
      <c r="A107" s="22">
        <f>A106+1</f>
        <v>37</v>
      </c>
      <c r="C107" s="37" t="s">
        <v>148</v>
      </c>
      <c r="D107" s="22" t="s">
        <v>207</v>
      </c>
      <c r="F107" s="196">
        <f t="shared" ref="F107:K107" si="42">F484</f>
        <v>0</v>
      </c>
      <c r="G107" s="196">
        <f t="shared" si="42"/>
        <v>0</v>
      </c>
      <c r="H107" s="196">
        <f t="shared" si="42"/>
        <v>0</v>
      </c>
      <c r="I107" s="196">
        <f t="shared" si="42"/>
        <v>0</v>
      </c>
      <c r="J107" s="196">
        <f t="shared" si="42"/>
        <v>0</v>
      </c>
      <c r="K107" s="196">
        <f t="shared" si="42"/>
        <v>0</v>
      </c>
      <c r="L107" s="196">
        <f>SUM(F107:K107)</f>
        <v>0</v>
      </c>
      <c r="M107" s="22"/>
      <c r="N107" s="22"/>
      <c r="O107" s="22"/>
      <c r="P107" s="22"/>
      <c r="Q107" s="22"/>
    </row>
    <row r="108" spans="1:17" x14ac:dyDescent="0.4">
      <c r="F108" s="28"/>
      <c r="H108" s="28"/>
      <c r="J108" s="28"/>
      <c r="M108" s="22"/>
      <c r="N108" s="22"/>
      <c r="O108" s="22"/>
      <c r="P108" s="22"/>
      <c r="Q108" s="22"/>
    </row>
    <row r="109" spans="1:17" x14ac:dyDescent="0.4">
      <c r="A109" s="22">
        <f>A107+1</f>
        <v>38</v>
      </c>
      <c r="B109" s="22" t="str">
        <f>Input!A20</f>
        <v>IN5</v>
      </c>
      <c r="C109" s="22" t="str">
        <f>Input!B20</f>
        <v>Inland Gas General Service - Residential</v>
      </c>
      <c r="F109" s="28"/>
      <c r="H109" s="28"/>
      <c r="J109" s="28"/>
      <c r="M109" s="22"/>
      <c r="N109" s="22"/>
      <c r="O109" s="22"/>
      <c r="P109" s="22"/>
      <c r="Q109" s="22"/>
    </row>
    <row r="110" spans="1:17" x14ac:dyDescent="0.4">
      <c r="A110" s="22">
        <f>A109+1</f>
        <v>39</v>
      </c>
      <c r="C110" s="37" t="s">
        <v>144</v>
      </c>
      <c r="F110" s="26">
        <f t="shared" ref="F110:K110" si="43">F491</f>
        <v>2</v>
      </c>
      <c r="G110" s="26">
        <f t="shared" si="43"/>
        <v>2</v>
      </c>
      <c r="H110" s="26">
        <f t="shared" si="43"/>
        <v>2</v>
      </c>
      <c r="I110" s="26">
        <f t="shared" si="43"/>
        <v>2</v>
      </c>
      <c r="J110" s="26">
        <f t="shared" si="43"/>
        <v>2</v>
      </c>
      <c r="K110" s="26">
        <f t="shared" si="43"/>
        <v>2</v>
      </c>
      <c r="L110" s="26">
        <f>SUM(F110:K110)</f>
        <v>12</v>
      </c>
      <c r="M110" s="22"/>
      <c r="N110" s="22"/>
      <c r="O110" s="22"/>
      <c r="P110" s="22"/>
      <c r="Q110" s="22"/>
    </row>
    <row r="111" spans="1:17" x14ac:dyDescent="0.4">
      <c r="A111" s="22">
        <f>A110+1</f>
        <v>40</v>
      </c>
      <c r="C111" s="37" t="s">
        <v>145</v>
      </c>
      <c r="D111" s="22" t="s">
        <v>19</v>
      </c>
      <c r="F111" s="27">
        <f t="shared" ref="F111:K111" si="44">F494</f>
        <v>10.8</v>
      </c>
      <c r="G111" s="27">
        <f t="shared" si="44"/>
        <v>6.7</v>
      </c>
      <c r="H111" s="27">
        <f t="shared" si="44"/>
        <v>3</v>
      </c>
      <c r="I111" s="27">
        <f t="shared" si="44"/>
        <v>0.7</v>
      </c>
      <c r="J111" s="27">
        <f t="shared" si="44"/>
        <v>0.5</v>
      </c>
      <c r="K111" s="27">
        <f t="shared" si="44"/>
        <v>0.4</v>
      </c>
      <c r="L111" s="27">
        <f>SUM(F111:K111)</f>
        <v>22.099999999999998</v>
      </c>
      <c r="M111" s="22"/>
      <c r="N111" s="22"/>
      <c r="O111" s="22"/>
      <c r="P111" s="22"/>
      <c r="Q111" s="22"/>
    </row>
    <row r="112" spans="1:17" x14ac:dyDescent="0.4">
      <c r="A112" s="22">
        <f>A111+1</f>
        <v>41</v>
      </c>
      <c r="C112" s="37" t="s">
        <v>146</v>
      </c>
      <c r="D112" s="22" t="s">
        <v>18</v>
      </c>
      <c r="F112" s="196">
        <f t="shared" ref="F112:K112" si="45">F496</f>
        <v>6.48</v>
      </c>
      <c r="G112" s="196">
        <f t="shared" si="45"/>
        <v>4.0199999999999996</v>
      </c>
      <c r="H112" s="196">
        <f t="shared" si="45"/>
        <v>1.8</v>
      </c>
      <c r="I112" s="196">
        <f t="shared" si="45"/>
        <v>0.42</v>
      </c>
      <c r="J112" s="196">
        <f t="shared" si="45"/>
        <v>0.3</v>
      </c>
      <c r="K112" s="196">
        <f t="shared" si="45"/>
        <v>0.24</v>
      </c>
      <c r="L112" s="196">
        <f>SUM(F112:K112)</f>
        <v>13.260000000000002</v>
      </c>
      <c r="M112" s="22"/>
      <c r="N112" s="22"/>
      <c r="O112" s="22"/>
      <c r="P112" s="22"/>
      <c r="Q112" s="22"/>
    </row>
    <row r="113" spans="1:18" x14ac:dyDescent="0.4">
      <c r="A113" s="22">
        <f>A112+1</f>
        <v>42</v>
      </c>
      <c r="C113" s="37" t="s">
        <v>147</v>
      </c>
      <c r="D113" s="22" t="s">
        <v>18</v>
      </c>
      <c r="F113" s="196">
        <f t="shared" ref="F113:K113" si="46">F498</f>
        <v>0</v>
      </c>
      <c r="G113" s="196">
        <f t="shared" si="46"/>
        <v>0</v>
      </c>
      <c r="H113" s="196">
        <f t="shared" si="46"/>
        <v>0</v>
      </c>
      <c r="I113" s="196">
        <f t="shared" si="46"/>
        <v>0</v>
      </c>
      <c r="J113" s="196">
        <f t="shared" si="46"/>
        <v>0</v>
      </c>
      <c r="K113" s="196">
        <f t="shared" si="46"/>
        <v>0</v>
      </c>
      <c r="L113" s="196">
        <f>SUM(F113:K113)</f>
        <v>0</v>
      </c>
      <c r="M113" s="22"/>
      <c r="N113" s="22"/>
      <c r="O113" s="22"/>
      <c r="P113" s="22"/>
      <c r="Q113" s="22"/>
    </row>
    <row r="114" spans="1:18" x14ac:dyDescent="0.4">
      <c r="A114" s="22">
        <f>A113+1</f>
        <v>43</v>
      </c>
      <c r="C114" s="37" t="s">
        <v>148</v>
      </c>
      <c r="D114" s="22" t="s">
        <v>207</v>
      </c>
      <c r="F114" s="196">
        <f t="shared" ref="F114:K114" si="47">F500</f>
        <v>6.48</v>
      </c>
      <c r="G114" s="196">
        <f t="shared" si="47"/>
        <v>4.0199999999999996</v>
      </c>
      <c r="H114" s="196">
        <f t="shared" si="47"/>
        <v>1.8</v>
      </c>
      <c r="I114" s="196">
        <f t="shared" si="47"/>
        <v>0.42</v>
      </c>
      <c r="J114" s="196">
        <f t="shared" si="47"/>
        <v>0.3</v>
      </c>
      <c r="K114" s="196">
        <f t="shared" si="47"/>
        <v>0.24</v>
      </c>
      <c r="L114" s="196">
        <f>SUM(F114:K114)</f>
        <v>13.260000000000002</v>
      </c>
      <c r="M114" s="22"/>
      <c r="N114" s="22"/>
      <c r="O114" s="22"/>
      <c r="P114" s="22"/>
      <c r="Q114" s="22"/>
    </row>
    <row r="115" spans="1:18" x14ac:dyDescent="0.4">
      <c r="H115" s="28"/>
      <c r="R115" s="28"/>
    </row>
    <row r="116" spans="1:18" x14ac:dyDescent="0.4">
      <c r="A116" s="22">
        <f>A114+1</f>
        <v>44</v>
      </c>
      <c r="B116" s="22" t="str">
        <f>Input!A21</f>
        <v>LG2</v>
      </c>
      <c r="C116" s="22" t="str">
        <f>Input!B21</f>
        <v xml:space="preserve">LG&amp;E Residential </v>
      </c>
      <c r="F116" s="28"/>
      <c r="H116" s="28"/>
      <c r="J116" s="28"/>
      <c r="R116" s="28"/>
    </row>
    <row r="117" spans="1:18" x14ac:dyDescent="0.4">
      <c r="A117" s="22">
        <f>A116+1</f>
        <v>45</v>
      </c>
      <c r="C117" s="37" t="s">
        <v>144</v>
      </c>
      <c r="F117" s="26">
        <f t="shared" ref="F117:K117" si="48">F528</f>
        <v>1</v>
      </c>
      <c r="G117" s="26">
        <f t="shared" si="48"/>
        <v>0</v>
      </c>
      <c r="H117" s="26">
        <f t="shared" si="48"/>
        <v>0</v>
      </c>
      <c r="I117" s="26">
        <f t="shared" si="48"/>
        <v>1</v>
      </c>
      <c r="J117" s="26">
        <f t="shared" si="48"/>
        <v>1</v>
      </c>
      <c r="K117" s="26">
        <f t="shared" si="48"/>
        <v>1</v>
      </c>
      <c r="L117" s="26">
        <f>SUM(F117:K117)</f>
        <v>4</v>
      </c>
      <c r="R117" s="28"/>
    </row>
    <row r="118" spans="1:18" x14ac:dyDescent="0.4">
      <c r="A118" s="22">
        <f>A117+1</f>
        <v>46</v>
      </c>
      <c r="C118" s="37" t="s">
        <v>145</v>
      </c>
      <c r="D118" s="22" t="s">
        <v>19</v>
      </c>
      <c r="F118" s="27">
        <f t="shared" ref="F118:K118" si="49">F531</f>
        <v>65.900000000000006</v>
      </c>
      <c r="G118" s="27">
        <f t="shared" si="49"/>
        <v>0</v>
      </c>
      <c r="H118" s="27">
        <f t="shared" si="49"/>
        <v>0</v>
      </c>
      <c r="I118" s="27">
        <f t="shared" si="49"/>
        <v>6</v>
      </c>
      <c r="J118" s="27">
        <f t="shared" si="49"/>
        <v>2.6</v>
      </c>
      <c r="K118" s="27">
        <f t="shared" si="49"/>
        <v>2.9</v>
      </c>
      <c r="L118" s="27">
        <f>SUM(F118:K118)</f>
        <v>77.400000000000006</v>
      </c>
      <c r="R118" s="28"/>
    </row>
    <row r="119" spans="1:18" x14ac:dyDescent="0.4">
      <c r="A119" s="22">
        <f>A118+1</f>
        <v>47</v>
      </c>
      <c r="C119" s="37" t="s">
        <v>146</v>
      </c>
      <c r="D119" s="22" t="s">
        <v>18</v>
      </c>
      <c r="F119" s="196">
        <f t="shared" ref="F119:K119" si="50">F533</f>
        <v>23.07</v>
      </c>
      <c r="G119" s="196">
        <f t="shared" si="50"/>
        <v>0</v>
      </c>
      <c r="H119" s="196">
        <f t="shared" si="50"/>
        <v>0</v>
      </c>
      <c r="I119" s="196">
        <f t="shared" si="50"/>
        <v>2.1</v>
      </c>
      <c r="J119" s="196">
        <f t="shared" si="50"/>
        <v>0.91</v>
      </c>
      <c r="K119" s="196">
        <f t="shared" si="50"/>
        <v>1.02</v>
      </c>
      <c r="L119" s="196">
        <f>SUM(F119:K119)</f>
        <v>27.1</v>
      </c>
      <c r="R119" s="28"/>
    </row>
    <row r="120" spans="1:18" x14ac:dyDescent="0.4">
      <c r="A120" s="22">
        <f>A119+1</f>
        <v>48</v>
      </c>
      <c r="C120" s="37" t="s">
        <v>147</v>
      </c>
      <c r="D120" s="22" t="s">
        <v>18</v>
      </c>
      <c r="F120" s="196">
        <f t="shared" ref="F120:K120" si="51">F535</f>
        <v>0</v>
      </c>
      <c r="G120" s="196">
        <f t="shared" si="51"/>
        <v>0</v>
      </c>
      <c r="H120" s="196">
        <f t="shared" si="51"/>
        <v>0</v>
      </c>
      <c r="I120" s="196">
        <f t="shared" si="51"/>
        <v>0</v>
      </c>
      <c r="J120" s="196">
        <f t="shared" si="51"/>
        <v>0</v>
      </c>
      <c r="K120" s="196">
        <f t="shared" si="51"/>
        <v>0</v>
      </c>
      <c r="L120" s="196">
        <f>SUM(F120:K120)</f>
        <v>0</v>
      </c>
      <c r="R120" s="28"/>
    </row>
    <row r="121" spans="1:18" x14ac:dyDescent="0.4">
      <c r="A121" s="22">
        <f>A120+1</f>
        <v>49</v>
      </c>
      <c r="C121" s="37" t="s">
        <v>148</v>
      </c>
      <c r="D121" s="22" t="s">
        <v>207</v>
      </c>
      <c r="F121" s="196">
        <f t="shared" ref="F121:K121" si="52">F537</f>
        <v>23.07</v>
      </c>
      <c r="G121" s="196">
        <f t="shared" si="52"/>
        <v>0</v>
      </c>
      <c r="H121" s="196">
        <f t="shared" si="52"/>
        <v>0</v>
      </c>
      <c r="I121" s="196">
        <f t="shared" si="52"/>
        <v>2.1</v>
      </c>
      <c r="J121" s="196">
        <f t="shared" si="52"/>
        <v>0.91</v>
      </c>
      <c r="K121" s="196">
        <f t="shared" si="52"/>
        <v>1.02</v>
      </c>
      <c r="L121" s="196">
        <f>SUM(F121:K121)</f>
        <v>27.1</v>
      </c>
      <c r="R121" s="28"/>
    </row>
    <row r="122" spans="1:18" x14ac:dyDescent="0.4">
      <c r="H122" s="28"/>
      <c r="R122" s="28"/>
    </row>
    <row r="123" spans="1:18" x14ac:dyDescent="0.4">
      <c r="A123" s="22">
        <f>A121+1</f>
        <v>50</v>
      </c>
      <c r="B123" s="22" t="str">
        <f>Input!A22</f>
        <v>LG2</v>
      </c>
      <c r="C123" s="22" t="str">
        <f>Input!B22</f>
        <v>LG&amp;E Commercial</v>
      </c>
      <c r="F123" s="28"/>
      <c r="H123" s="28"/>
      <c r="J123" s="28"/>
      <c r="R123" s="28"/>
    </row>
    <row r="124" spans="1:18" x14ac:dyDescent="0.4">
      <c r="A124" s="22">
        <f>A123+1</f>
        <v>51</v>
      </c>
      <c r="C124" s="37" t="s">
        <v>144</v>
      </c>
      <c r="F124" s="26">
        <f t="shared" ref="F124:K124" si="53">F544</f>
        <v>0</v>
      </c>
      <c r="G124" s="26">
        <f t="shared" si="53"/>
        <v>0</v>
      </c>
      <c r="H124" s="26">
        <f t="shared" si="53"/>
        <v>0</v>
      </c>
      <c r="I124" s="26">
        <f t="shared" si="53"/>
        <v>0</v>
      </c>
      <c r="J124" s="26">
        <f t="shared" si="53"/>
        <v>0</v>
      </c>
      <c r="K124" s="26">
        <f t="shared" si="53"/>
        <v>0</v>
      </c>
      <c r="L124" s="26">
        <f>SUM(F124:K124)</f>
        <v>0</v>
      </c>
      <c r="R124" s="28"/>
    </row>
    <row r="125" spans="1:18" x14ac:dyDescent="0.4">
      <c r="A125" s="22">
        <f>A124+1</f>
        <v>52</v>
      </c>
      <c r="C125" s="37" t="s">
        <v>145</v>
      </c>
      <c r="D125" s="22" t="s">
        <v>19</v>
      </c>
      <c r="F125" s="27">
        <f t="shared" ref="F125:K125" si="54">F547</f>
        <v>0</v>
      </c>
      <c r="G125" s="27">
        <f t="shared" si="54"/>
        <v>0</v>
      </c>
      <c r="H125" s="27">
        <f t="shared" si="54"/>
        <v>0</v>
      </c>
      <c r="I125" s="27">
        <f t="shared" si="54"/>
        <v>0</v>
      </c>
      <c r="J125" s="27">
        <f t="shared" si="54"/>
        <v>0</v>
      </c>
      <c r="K125" s="27">
        <f t="shared" si="54"/>
        <v>0</v>
      </c>
      <c r="L125" s="27">
        <f>SUM(F125:K125)</f>
        <v>0</v>
      </c>
      <c r="R125" s="28"/>
    </row>
    <row r="126" spans="1:18" x14ac:dyDescent="0.4">
      <c r="A126" s="22">
        <f>A125+1</f>
        <v>53</v>
      </c>
      <c r="C126" s="37" t="s">
        <v>146</v>
      </c>
      <c r="D126" s="22" t="s">
        <v>18</v>
      </c>
      <c r="F126" s="196">
        <f t="shared" ref="F126:K126" si="55">F549</f>
        <v>0</v>
      </c>
      <c r="G126" s="196">
        <f t="shared" si="55"/>
        <v>0</v>
      </c>
      <c r="H126" s="196">
        <f t="shared" si="55"/>
        <v>0</v>
      </c>
      <c r="I126" s="196">
        <f t="shared" si="55"/>
        <v>0</v>
      </c>
      <c r="J126" s="196">
        <f t="shared" si="55"/>
        <v>0</v>
      </c>
      <c r="K126" s="196">
        <f t="shared" si="55"/>
        <v>0</v>
      </c>
      <c r="L126" s="196">
        <f>SUM(F126:K126)</f>
        <v>0</v>
      </c>
      <c r="R126" s="28"/>
    </row>
    <row r="127" spans="1:18" x14ac:dyDescent="0.4">
      <c r="A127" s="22">
        <f>A126+1</f>
        <v>54</v>
      </c>
      <c r="C127" s="37" t="s">
        <v>147</v>
      </c>
      <c r="D127" s="22" t="s">
        <v>18</v>
      </c>
      <c r="F127" s="196">
        <f t="shared" ref="F127:K127" si="56">F551</f>
        <v>0</v>
      </c>
      <c r="G127" s="196">
        <f t="shared" si="56"/>
        <v>0</v>
      </c>
      <c r="H127" s="196">
        <f t="shared" si="56"/>
        <v>0</v>
      </c>
      <c r="I127" s="196">
        <f t="shared" si="56"/>
        <v>0</v>
      </c>
      <c r="J127" s="196">
        <f t="shared" si="56"/>
        <v>0</v>
      </c>
      <c r="K127" s="196">
        <f t="shared" si="56"/>
        <v>0</v>
      </c>
      <c r="L127" s="196">
        <f>SUM(F127:K127)</f>
        <v>0</v>
      </c>
      <c r="R127" s="28"/>
    </row>
    <row r="128" spans="1:18" x14ac:dyDescent="0.4">
      <c r="A128" s="22">
        <f>A127+1</f>
        <v>55</v>
      </c>
      <c r="C128" s="37" t="s">
        <v>148</v>
      </c>
      <c r="D128" s="22" t="s">
        <v>207</v>
      </c>
      <c r="F128" s="196">
        <f t="shared" ref="F128:K128" si="57">F553</f>
        <v>0</v>
      </c>
      <c r="G128" s="196">
        <f t="shared" si="57"/>
        <v>0</v>
      </c>
      <c r="H128" s="196">
        <f t="shared" si="57"/>
        <v>0</v>
      </c>
      <c r="I128" s="196">
        <f t="shared" si="57"/>
        <v>0</v>
      </c>
      <c r="J128" s="196">
        <f t="shared" si="57"/>
        <v>0</v>
      </c>
      <c r="K128" s="196">
        <f t="shared" si="57"/>
        <v>0</v>
      </c>
      <c r="L128" s="196">
        <f>SUM(F128:K128)</f>
        <v>0</v>
      </c>
      <c r="R128" s="28"/>
    </row>
    <row r="129" spans="1:18" x14ac:dyDescent="0.4">
      <c r="H129" s="28"/>
      <c r="R129" s="28"/>
    </row>
    <row r="130" spans="1:18" x14ac:dyDescent="0.4">
      <c r="C130" s="37"/>
      <c r="F130" s="28"/>
      <c r="H130" s="28"/>
      <c r="J130" s="28"/>
      <c r="R130" s="28"/>
    </row>
    <row r="131" spans="1:18" x14ac:dyDescent="0.4">
      <c r="A131" s="22" t="s">
        <v>315</v>
      </c>
      <c r="C131" s="37"/>
      <c r="F131" s="28"/>
      <c r="H131" s="28"/>
      <c r="J131" s="28"/>
      <c r="R131" s="28"/>
    </row>
    <row r="132" spans="1:18" x14ac:dyDescent="0.4">
      <c r="A132" s="172" t="s">
        <v>340</v>
      </c>
      <c r="C132" s="37"/>
      <c r="F132" s="28"/>
      <c r="H132" s="28"/>
      <c r="J132" s="28"/>
      <c r="R132" s="28"/>
    </row>
    <row r="133" spans="1:18" x14ac:dyDescent="0.4">
      <c r="A133" s="286" t="str">
        <f>CONAME</f>
        <v>Columbia Gas of Kentucky, Inc.</v>
      </c>
      <c r="B133" s="286"/>
      <c r="C133" s="286"/>
      <c r="D133" s="286"/>
      <c r="E133" s="286"/>
      <c r="F133" s="286"/>
      <c r="G133" s="286"/>
      <c r="H133" s="286"/>
      <c r="I133" s="286"/>
      <c r="J133" s="286"/>
      <c r="K133" s="286"/>
      <c r="L133" s="286"/>
      <c r="M133" s="61"/>
      <c r="N133" s="61"/>
      <c r="O133" s="61"/>
      <c r="P133" s="61"/>
      <c r="Q133" s="61"/>
      <c r="R133" s="61"/>
    </row>
    <row r="134" spans="1:18" x14ac:dyDescent="0.4">
      <c r="A134" s="286" t="str">
        <f>case</f>
        <v>Case No. 2026-00099</v>
      </c>
      <c r="B134" s="286"/>
      <c r="C134" s="286"/>
      <c r="D134" s="286"/>
      <c r="E134" s="286"/>
      <c r="F134" s="286"/>
      <c r="G134" s="286"/>
      <c r="H134" s="286"/>
      <c r="I134" s="286"/>
      <c r="J134" s="286"/>
      <c r="K134" s="286"/>
      <c r="L134" s="286"/>
      <c r="M134" s="25"/>
      <c r="N134" s="25"/>
      <c r="O134" s="25"/>
      <c r="P134" s="25"/>
      <c r="Q134" s="25"/>
      <c r="R134" s="25"/>
    </row>
    <row r="135" spans="1:18" x14ac:dyDescent="0.4">
      <c r="A135" s="286" t="s">
        <v>267</v>
      </c>
      <c r="B135" s="286"/>
      <c r="C135" s="286"/>
      <c r="D135" s="286"/>
      <c r="E135" s="286"/>
      <c r="F135" s="286"/>
      <c r="G135" s="286"/>
      <c r="H135" s="286"/>
      <c r="I135" s="286"/>
      <c r="J135" s="286"/>
      <c r="K135" s="286"/>
      <c r="L135" s="286"/>
      <c r="M135" s="73"/>
      <c r="N135" s="73"/>
      <c r="O135" s="73"/>
      <c r="P135" s="73"/>
      <c r="Q135" s="73"/>
      <c r="R135" s="73"/>
    </row>
    <row r="136" spans="1:18" x14ac:dyDescent="0.4">
      <c r="A136" s="286" t="str">
        <f>TYDESC</f>
        <v>For the 6 Months Ended August 31, 2026</v>
      </c>
      <c r="B136" s="286"/>
      <c r="C136" s="286"/>
      <c r="D136" s="286"/>
      <c r="E136" s="286"/>
      <c r="F136" s="286"/>
      <c r="G136" s="286"/>
      <c r="H136" s="286"/>
      <c r="I136" s="286"/>
      <c r="J136" s="286"/>
      <c r="K136" s="286"/>
      <c r="L136" s="286"/>
      <c r="M136" s="61"/>
      <c r="N136" s="61"/>
      <c r="O136" s="61"/>
      <c r="P136" s="61"/>
      <c r="Q136" s="61"/>
      <c r="R136" s="61"/>
    </row>
    <row r="137" spans="1:18" x14ac:dyDescent="0.4">
      <c r="A137" s="286" t="s">
        <v>33</v>
      </c>
      <c r="B137" s="286"/>
      <c r="C137" s="286"/>
      <c r="D137" s="286"/>
      <c r="E137" s="286"/>
      <c r="F137" s="286"/>
      <c r="G137" s="286"/>
      <c r="H137" s="286"/>
      <c r="I137" s="286"/>
      <c r="J137" s="286"/>
      <c r="K137" s="286"/>
      <c r="L137" s="286"/>
      <c r="M137" s="132"/>
      <c r="N137" s="132"/>
      <c r="O137" s="132"/>
      <c r="P137" s="132"/>
      <c r="Q137" s="132"/>
      <c r="R137" s="132"/>
    </row>
    <row r="138" spans="1:18" x14ac:dyDescent="0.4">
      <c r="A138" s="132"/>
      <c r="B138" s="132"/>
      <c r="C138" s="132"/>
      <c r="D138" s="132"/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2"/>
      <c r="Q138" s="132"/>
      <c r="R138" s="132"/>
    </row>
    <row r="139" spans="1:18" x14ac:dyDescent="0.4">
      <c r="A139" s="25" t="s">
        <v>149</v>
      </c>
    </row>
    <row r="140" spans="1:18" x14ac:dyDescent="0.4">
      <c r="A140" s="25" t="s">
        <v>150</v>
      </c>
      <c r="L140" s="197" t="str">
        <f>$L$55</f>
        <v>Schedule M-2.2B</v>
      </c>
    </row>
    <row r="141" spans="1:18" x14ac:dyDescent="0.4">
      <c r="A141" s="25" t="str">
        <f>$A$56</f>
        <v>Work Paper Reference No(s): WPM-B.1, WPM-C.1, WPM-D.1</v>
      </c>
      <c r="L141" s="197" t="s">
        <v>326</v>
      </c>
    </row>
    <row r="142" spans="1:18" x14ac:dyDescent="0.4">
      <c r="A142" s="198" t="str">
        <f>$A$57</f>
        <v>6 Mos Actual / 6 Mos Forecasted</v>
      </c>
      <c r="B142" s="199"/>
      <c r="C142" s="199"/>
      <c r="D142" s="199"/>
      <c r="E142" s="200"/>
      <c r="F142" s="199"/>
      <c r="G142" s="201"/>
      <c r="H142" s="202"/>
      <c r="I142" s="201"/>
      <c r="J142" s="203"/>
      <c r="K142" s="201"/>
      <c r="L142" s="204" t="str">
        <f>Witness</f>
        <v>Witness: J. C. Wozniak</v>
      </c>
    </row>
    <row r="143" spans="1:18" x14ac:dyDescent="0.4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180"/>
      <c r="N143" s="180"/>
      <c r="O143" s="180"/>
      <c r="P143" s="180"/>
      <c r="Q143" s="180"/>
      <c r="R143" s="180"/>
    </row>
    <row r="144" spans="1:18" x14ac:dyDescent="0.4">
      <c r="C144" s="37"/>
      <c r="H144" s="28"/>
      <c r="R144" s="28"/>
    </row>
    <row r="145" spans="1:18" x14ac:dyDescent="0.4">
      <c r="A145" s="23"/>
      <c r="B145" s="23"/>
      <c r="C145" s="23"/>
      <c r="D145" s="23"/>
      <c r="E145" s="205" t="s">
        <v>39</v>
      </c>
      <c r="F145" s="30"/>
      <c r="G145" s="31"/>
      <c r="H145" s="30"/>
      <c r="I145" s="21"/>
      <c r="J145" s="30"/>
      <c r="K145" s="30"/>
      <c r="L145" s="30"/>
      <c r="M145" s="30"/>
      <c r="N145" s="30"/>
      <c r="O145" s="30"/>
      <c r="P145" s="23"/>
      <c r="Q145" s="23"/>
      <c r="R145" s="23"/>
    </row>
    <row r="146" spans="1:18" x14ac:dyDescent="0.4">
      <c r="A146" s="23" t="s">
        <v>1</v>
      </c>
      <c r="B146" s="23" t="s">
        <v>0</v>
      </c>
      <c r="C146" s="23" t="s">
        <v>35</v>
      </c>
      <c r="D146" s="23"/>
      <c r="E146" s="205" t="s">
        <v>40</v>
      </c>
      <c r="F146" s="30"/>
      <c r="G146" s="31"/>
      <c r="H146" s="30"/>
      <c r="I146" s="21"/>
      <c r="J146" s="30"/>
      <c r="K146" s="30"/>
      <c r="L146" s="30"/>
      <c r="M146" s="30"/>
      <c r="N146" s="30"/>
      <c r="O146" s="30"/>
      <c r="P146" s="24"/>
      <c r="Q146" s="24"/>
      <c r="R146" s="24"/>
    </row>
    <row r="147" spans="1:18" x14ac:dyDescent="0.4">
      <c r="A147" s="32" t="s">
        <v>3</v>
      </c>
      <c r="B147" s="32" t="s">
        <v>34</v>
      </c>
      <c r="C147" s="32" t="s">
        <v>4</v>
      </c>
      <c r="D147" s="32"/>
      <c r="E147" s="206" t="s">
        <v>41</v>
      </c>
      <c r="F147" s="33" t="str">
        <f>B!$D$13</f>
        <v>Mar-26</v>
      </c>
      <c r="G147" s="33" t="str">
        <f>B!$E$13</f>
        <v>Apr-26</v>
      </c>
      <c r="H147" s="33" t="str">
        <f>B!$F$13</f>
        <v>May-26</v>
      </c>
      <c r="I147" s="33" t="str">
        <f>B!$G$13</f>
        <v>Jun-26</v>
      </c>
      <c r="J147" s="33" t="str">
        <f>B!$H$13</f>
        <v>Jul-26</v>
      </c>
      <c r="K147" s="33" t="str">
        <f>B!$I$13</f>
        <v>Aug-26</v>
      </c>
      <c r="L147" s="33" t="s">
        <v>5</v>
      </c>
      <c r="M147" s="22"/>
      <c r="N147" s="22"/>
      <c r="O147" s="22"/>
      <c r="P147" s="22"/>
      <c r="Q147" s="22"/>
    </row>
    <row r="148" spans="1:18" x14ac:dyDescent="0.4">
      <c r="A148" s="23"/>
      <c r="B148" s="24" t="s">
        <v>36</v>
      </c>
      <c r="C148" s="24" t="s">
        <v>37</v>
      </c>
      <c r="D148" s="24"/>
      <c r="E148" s="207" t="s">
        <v>38</v>
      </c>
      <c r="F148" s="35" t="s">
        <v>287</v>
      </c>
      <c r="G148" s="35" t="s">
        <v>288</v>
      </c>
      <c r="H148" s="35" t="s">
        <v>289</v>
      </c>
      <c r="I148" s="35" t="s">
        <v>290</v>
      </c>
      <c r="J148" s="35" t="s">
        <v>42</v>
      </c>
      <c r="K148" s="35" t="s">
        <v>43</v>
      </c>
      <c r="L148" s="35" t="s">
        <v>44</v>
      </c>
      <c r="M148" s="22"/>
      <c r="N148" s="22"/>
      <c r="O148" s="22"/>
      <c r="P148" s="22"/>
      <c r="Q148" s="22"/>
    </row>
    <row r="149" spans="1:18" x14ac:dyDescent="0.4">
      <c r="C149" s="37"/>
      <c r="F149" s="28"/>
      <c r="H149" s="28"/>
      <c r="J149" s="28"/>
      <c r="M149" s="22"/>
      <c r="N149" s="22"/>
      <c r="O149" s="22"/>
      <c r="P149" s="22"/>
      <c r="Q149" s="22"/>
    </row>
    <row r="150" spans="1:18" x14ac:dyDescent="0.4">
      <c r="A150" s="22">
        <v>1</v>
      </c>
      <c r="C150" s="36" t="s">
        <v>71</v>
      </c>
      <c r="F150" s="28"/>
      <c r="H150" s="28"/>
      <c r="J150" s="28"/>
      <c r="M150" s="22"/>
      <c r="N150" s="22"/>
      <c r="O150" s="22"/>
      <c r="P150" s="22"/>
      <c r="Q150" s="22"/>
    </row>
    <row r="151" spans="1:18" x14ac:dyDescent="0.4">
      <c r="C151" s="37"/>
      <c r="F151" s="28"/>
      <c r="H151" s="28"/>
      <c r="J151" s="28"/>
      <c r="M151" s="22"/>
      <c r="N151" s="22"/>
      <c r="O151" s="22"/>
      <c r="P151" s="22"/>
      <c r="Q151" s="22"/>
    </row>
    <row r="152" spans="1:18" x14ac:dyDescent="0.4">
      <c r="A152" s="22">
        <f>A150+1</f>
        <v>2</v>
      </c>
      <c r="B152" s="22" t="str">
        <f>Input!A23</f>
        <v>LG3</v>
      </c>
      <c r="C152" s="22" t="str">
        <f>Input!B23</f>
        <v>LG&amp;E Residential</v>
      </c>
      <c r="F152" s="28"/>
      <c r="H152" s="28"/>
      <c r="J152" s="28"/>
      <c r="M152" s="22"/>
      <c r="N152" s="22"/>
      <c r="O152" s="22"/>
      <c r="P152" s="22"/>
      <c r="Q152" s="22"/>
    </row>
    <row r="153" spans="1:18" x14ac:dyDescent="0.4">
      <c r="A153" s="22">
        <f>A152+1</f>
        <v>3</v>
      </c>
      <c r="C153" s="37" t="s">
        <v>144</v>
      </c>
      <c r="F153" s="26">
        <f t="shared" ref="F153:K153" si="58">F560</f>
        <v>1</v>
      </c>
      <c r="G153" s="26">
        <f t="shared" si="58"/>
        <v>1</v>
      </c>
      <c r="H153" s="26">
        <f t="shared" si="58"/>
        <v>1</v>
      </c>
      <c r="I153" s="26">
        <f t="shared" si="58"/>
        <v>1</v>
      </c>
      <c r="J153" s="26">
        <f t="shared" si="58"/>
        <v>1</v>
      </c>
      <c r="K153" s="26">
        <f t="shared" si="58"/>
        <v>1</v>
      </c>
      <c r="L153" s="26">
        <f>SUM(F153:K153)</f>
        <v>6</v>
      </c>
      <c r="M153" s="22"/>
      <c r="N153" s="22"/>
      <c r="O153" s="22"/>
      <c r="P153" s="22"/>
      <c r="Q153" s="22"/>
    </row>
    <row r="154" spans="1:18" x14ac:dyDescent="0.4">
      <c r="A154" s="22">
        <f>A153+1</f>
        <v>4</v>
      </c>
      <c r="C154" s="37" t="s">
        <v>145</v>
      </c>
      <c r="D154" s="22" t="s">
        <v>19</v>
      </c>
      <c r="F154" s="27">
        <f t="shared" ref="F154:K154" si="59">F566</f>
        <v>37.9</v>
      </c>
      <c r="G154" s="27">
        <f t="shared" si="59"/>
        <v>31.1</v>
      </c>
      <c r="H154" s="27">
        <f t="shared" si="59"/>
        <v>13.4</v>
      </c>
      <c r="I154" s="27">
        <f t="shared" si="59"/>
        <v>11.4</v>
      </c>
      <c r="J154" s="27">
        <f t="shared" si="59"/>
        <v>9.9</v>
      </c>
      <c r="K154" s="27">
        <f t="shared" si="59"/>
        <v>9.8000000000000007</v>
      </c>
      <c r="L154" s="27">
        <f>SUM(F154:K154)</f>
        <v>113.50000000000001</v>
      </c>
      <c r="M154" s="22"/>
      <c r="N154" s="22"/>
      <c r="O154" s="22"/>
      <c r="P154" s="22"/>
      <c r="Q154" s="22"/>
    </row>
    <row r="155" spans="1:18" x14ac:dyDescent="0.4">
      <c r="A155" s="22">
        <f>A154+1</f>
        <v>5</v>
      </c>
      <c r="C155" s="37" t="s">
        <v>146</v>
      </c>
      <c r="D155" s="22" t="s">
        <v>18</v>
      </c>
      <c r="F155" s="196">
        <f t="shared" ref="F155:K155" si="60">F571</f>
        <v>13.77</v>
      </c>
      <c r="G155" s="196">
        <f t="shared" si="60"/>
        <v>11.389999999999999</v>
      </c>
      <c r="H155" s="196">
        <f t="shared" si="60"/>
        <v>5.19</v>
      </c>
      <c r="I155" s="196">
        <f t="shared" si="60"/>
        <v>4.49</v>
      </c>
      <c r="J155" s="196">
        <f t="shared" si="60"/>
        <v>3.9699999999999998</v>
      </c>
      <c r="K155" s="196">
        <f t="shared" si="60"/>
        <v>3.9299999999999997</v>
      </c>
      <c r="L155" s="196">
        <f>SUM(F155:K155)</f>
        <v>42.739999999999995</v>
      </c>
      <c r="M155" s="22"/>
      <c r="N155" s="22"/>
      <c r="O155" s="22"/>
      <c r="P155" s="22"/>
      <c r="Q155" s="22"/>
    </row>
    <row r="156" spans="1:18" x14ac:dyDescent="0.4">
      <c r="A156" s="22">
        <f>A155+1</f>
        <v>6</v>
      </c>
      <c r="C156" s="37" t="s">
        <v>147</v>
      </c>
      <c r="D156" s="22" t="s">
        <v>18</v>
      </c>
      <c r="F156" s="196">
        <f t="shared" ref="F156:K156" si="61">F573</f>
        <v>0</v>
      </c>
      <c r="G156" s="196">
        <f t="shared" si="61"/>
        <v>0</v>
      </c>
      <c r="H156" s="196">
        <f t="shared" si="61"/>
        <v>0</v>
      </c>
      <c r="I156" s="196">
        <f t="shared" si="61"/>
        <v>0</v>
      </c>
      <c r="J156" s="196">
        <f t="shared" si="61"/>
        <v>0</v>
      </c>
      <c r="K156" s="196">
        <f t="shared" si="61"/>
        <v>0</v>
      </c>
      <c r="L156" s="196">
        <f>SUM(F156:K156)</f>
        <v>0</v>
      </c>
      <c r="M156" s="22"/>
      <c r="N156" s="22"/>
      <c r="O156" s="22"/>
      <c r="P156" s="22"/>
      <c r="Q156" s="22"/>
    </row>
    <row r="157" spans="1:18" x14ac:dyDescent="0.4">
      <c r="A157" s="22">
        <f>A156+1</f>
        <v>7</v>
      </c>
      <c r="C157" s="37" t="s">
        <v>148</v>
      </c>
      <c r="D157" s="22" t="s">
        <v>207</v>
      </c>
      <c r="F157" s="196">
        <f t="shared" ref="F157:K157" si="62">F575</f>
        <v>13.77</v>
      </c>
      <c r="G157" s="196">
        <f t="shared" si="62"/>
        <v>11.389999999999999</v>
      </c>
      <c r="H157" s="196">
        <f t="shared" si="62"/>
        <v>5.19</v>
      </c>
      <c r="I157" s="196">
        <f t="shared" si="62"/>
        <v>4.49</v>
      </c>
      <c r="J157" s="196">
        <f t="shared" si="62"/>
        <v>3.9699999999999998</v>
      </c>
      <c r="K157" s="196">
        <f t="shared" si="62"/>
        <v>3.9299999999999997</v>
      </c>
      <c r="L157" s="196">
        <f>SUM(F157:K157)</f>
        <v>42.739999999999995</v>
      </c>
      <c r="M157" s="22"/>
      <c r="N157" s="22"/>
      <c r="O157" s="22"/>
      <c r="P157" s="22"/>
      <c r="Q157" s="22"/>
    </row>
    <row r="158" spans="1:18" x14ac:dyDescent="0.4">
      <c r="F158" s="28"/>
      <c r="H158" s="28"/>
      <c r="J158" s="28"/>
      <c r="M158" s="22"/>
      <c r="N158" s="22"/>
      <c r="O158" s="22"/>
      <c r="P158" s="22"/>
      <c r="Q158" s="22"/>
    </row>
    <row r="159" spans="1:18" x14ac:dyDescent="0.4">
      <c r="A159" s="22">
        <f>A157+1</f>
        <v>8</v>
      </c>
      <c r="B159" s="22" t="str">
        <f>Input!A24</f>
        <v>LG4</v>
      </c>
      <c r="C159" s="22" t="str">
        <f>Input!B24</f>
        <v>LG&amp;E Residential</v>
      </c>
      <c r="F159" s="28"/>
      <c r="H159" s="28"/>
      <c r="J159" s="28"/>
      <c r="M159" s="22"/>
      <c r="N159" s="22"/>
      <c r="O159" s="22"/>
      <c r="P159" s="22"/>
      <c r="Q159" s="22"/>
    </row>
    <row r="160" spans="1:18" x14ac:dyDescent="0.4">
      <c r="A160" s="22">
        <f>A159+1</f>
        <v>9</v>
      </c>
      <c r="C160" s="37" t="s">
        <v>144</v>
      </c>
      <c r="F160" s="26">
        <f t="shared" ref="F160:K160" si="63">F582</f>
        <v>0</v>
      </c>
      <c r="G160" s="26">
        <f t="shared" si="63"/>
        <v>0</v>
      </c>
      <c r="H160" s="26">
        <f t="shared" si="63"/>
        <v>0</v>
      </c>
      <c r="I160" s="26">
        <f t="shared" si="63"/>
        <v>0</v>
      </c>
      <c r="J160" s="26">
        <f t="shared" si="63"/>
        <v>0</v>
      </c>
      <c r="K160" s="26">
        <f t="shared" si="63"/>
        <v>0</v>
      </c>
      <c r="L160" s="26">
        <f>SUM(F160:K160)</f>
        <v>0</v>
      </c>
      <c r="M160" s="22"/>
      <c r="N160" s="22"/>
      <c r="O160" s="22"/>
      <c r="P160" s="22"/>
      <c r="Q160" s="22"/>
    </row>
    <row r="161" spans="1:17" x14ac:dyDescent="0.4">
      <c r="A161" s="22">
        <f>A160+1</f>
        <v>10</v>
      </c>
      <c r="C161" s="37" t="s">
        <v>145</v>
      </c>
      <c r="D161" s="22" t="s">
        <v>19</v>
      </c>
      <c r="F161" s="27">
        <f t="shared" ref="F161:K161" si="64">F585</f>
        <v>0</v>
      </c>
      <c r="G161" s="27">
        <f t="shared" si="64"/>
        <v>0</v>
      </c>
      <c r="H161" s="27">
        <f t="shared" si="64"/>
        <v>0</v>
      </c>
      <c r="I161" s="27">
        <f t="shared" si="64"/>
        <v>0</v>
      </c>
      <c r="J161" s="27">
        <f t="shared" si="64"/>
        <v>0</v>
      </c>
      <c r="K161" s="27">
        <f t="shared" si="64"/>
        <v>0</v>
      </c>
      <c r="L161" s="27">
        <f>SUM(F161:K161)</f>
        <v>0</v>
      </c>
      <c r="M161" s="22"/>
      <c r="N161" s="22"/>
      <c r="O161" s="22"/>
      <c r="P161" s="22"/>
      <c r="Q161" s="22"/>
    </row>
    <row r="162" spans="1:17" x14ac:dyDescent="0.4">
      <c r="A162" s="22">
        <f>A161+1</f>
        <v>11</v>
      </c>
      <c r="C162" s="37" t="s">
        <v>146</v>
      </c>
      <c r="D162" s="22" t="s">
        <v>18</v>
      </c>
      <c r="F162" s="196">
        <f t="shared" ref="F162:K162" si="65">F587</f>
        <v>0</v>
      </c>
      <c r="G162" s="196">
        <f t="shared" si="65"/>
        <v>0</v>
      </c>
      <c r="H162" s="196">
        <f t="shared" si="65"/>
        <v>0</v>
      </c>
      <c r="I162" s="196">
        <f t="shared" si="65"/>
        <v>0</v>
      </c>
      <c r="J162" s="196">
        <f t="shared" si="65"/>
        <v>0</v>
      </c>
      <c r="K162" s="196">
        <f t="shared" si="65"/>
        <v>0</v>
      </c>
      <c r="L162" s="196">
        <f>SUM(F162:K162)</f>
        <v>0</v>
      </c>
      <c r="M162" s="22"/>
      <c r="N162" s="22"/>
      <c r="O162" s="22"/>
      <c r="P162" s="22"/>
      <c r="Q162" s="22"/>
    </row>
    <row r="163" spans="1:17" x14ac:dyDescent="0.4">
      <c r="A163" s="22">
        <f>A162+1</f>
        <v>12</v>
      </c>
      <c r="C163" s="37" t="s">
        <v>147</v>
      </c>
      <c r="D163" s="22" t="s">
        <v>18</v>
      </c>
      <c r="F163" s="196">
        <f t="shared" ref="F163:K163" si="66">F589</f>
        <v>0</v>
      </c>
      <c r="G163" s="196">
        <f t="shared" si="66"/>
        <v>0</v>
      </c>
      <c r="H163" s="196">
        <f t="shared" si="66"/>
        <v>0</v>
      </c>
      <c r="I163" s="196">
        <f t="shared" si="66"/>
        <v>0</v>
      </c>
      <c r="J163" s="196">
        <f t="shared" si="66"/>
        <v>0</v>
      </c>
      <c r="K163" s="196">
        <f t="shared" si="66"/>
        <v>0</v>
      </c>
      <c r="L163" s="196">
        <f>SUM(F163:K163)</f>
        <v>0</v>
      </c>
      <c r="M163" s="22"/>
      <c r="N163" s="22"/>
      <c r="O163" s="22"/>
      <c r="P163" s="22"/>
      <c r="Q163" s="22"/>
    </row>
    <row r="164" spans="1:17" x14ac:dyDescent="0.4">
      <c r="A164" s="22">
        <f>A163+1</f>
        <v>13</v>
      </c>
      <c r="C164" s="37" t="s">
        <v>148</v>
      </c>
      <c r="D164" s="22" t="s">
        <v>207</v>
      </c>
      <c r="F164" s="196">
        <f t="shared" ref="F164:K164" si="67">F591</f>
        <v>0</v>
      </c>
      <c r="G164" s="196">
        <f t="shared" si="67"/>
        <v>0</v>
      </c>
      <c r="H164" s="196">
        <f t="shared" si="67"/>
        <v>0</v>
      </c>
      <c r="I164" s="196">
        <f t="shared" si="67"/>
        <v>0</v>
      </c>
      <c r="J164" s="196">
        <f t="shared" si="67"/>
        <v>0</v>
      </c>
      <c r="K164" s="196">
        <f t="shared" si="67"/>
        <v>0</v>
      </c>
      <c r="L164" s="196">
        <f>SUM(F164:K164)</f>
        <v>0</v>
      </c>
      <c r="M164" s="22"/>
      <c r="N164" s="22"/>
      <c r="O164" s="22"/>
      <c r="P164" s="22"/>
      <c r="Q164" s="22"/>
    </row>
    <row r="165" spans="1:17" x14ac:dyDescent="0.4">
      <c r="C165" s="37"/>
      <c r="F165" s="28"/>
      <c r="H165" s="28"/>
      <c r="J165" s="28"/>
      <c r="M165" s="22"/>
      <c r="N165" s="22"/>
      <c r="O165" s="22"/>
      <c r="P165" s="22"/>
      <c r="Q165" s="22"/>
    </row>
    <row r="166" spans="1:17" x14ac:dyDescent="0.4">
      <c r="A166" s="22">
        <f>A164+1</f>
        <v>14</v>
      </c>
      <c r="B166" s="22" t="str">
        <f>Input!A25</f>
        <v>GSO</v>
      </c>
      <c r="C166" s="22" t="str">
        <f>Input!B25</f>
        <v>General Service - Commercial</v>
      </c>
      <c r="F166" s="28"/>
      <c r="H166" s="28"/>
      <c r="J166" s="28"/>
      <c r="M166" s="22"/>
      <c r="N166" s="22"/>
      <c r="O166" s="22"/>
      <c r="P166" s="22"/>
      <c r="Q166" s="22"/>
    </row>
    <row r="167" spans="1:17" x14ac:dyDescent="0.4">
      <c r="A167" s="22">
        <f>A166+1</f>
        <v>15</v>
      </c>
      <c r="C167" s="37" t="s">
        <v>144</v>
      </c>
      <c r="F167" s="26">
        <f t="shared" ref="F167:K167" si="68">F619</f>
        <v>12367</v>
      </c>
      <c r="G167" s="26">
        <f t="shared" si="68"/>
        <v>12343</v>
      </c>
      <c r="H167" s="26">
        <f t="shared" si="68"/>
        <v>12279</v>
      </c>
      <c r="I167" s="26">
        <f t="shared" si="68"/>
        <v>12149</v>
      </c>
      <c r="J167" s="26">
        <f t="shared" si="68"/>
        <v>12008</v>
      </c>
      <c r="K167" s="26">
        <f t="shared" si="68"/>
        <v>11997</v>
      </c>
      <c r="L167" s="26">
        <f>SUM(F167:K167)</f>
        <v>73143</v>
      </c>
      <c r="M167" s="22"/>
      <c r="N167" s="22"/>
      <c r="O167" s="22"/>
      <c r="P167" s="22"/>
      <c r="Q167" s="22"/>
    </row>
    <row r="168" spans="1:17" x14ac:dyDescent="0.4">
      <c r="A168" s="22">
        <f>A167+1</f>
        <v>16</v>
      </c>
      <c r="C168" s="37" t="s">
        <v>145</v>
      </c>
      <c r="D168" s="22" t="s">
        <v>19</v>
      </c>
      <c r="F168" s="27">
        <f t="shared" ref="F168:K168" si="69">F627</f>
        <v>595348</v>
      </c>
      <c r="G168" s="27">
        <f t="shared" si="69"/>
        <v>384080.6</v>
      </c>
      <c r="H168" s="27">
        <f t="shared" si="69"/>
        <v>216937.80000000002</v>
      </c>
      <c r="I168" s="27">
        <f t="shared" si="69"/>
        <v>152673.5</v>
      </c>
      <c r="J168" s="27">
        <f t="shared" si="69"/>
        <v>123067</v>
      </c>
      <c r="K168" s="27">
        <f t="shared" si="69"/>
        <v>130617.4</v>
      </c>
      <c r="L168" s="27">
        <f>SUM(F168:K168)</f>
        <v>1602724.2999999998</v>
      </c>
      <c r="M168" s="22"/>
      <c r="N168" s="22"/>
      <c r="O168" s="22"/>
      <c r="P168" s="22"/>
      <c r="Q168" s="22"/>
    </row>
    <row r="169" spans="1:17" x14ac:dyDescent="0.4">
      <c r="A169" s="22">
        <f>A168+1</f>
        <v>17</v>
      </c>
      <c r="C169" s="37" t="s">
        <v>146</v>
      </c>
      <c r="D169" s="22" t="s">
        <v>18</v>
      </c>
      <c r="F169" s="196">
        <f t="shared" ref="F169:K169" si="70">F637+F645</f>
        <v>3206234.82</v>
      </c>
      <c r="G169" s="196">
        <f t="shared" si="70"/>
        <v>2562673.9900000002</v>
      </c>
      <c r="H169" s="196">
        <f t="shared" si="70"/>
        <v>2028428.75</v>
      </c>
      <c r="I169" s="196">
        <f t="shared" si="70"/>
        <v>1813827.26</v>
      </c>
      <c r="J169" s="196">
        <f t="shared" si="70"/>
        <v>1708181.56</v>
      </c>
      <c r="K169" s="196">
        <f t="shared" si="70"/>
        <v>1727789.6800000002</v>
      </c>
      <c r="L169" s="196">
        <f>SUM(F169:K169)</f>
        <v>13047136.060000001</v>
      </c>
      <c r="M169" s="22"/>
      <c r="N169" s="22"/>
      <c r="O169" s="22"/>
      <c r="P169" s="22"/>
      <c r="Q169" s="22"/>
    </row>
    <row r="170" spans="1:17" x14ac:dyDescent="0.4">
      <c r="A170" s="22">
        <f>A169+1</f>
        <v>18</v>
      </c>
      <c r="C170" s="37" t="s">
        <v>147</v>
      </c>
      <c r="D170" s="22" t="s">
        <v>18</v>
      </c>
      <c r="F170" s="196">
        <f t="shared" ref="F170:K170" si="71">F639</f>
        <v>4030803.63</v>
      </c>
      <c r="G170" s="196">
        <f t="shared" si="71"/>
        <v>2600417.7000000002</v>
      </c>
      <c r="H170" s="196">
        <f t="shared" si="71"/>
        <v>1468777.37</v>
      </c>
      <c r="I170" s="196">
        <f t="shared" si="71"/>
        <v>1033675.93</v>
      </c>
      <c r="J170" s="196">
        <f t="shared" si="71"/>
        <v>833225.12</v>
      </c>
      <c r="K170" s="196">
        <f t="shared" si="71"/>
        <v>884345.11</v>
      </c>
      <c r="L170" s="196">
        <f>SUM(F170:K170)</f>
        <v>10851244.859999999</v>
      </c>
      <c r="M170" s="22"/>
      <c r="N170" s="22"/>
      <c r="O170" s="22"/>
      <c r="P170" s="22"/>
      <c r="Q170" s="22"/>
    </row>
    <row r="171" spans="1:17" x14ac:dyDescent="0.4">
      <c r="A171" s="22">
        <f>A170+1</f>
        <v>19</v>
      </c>
      <c r="C171" s="37" t="s">
        <v>148</v>
      </c>
      <c r="D171" s="22" t="s">
        <v>207</v>
      </c>
      <c r="F171" s="196">
        <f t="shared" ref="F171:K171" si="72">F647</f>
        <v>7237038.4500000002</v>
      </c>
      <c r="G171" s="196">
        <f t="shared" si="72"/>
        <v>5163091.6900000004</v>
      </c>
      <c r="H171" s="196">
        <f t="shared" si="72"/>
        <v>3497206.12</v>
      </c>
      <c r="I171" s="196">
        <f t="shared" si="72"/>
        <v>2847503.19</v>
      </c>
      <c r="J171" s="196">
        <f t="shared" si="72"/>
        <v>2541406.6800000002</v>
      </c>
      <c r="K171" s="196">
        <f t="shared" si="72"/>
        <v>2612134.79</v>
      </c>
      <c r="L171" s="196">
        <f>SUM(F171:K171)</f>
        <v>23898380.920000002</v>
      </c>
      <c r="M171" s="22"/>
      <c r="N171" s="22"/>
      <c r="O171" s="22"/>
      <c r="P171" s="22"/>
      <c r="Q171" s="22"/>
    </row>
    <row r="172" spans="1:17" x14ac:dyDescent="0.4">
      <c r="F172" s="28"/>
      <c r="H172" s="28"/>
      <c r="J172" s="28"/>
      <c r="M172" s="22"/>
      <c r="N172" s="22"/>
      <c r="O172" s="22"/>
      <c r="P172" s="22"/>
      <c r="Q172" s="22"/>
    </row>
    <row r="173" spans="1:17" x14ac:dyDescent="0.4">
      <c r="A173" s="22">
        <f>A171+1</f>
        <v>20</v>
      </c>
      <c r="B173" s="22" t="str">
        <f>Input!A26</f>
        <v>GSO</v>
      </c>
      <c r="C173" s="22" t="str">
        <f>Input!B26</f>
        <v>General Service - Industrial</v>
      </c>
      <c r="F173" s="28"/>
      <c r="H173" s="28"/>
      <c r="J173" s="28"/>
      <c r="M173" s="22"/>
      <c r="N173" s="22"/>
      <c r="O173" s="22"/>
      <c r="P173" s="22"/>
      <c r="Q173" s="22"/>
    </row>
    <row r="174" spans="1:17" x14ac:dyDescent="0.4">
      <c r="A174" s="22">
        <f>A173+1</f>
        <v>21</v>
      </c>
      <c r="C174" s="37" t="s">
        <v>144</v>
      </c>
      <c r="F174" s="26">
        <f t="shared" ref="F174:K174" si="73">F654</f>
        <v>50</v>
      </c>
      <c r="G174" s="26">
        <f t="shared" si="73"/>
        <v>52</v>
      </c>
      <c r="H174" s="26">
        <f t="shared" si="73"/>
        <v>50</v>
      </c>
      <c r="I174" s="26">
        <f t="shared" si="73"/>
        <v>50</v>
      </c>
      <c r="J174" s="26">
        <f t="shared" si="73"/>
        <v>48</v>
      </c>
      <c r="K174" s="26">
        <f t="shared" si="73"/>
        <v>50</v>
      </c>
      <c r="L174" s="26">
        <f>SUM(F174:K174)</f>
        <v>300</v>
      </c>
      <c r="M174" s="22"/>
      <c r="N174" s="22"/>
      <c r="O174" s="22"/>
      <c r="P174" s="22"/>
      <c r="Q174" s="22"/>
    </row>
    <row r="175" spans="1:17" x14ac:dyDescent="0.4">
      <c r="A175" s="22">
        <f>A174+1</f>
        <v>22</v>
      </c>
      <c r="C175" s="37" t="s">
        <v>145</v>
      </c>
      <c r="D175" s="22" t="s">
        <v>19</v>
      </c>
      <c r="F175" s="27">
        <f t="shared" ref="F175:K175" si="74">F662</f>
        <v>27384.3</v>
      </c>
      <c r="G175" s="27">
        <f t="shared" si="74"/>
        <v>25335.9</v>
      </c>
      <c r="H175" s="27">
        <f t="shared" si="74"/>
        <v>20942</v>
      </c>
      <c r="I175" s="27">
        <f t="shared" si="74"/>
        <v>18344.7</v>
      </c>
      <c r="J175" s="27">
        <f t="shared" si="74"/>
        <v>12864</v>
      </c>
      <c r="K175" s="27">
        <f t="shared" si="74"/>
        <v>14729.3</v>
      </c>
      <c r="L175" s="27">
        <f>SUM(F175:K175)</f>
        <v>119600.2</v>
      </c>
      <c r="M175" s="22"/>
      <c r="N175" s="22"/>
      <c r="O175" s="22"/>
      <c r="P175" s="22"/>
      <c r="Q175" s="22"/>
    </row>
    <row r="176" spans="1:17" x14ac:dyDescent="0.4">
      <c r="A176" s="22">
        <f>A175+1</f>
        <v>23</v>
      </c>
      <c r="C176" s="37" t="s">
        <v>146</v>
      </c>
      <c r="D176" s="22" t="s">
        <v>18</v>
      </c>
      <c r="F176" s="196">
        <f t="shared" ref="F176:K176" si="75">F672+F680</f>
        <v>79881</v>
      </c>
      <c r="G176" s="196">
        <f t="shared" si="75"/>
        <v>74450.97</v>
      </c>
      <c r="H176" s="196">
        <f t="shared" si="75"/>
        <v>61668.29</v>
      </c>
      <c r="I176" s="196">
        <f t="shared" si="75"/>
        <v>54195.450000000004</v>
      </c>
      <c r="J176" s="196">
        <f t="shared" si="75"/>
        <v>39962.53</v>
      </c>
      <c r="K176" s="196">
        <f t="shared" si="75"/>
        <v>44824.56</v>
      </c>
      <c r="L176" s="196">
        <f>SUM(F176:K176)</f>
        <v>354982.8</v>
      </c>
      <c r="M176" s="22"/>
      <c r="N176" s="22"/>
      <c r="O176" s="22"/>
      <c r="P176" s="22"/>
      <c r="Q176" s="22"/>
    </row>
    <row r="177" spans="1:17" x14ac:dyDescent="0.4">
      <c r="A177" s="22">
        <f>A176+1</f>
        <v>24</v>
      </c>
      <c r="C177" s="37" t="s">
        <v>147</v>
      </c>
      <c r="D177" s="22" t="s">
        <v>18</v>
      </c>
      <c r="F177" s="196">
        <f t="shared" ref="F177:K177" si="76">F674</f>
        <v>185405.4</v>
      </c>
      <c r="G177" s="196">
        <f t="shared" si="76"/>
        <v>171536.71</v>
      </c>
      <c r="H177" s="196">
        <f t="shared" si="76"/>
        <v>141787.81</v>
      </c>
      <c r="I177" s="196">
        <f t="shared" si="76"/>
        <v>124202.79</v>
      </c>
      <c r="J177" s="196">
        <f t="shared" si="76"/>
        <v>87095.71</v>
      </c>
      <c r="K177" s="196">
        <f t="shared" si="76"/>
        <v>99724.73</v>
      </c>
      <c r="L177" s="196">
        <f>SUM(F177:K177)</f>
        <v>809753.14999999991</v>
      </c>
      <c r="M177" s="22"/>
      <c r="N177" s="22"/>
      <c r="O177" s="22"/>
      <c r="P177" s="22"/>
      <c r="Q177" s="22"/>
    </row>
    <row r="178" spans="1:17" x14ac:dyDescent="0.4">
      <c r="A178" s="22">
        <f>A177+1</f>
        <v>25</v>
      </c>
      <c r="C178" s="37" t="s">
        <v>148</v>
      </c>
      <c r="D178" s="22" t="s">
        <v>207</v>
      </c>
      <c r="F178" s="196">
        <f t="shared" ref="F178:K178" si="77">F682</f>
        <v>265286.39999999997</v>
      </c>
      <c r="G178" s="196">
        <f t="shared" si="77"/>
        <v>245987.68000000002</v>
      </c>
      <c r="H178" s="196">
        <f t="shared" si="77"/>
        <v>203456.1</v>
      </c>
      <c r="I178" s="196">
        <f t="shared" si="77"/>
        <v>178398.24</v>
      </c>
      <c r="J178" s="196">
        <f t="shared" si="77"/>
        <v>127058.24000000001</v>
      </c>
      <c r="K178" s="196">
        <f t="shared" si="77"/>
        <v>144549.28999999998</v>
      </c>
      <c r="L178" s="196">
        <f>SUM(F178:K178)</f>
        <v>1164735.95</v>
      </c>
      <c r="M178" s="22"/>
      <c r="N178" s="22"/>
      <c r="O178" s="22"/>
      <c r="P178" s="22"/>
      <c r="Q178" s="22"/>
    </row>
    <row r="179" spans="1:17" x14ac:dyDescent="0.4">
      <c r="C179" s="37"/>
      <c r="F179" s="28"/>
      <c r="H179" s="28"/>
      <c r="J179" s="28"/>
      <c r="M179" s="22"/>
      <c r="N179" s="22"/>
      <c r="O179" s="22"/>
      <c r="P179" s="22"/>
      <c r="Q179" s="22"/>
    </row>
    <row r="180" spans="1:17" x14ac:dyDescent="0.4">
      <c r="A180" s="22">
        <f>A178+1</f>
        <v>26</v>
      </c>
      <c r="B180" s="22" t="str">
        <f>Input!A31</f>
        <v xml:space="preserve">IS </v>
      </c>
      <c r="C180" s="22" t="str">
        <f>Input!B31</f>
        <v>Interruptible Service - Industrial</v>
      </c>
      <c r="F180" s="28"/>
      <c r="H180" s="28"/>
      <c r="J180" s="28"/>
      <c r="M180" s="22"/>
      <c r="N180" s="22"/>
      <c r="O180" s="22"/>
      <c r="P180" s="22"/>
      <c r="Q180" s="22"/>
    </row>
    <row r="181" spans="1:17" x14ac:dyDescent="0.4">
      <c r="A181" s="22">
        <f>A180+1</f>
        <v>27</v>
      </c>
      <c r="C181" s="37" t="s">
        <v>144</v>
      </c>
      <c r="F181" s="26">
        <f t="shared" ref="F181:K181" si="78">F710</f>
        <v>0</v>
      </c>
      <c r="G181" s="26">
        <f t="shared" si="78"/>
        <v>0</v>
      </c>
      <c r="H181" s="26">
        <f t="shared" si="78"/>
        <v>0</v>
      </c>
      <c r="I181" s="26">
        <f t="shared" si="78"/>
        <v>0</v>
      </c>
      <c r="J181" s="26">
        <f t="shared" si="78"/>
        <v>0</v>
      </c>
      <c r="K181" s="26">
        <f t="shared" si="78"/>
        <v>0</v>
      </c>
      <c r="L181" s="26">
        <f>SUM(F181:K181)</f>
        <v>0</v>
      </c>
      <c r="M181" s="22"/>
      <c r="N181" s="22"/>
      <c r="O181" s="22"/>
      <c r="P181" s="22"/>
      <c r="Q181" s="22"/>
    </row>
    <row r="182" spans="1:17" x14ac:dyDescent="0.4">
      <c r="A182" s="22">
        <f>A181+1</f>
        <v>28</v>
      </c>
      <c r="C182" s="37" t="s">
        <v>145</v>
      </c>
      <c r="D182" s="22" t="s">
        <v>19</v>
      </c>
      <c r="F182" s="27">
        <f t="shared" ref="F182:K182" si="79">F716</f>
        <v>0</v>
      </c>
      <c r="G182" s="27">
        <f t="shared" si="79"/>
        <v>0</v>
      </c>
      <c r="H182" s="27">
        <f t="shared" si="79"/>
        <v>0</v>
      </c>
      <c r="I182" s="27">
        <f t="shared" si="79"/>
        <v>0</v>
      </c>
      <c r="J182" s="27">
        <f t="shared" si="79"/>
        <v>0</v>
      </c>
      <c r="K182" s="27">
        <f t="shared" si="79"/>
        <v>0</v>
      </c>
      <c r="L182" s="27">
        <f>SUM(F182:K182)</f>
        <v>0</v>
      </c>
      <c r="M182" s="22"/>
      <c r="N182" s="22"/>
      <c r="O182" s="22"/>
      <c r="P182" s="22"/>
      <c r="Q182" s="22"/>
    </row>
    <row r="183" spans="1:17" x14ac:dyDescent="0.4">
      <c r="A183" s="22">
        <f>A182+1</f>
        <v>29</v>
      </c>
      <c r="C183" s="37" t="s">
        <v>146</v>
      </c>
      <c r="D183" s="22" t="s">
        <v>18</v>
      </c>
      <c r="F183" s="196">
        <f t="shared" ref="F183:K183" si="80">F724+F731</f>
        <v>0</v>
      </c>
      <c r="G183" s="196">
        <f t="shared" si="80"/>
        <v>0</v>
      </c>
      <c r="H183" s="196">
        <f t="shared" si="80"/>
        <v>0</v>
      </c>
      <c r="I183" s="196">
        <f t="shared" si="80"/>
        <v>0</v>
      </c>
      <c r="J183" s="196">
        <f t="shared" si="80"/>
        <v>0</v>
      </c>
      <c r="K183" s="196">
        <f t="shared" si="80"/>
        <v>0</v>
      </c>
      <c r="L183" s="196">
        <f>SUM(F183:K183)</f>
        <v>0</v>
      </c>
      <c r="M183" s="22"/>
      <c r="N183" s="22"/>
      <c r="O183" s="22"/>
      <c r="P183" s="22"/>
      <c r="Q183" s="22"/>
    </row>
    <row r="184" spans="1:17" x14ac:dyDescent="0.4">
      <c r="A184" s="22">
        <f>A183+1</f>
        <v>30</v>
      </c>
      <c r="C184" s="37" t="s">
        <v>147</v>
      </c>
      <c r="D184" s="22" t="s">
        <v>18</v>
      </c>
      <c r="F184" s="196">
        <f t="shared" ref="F184:K184" si="81">F726</f>
        <v>0</v>
      </c>
      <c r="G184" s="196">
        <f t="shared" si="81"/>
        <v>0</v>
      </c>
      <c r="H184" s="196">
        <f t="shared" si="81"/>
        <v>0</v>
      </c>
      <c r="I184" s="196">
        <f t="shared" si="81"/>
        <v>0</v>
      </c>
      <c r="J184" s="196">
        <f t="shared" si="81"/>
        <v>0</v>
      </c>
      <c r="K184" s="196">
        <f t="shared" si="81"/>
        <v>0</v>
      </c>
      <c r="L184" s="196">
        <f>SUM(F184:K184)</f>
        <v>0</v>
      </c>
      <c r="M184" s="22"/>
      <c r="N184" s="22"/>
      <c r="O184" s="22"/>
      <c r="P184" s="22"/>
      <c r="Q184" s="22"/>
    </row>
    <row r="185" spans="1:17" x14ac:dyDescent="0.4">
      <c r="A185" s="22">
        <f>A184+1</f>
        <v>31</v>
      </c>
      <c r="C185" s="37" t="s">
        <v>148</v>
      </c>
      <c r="D185" s="22" t="s">
        <v>207</v>
      </c>
      <c r="F185" s="196">
        <f t="shared" ref="F185:K185" si="82">F734</f>
        <v>0</v>
      </c>
      <c r="G185" s="196">
        <f t="shared" si="82"/>
        <v>0</v>
      </c>
      <c r="H185" s="196">
        <f t="shared" si="82"/>
        <v>0</v>
      </c>
      <c r="I185" s="196">
        <f t="shared" si="82"/>
        <v>0</v>
      </c>
      <c r="J185" s="196">
        <f t="shared" si="82"/>
        <v>0</v>
      </c>
      <c r="K185" s="196">
        <f t="shared" si="82"/>
        <v>0</v>
      </c>
      <c r="L185" s="196">
        <f>SUM(F185:K185)</f>
        <v>0</v>
      </c>
      <c r="M185" s="22"/>
      <c r="N185" s="22"/>
      <c r="O185" s="22"/>
      <c r="P185" s="22"/>
      <c r="Q185" s="22"/>
    </row>
    <row r="186" spans="1:17" x14ac:dyDescent="0.4">
      <c r="C186" s="37"/>
      <c r="F186" s="196"/>
      <c r="G186" s="196"/>
      <c r="H186" s="196"/>
      <c r="I186" s="196"/>
      <c r="J186" s="196"/>
      <c r="K186" s="196"/>
      <c r="L186" s="196"/>
      <c r="M186" s="22"/>
      <c r="N186" s="22"/>
      <c r="O186" s="22"/>
      <c r="P186" s="22"/>
      <c r="Q186" s="22"/>
    </row>
    <row r="187" spans="1:17" x14ac:dyDescent="0.4">
      <c r="A187" s="22">
        <f>A185+1</f>
        <v>32</v>
      </c>
      <c r="B187" s="22" t="str">
        <f>Input!A32</f>
        <v>IUS</v>
      </c>
      <c r="C187" s="22" t="str">
        <f>Input!B32</f>
        <v>Intrastate Utility Service - Wholesale</v>
      </c>
      <c r="F187" s="28"/>
      <c r="H187" s="28"/>
      <c r="J187" s="28"/>
      <c r="M187" s="22"/>
      <c r="N187" s="22"/>
      <c r="O187" s="22"/>
      <c r="P187" s="22"/>
      <c r="Q187" s="22"/>
    </row>
    <row r="188" spans="1:17" x14ac:dyDescent="0.4">
      <c r="A188" s="22">
        <f>A187+1</f>
        <v>33</v>
      </c>
      <c r="C188" s="37" t="s">
        <v>144</v>
      </c>
      <c r="F188" s="26">
        <f t="shared" ref="F188:K188" si="83">F741</f>
        <v>2</v>
      </c>
      <c r="G188" s="26">
        <f t="shared" si="83"/>
        <v>2</v>
      </c>
      <c r="H188" s="26">
        <f t="shared" si="83"/>
        <v>2</v>
      </c>
      <c r="I188" s="26">
        <f t="shared" si="83"/>
        <v>2</v>
      </c>
      <c r="J188" s="26">
        <f t="shared" si="83"/>
        <v>2</v>
      </c>
      <c r="K188" s="26">
        <f t="shared" si="83"/>
        <v>2</v>
      </c>
      <c r="L188" s="26">
        <f>SUM(F188:K188)</f>
        <v>12</v>
      </c>
      <c r="M188" s="22"/>
      <c r="N188" s="22"/>
      <c r="O188" s="22"/>
      <c r="P188" s="22"/>
      <c r="Q188" s="22"/>
    </row>
    <row r="189" spans="1:17" x14ac:dyDescent="0.4">
      <c r="A189" s="22">
        <f>A188+1</f>
        <v>34</v>
      </c>
      <c r="C189" s="37" t="s">
        <v>145</v>
      </c>
      <c r="D189" s="22" t="s">
        <v>19</v>
      </c>
      <c r="F189" s="27">
        <f t="shared" ref="F189:K189" si="84">F744</f>
        <v>1295</v>
      </c>
      <c r="G189" s="27">
        <f t="shared" si="84"/>
        <v>576</v>
      </c>
      <c r="H189" s="27">
        <f t="shared" si="84"/>
        <v>412</v>
      </c>
      <c r="I189" s="27">
        <f t="shared" si="84"/>
        <v>320</v>
      </c>
      <c r="J189" s="27">
        <f t="shared" si="84"/>
        <v>248</v>
      </c>
      <c r="K189" s="27">
        <f t="shared" si="84"/>
        <v>259</v>
      </c>
      <c r="L189" s="27">
        <f>SUM(F189:K189)</f>
        <v>3110</v>
      </c>
      <c r="M189" s="22"/>
      <c r="N189" s="22"/>
      <c r="O189" s="22"/>
      <c r="P189" s="22"/>
      <c r="Q189" s="22"/>
    </row>
    <row r="190" spans="1:17" x14ac:dyDescent="0.4">
      <c r="A190" s="22">
        <f>A189+1</f>
        <v>35</v>
      </c>
      <c r="C190" s="37" t="s">
        <v>146</v>
      </c>
      <c r="D190" s="22" t="s">
        <v>18</v>
      </c>
      <c r="F190" s="196">
        <f t="shared" ref="F190:K190" si="85">F749+F757</f>
        <v>3755.8800000000006</v>
      </c>
      <c r="G190" s="196">
        <f t="shared" si="85"/>
        <v>2930.9</v>
      </c>
      <c r="H190" s="196">
        <f t="shared" si="85"/>
        <v>2742.73</v>
      </c>
      <c r="I190" s="196">
        <f t="shared" si="85"/>
        <v>2637.17</v>
      </c>
      <c r="J190" s="196">
        <f t="shared" si="85"/>
        <v>2554.5600000000004</v>
      </c>
      <c r="K190" s="196">
        <f t="shared" si="85"/>
        <v>2567.1799999999998</v>
      </c>
      <c r="L190" s="196">
        <f>SUM(F190:K190)</f>
        <v>17188.420000000002</v>
      </c>
      <c r="M190" s="22"/>
      <c r="N190" s="22"/>
      <c r="O190" s="22"/>
      <c r="P190" s="22"/>
      <c r="Q190" s="22"/>
    </row>
    <row r="191" spans="1:17" x14ac:dyDescent="0.4">
      <c r="A191" s="22">
        <f>A190+1</f>
        <v>36</v>
      </c>
      <c r="C191" s="37" t="s">
        <v>147</v>
      </c>
      <c r="D191" s="22" t="s">
        <v>18</v>
      </c>
      <c r="F191" s="196">
        <f t="shared" ref="F191:K191" si="86">F751</f>
        <v>8767.7999999999993</v>
      </c>
      <c r="G191" s="196">
        <f t="shared" si="86"/>
        <v>3899.81</v>
      </c>
      <c r="H191" s="196">
        <f t="shared" si="86"/>
        <v>2789.45</v>
      </c>
      <c r="I191" s="196">
        <f t="shared" si="86"/>
        <v>2166.56</v>
      </c>
      <c r="J191" s="196">
        <f t="shared" si="86"/>
        <v>1679.08</v>
      </c>
      <c r="K191" s="196">
        <f t="shared" si="86"/>
        <v>1753.56</v>
      </c>
      <c r="L191" s="196">
        <f>SUM(F191:K191)</f>
        <v>21056.26</v>
      </c>
      <c r="M191" s="22"/>
      <c r="N191" s="22"/>
      <c r="O191" s="22"/>
      <c r="P191" s="22"/>
      <c r="Q191" s="22"/>
    </row>
    <row r="192" spans="1:17" x14ac:dyDescent="0.4">
      <c r="A192" s="22">
        <f>A191+1</f>
        <v>37</v>
      </c>
      <c r="C192" s="37" t="s">
        <v>148</v>
      </c>
      <c r="D192" s="22" t="s">
        <v>207</v>
      </c>
      <c r="F192" s="196">
        <f t="shared" ref="F192:K192" si="87">F759</f>
        <v>12523.68</v>
      </c>
      <c r="G192" s="196">
        <f t="shared" si="87"/>
        <v>6830.71</v>
      </c>
      <c r="H192" s="196">
        <f t="shared" si="87"/>
        <v>5532.18</v>
      </c>
      <c r="I192" s="196">
        <f t="shared" si="87"/>
        <v>4803.7300000000005</v>
      </c>
      <c r="J192" s="196">
        <f t="shared" si="87"/>
        <v>4233.6399999999994</v>
      </c>
      <c r="K192" s="196">
        <f t="shared" si="87"/>
        <v>4320.74</v>
      </c>
      <c r="L192" s="196">
        <f>SUM(F192:K192)</f>
        <v>38244.68</v>
      </c>
      <c r="M192" s="22"/>
      <c r="N192" s="22"/>
      <c r="O192" s="22"/>
      <c r="P192" s="22"/>
      <c r="Q192" s="22"/>
    </row>
    <row r="193" spans="1:18" x14ac:dyDescent="0.4">
      <c r="C193" s="37"/>
      <c r="F193" s="196"/>
      <c r="G193" s="196"/>
      <c r="H193" s="196"/>
      <c r="I193" s="196"/>
      <c r="J193" s="196"/>
      <c r="K193" s="196"/>
      <c r="L193" s="196"/>
      <c r="M193" s="22"/>
      <c r="N193" s="22"/>
      <c r="O193" s="22"/>
      <c r="P193" s="22"/>
      <c r="Q193" s="22"/>
    </row>
    <row r="194" spans="1:18" x14ac:dyDescent="0.4">
      <c r="C194" s="37"/>
      <c r="F194" s="28"/>
      <c r="H194" s="28"/>
      <c r="J194" s="28"/>
      <c r="R194" s="28"/>
    </row>
    <row r="195" spans="1:18" x14ac:dyDescent="0.4">
      <c r="A195" s="22" t="str">
        <f>$A$131</f>
        <v>[1] Reflects forecasted volumes for March through August 2026.</v>
      </c>
      <c r="C195" s="37"/>
      <c r="F195" s="28"/>
      <c r="H195" s="28"/>
      <c r="J195" s="28"/>
      <c r="R195" s="28"/>
    </row>
    <row r="196" spans="1:18" x14ac:dyDescent="0.4">
      <c r="A196" s="172" t="str">
        <f>$A$132</f>
        <v>[2] See Schedule M-2.2B Pages 6 through 14 for detail.</v>
      </c>
      <c r="H196" s="28"/>
      <c r="R196" s="28"/>
    </row>
    <row r="197" spans="1:18" x14ac:dyDescent="0.4">
      <c r="A197" s="286" t="str">
        <f>CONAME</f>
        <v>Columbia Gas of Kentucky, Inc.</v>
      </c>
      <c r="B197" s="286"/>
      <c r="C197" s="286"/>
      <c r="D197" s="286"/>
      <c r="E197" s="286"/>
      <c r="F197" s="286"/>
      <c r="G197" s="286"/>
      <c r="H197" s="286"/>
      <c r="I197" s="286"/>
      <c r="J197" s="286"/>
      <c r="K197" s="286"/>
      <c r="L197" s="286"/>
      <c r="M197" s="61"/>
      <c r="N197" s="61"/>
      <c r="O197" s="61"/>
      <c r="P197" s="61"/>
      <c r="Q197" s="61"/>
      <c r="R197" s="61"/>
    </row>
    <row r="198" spans="1:18" x14ac:dyDescent="0.4">
      <c r="A198" s="286" t="str">
        <f>case</f>
        <v>Case No. 2026-00099</v>
      </c>
      <c r="B198" s="286"/>
      <c r="C198" s="286"/>
      <c r="D198" s="286"/>
      <c r="E198" s="286"/>
      <c r="F198" s="286"/>
      <c r="G198" s="286"/>
      <c r="H198" s="286"/>
      <c r="I198" s="286"/>
      <c r="J198" s="286"/>
      <c r="K198" s="286"/>
      <c r="L198" s="286"/>
      <c r="M198" s="25"/>
      <c r="N198" s="25"/>
      <c r="O198" s="25"/>
      <c r="P198" s="25"/>
      <c r="Q198" s="25"/>
      <c r="R198" s="25"/>
    </row>
    <row r="199" spans="1:18" x14ac:dyDescent="0.4">
      <c r="A199" s="286" t="s">
        <v>268</v>
      </c>
      <c r="B199" s="286"/>
      <c r="C199" s="286"/>
      <c r="D199" s="286"/>
      <c r="E199" s="286"/>
      <c r="F199" s="286"/>
      <c r="G199" s="286"/>
      <c r="H199" s="286"/>
      <c r="I199" s="286"/>
      <c r="J199" s="286"/>
      <c r="K199" s="286"/>
      <c r="L199" s="286"/>
      <c r="M199" s="73"/>
      <c r="N199" s="73"/>
      <c r="O199" s="73"/>
      <c r="P199" s="73"/>
      <c r="Q199" s="73"/>
      <c r="R199" s="73"/>
    </row>
    <row r="200" spans="1:18" x14ac:dyDescent="0.4">
      <c r="A200" s="286" t="str">
        <f>TYDESC</f>
        <v>For the 6 Months Ended August 31, 2026</v>
      </c>
      <c r="B200" s="286"/>
      <c r="C200" s="286"/>
      <c r="D200" s="286"/>
      <c r="E200" s="286"/>
      <c r="F200" s="286"/>
      <c r="G200" s="286"/>
      <c r="H200" s="286"/>
      <c r="I200" s="286"/>
      <c r="J200" s="286"/>
      <c r="K200" s="286"/>
      <c r="L200" s="286"/>
      <c r="M200" s="61"/>
      <c r="N200" s="61"/>
      <c r="O200" s="61"/>
      <c r="P200" s="61"/>
      <c r="Q200" s="61"/>
      <c r="R200" s="61"/>
    </row>
    <row r="201" spans="1:18" x14ac:dyDescent="0.4">
      <c r="A201" s="286" t="s">
        <v>33</v>
      </c>
      <c r="B201" s="286"/>
      <c r="C201" s="286"/>
      <c r="D201" s="286"/>
      <c r="E201" s="286"/>
      <c r="F201" s="286"/>
      <c r="G201" s="286"/>
      <c r="H201" s="286"/>
      <c r="I201" s="286"/>
      <c r="J201" s="286"/>
      <c r="K201" s="286"/>
      <c r="L201" s="286"/>
      <c r="M201" s="132"/>
      <c r="N201" s="132"/>
      <c r="O201" s="132"/>
      <c r="P201" s="132"/>
      <c r="Q201" s="132"/>
      <c r="R201" s="132"/>
    </row>
    <row r="202" spans="1:18" x14ac:dyDescent="0.4">
      <c r="A202" s="132"/>
      <c r="B202" s="132"/>
      <c r="C202" s="132"/>
      <c r="D202" s="132"/>
      <c r="E202" s="132"/>
      <c r="F202" s="132"/>
      <c r="G202" s="132"/>
      <c r="H202" s="132"/>
      <c r="I202" s="132"/>
      <c r="J202" s="132"/>
      <c r="K202" s="132"/>
      <c r="L202" s="132"/>
      <c r="M202" s="132"/>
      <c r="N202" s="132"/>
      <c r="O202" s="132"/>
      <c r="P202" s="132"/>
      <c r="Q202" s="132"/>
      <c r="R202" s="132"/>
    </row>
    <row r="203" spans="1:18" x14ac:dyDescent="0.4">
      <c r="A203" s="25" t="s">
        <v>149</v>
      </c>
    </row>
    <row r="204" spans="1:18" x14ac:dyDescent="0.4">
      <c r="A204" s="25" t="s">
        <v>150</v>
      </c>
      <c r="L204" s="197" t="str">
        <f>$L$55</f>
        <v>Schedule M-2.2B</v>
      </c>
    </row>
    <row r="205" spans="1:18" x14ac:dyDescent="0.4">
      <c r="A205" s="25" t="str">
        <f>$A$56</f>
        <v>Work Paper Reference No(s): WPM-B.1, WPM-C.1, WPM-D.1</v>
      </c>
      <c r="L205" s="197" t="s">
        <v>327</v>
      </c>
    </row>
    <row r="206" spans="1:18" x14ac:dyDescent="0.4">
      <c r="A206" s="198" t="str">
        <f>$A$57</f>
        <v>6 Mos Actual / 6 Mos Forecasted</v>
      </c>
      <c r="B206" s="199"/>
      <c r="C206" s="199"/>
      <c r="D206" s="199"/>
      <c r="E206" s="200"/>
      <c r="F206" s="199"/>
      <c r="G206" s="201"/>
      <c r="H206" s="202"/>
      <c r="I206" s="201"/>
      <c r="J206" s="203"/>
      <c r="K206" s="201"/>
      <c r="L206" s="204" t="str">
        <f>Witness</f>
        <v>Witness: J. C. Wozniak</v>
      </c>
    </row>
    <row r="207" spans="1:18" x14ac:dyDescent="0.4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180"/>
      <c r="N207" s="180"/>
      <c r="O207" s="180"/>
      <c r="P207" s="180"/>
      <c r="Q207" s="180"/>
      <c r="R207" s="180"/>
    </row>
    <row r="208" spans="1:18" x14ac:dyDescent="0.4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</row>
    <row r="209" spans="1:18" x14ac:dyDescent="0.4">
      <c r="A209" s="23"/>
      <c r="B209" s="23"/>
      <c r="C209" s="23"/>
      <c r="D209" s="23"/>
      <c r="E209" s="205" t="s">
        <v>39</v>
      </c>
      <c r="F209" s="30"/>
      <c r="G209" s="31"/>
      <c r="H209" s="30"/>
      <c r="I209" s="21"/>
      <c r="J209" s="30"/>
      <c r="K209" s="30"/>
      <c r="L209" s="30"/>
      <c r="M209" s="30"/>
      <c r="N209" s="30"/>
      <c r="O209" s="30"/>
      <c r="P209" s="23"/>
      <c r="Q209" s="23"/>
      <c r="R209" s="23"/>
    </row>
    <row r="210" spans="1:18" x14ac:dyDescent="0.4">
      <c r="A210" s="23" t="s">
        <v>1</v>
      </c>
      <c r="B210" s="23" t="s">
        <v>0</v>
      </c>
      <c r="C210" s="23" t="s">
        <v>35</v>
      </c>
      <c r="D210" s="23"/>
      <c r="E210" s="205" t="s">
        <v>40</v>
      </c>
      <c r="F210" s="30"/>
      <c r="G210" s="31"/>
      <c r="H210" s="30"/>
      <c r="I210" s="21"/>
      <c r="J210" s="30"/>
      <c r="K210" s="30"/>
      <c r="L210" s="30"/>
      <c r="M210" s="30"/>
      <c r="N210" s="30"/>
      <c r="O210" s="30"/>
      <c r="P210" s="24"/>
      <c r="Q210" s="24"/>
      <c r="R210" s="24"/>
    </row>
    <row r="211" spans="1:18" x14ac:dyDescent="0.4">
      <c r="A211" s="32" t="s">
        <v>3</v>
      </c>
      <c r="B211" s="32" t="s">
        <v>34</v>
      </c>
      <c r="C211" s="32" t="s">
        <v>4</v>
      </c>
      <c r="D211" s="32"/>
      <c r="E211" s="206" t="s">
        <v>41</v>
      </c>
      <c r="F211" s="33" t="str">
        <f>B!$D$13</f>
        <v>Mar-26</v>
      </c>
      <c r="G211" s="33" t="str">
        <f>B!$E$13</f>
        <v>Apr-26</v>
      </c>
      <c r="H211" s="33" t="str">
        <f>B!$F$13</f>
        <v>May-26</v>
      </c>
      <c r="I211" s="33" t="str">
        <f>B!$G$13</f>
        <v>Jun-26</v>
      </c>
      <c r="J211" s="33" t="str">
        <f>B!$H$13</f>
        <v>Jul-26</v>
      </c>
      <c r="K211" s="33" t="str">
        <f>B!$I$13</f>
        <v>Aug-26</v>
      </c>
      <c r="L211" s="33" t="s">
        <v>5</v>
      </c>
      <c r="M211" s="22"/>
      <c r="N211" s="22"/>
      <c r="O211" s="22"/>
      <c r="P211" s="22"/>
      <c r="Q211" s="22"/>
    </row>
    <row r="212" spans="1:18" x14ac:dyDescent="0.4">
      <c r="A212" s="23"/>
      <c r="B212" s="24" t="s">
        <v>36</v>
      </c>
      <c r="C212" s="24" t="s">
        <v>37</v>
      </c>
      <c r="D212" s="24"/>
      <c r="E212" s="207" t="s">
        <v>38</v>
      </c>
      <c r="F212" s="35" t="s">
        <v>287</v>
      </c>
      <c r="G212" s="35" t="s">
        <v>288</v>
      </c>
      <c r="H212" s="35" t="s">
        <v>289</v>
      </c>
      <c r="I212" s="35" t="s">
        <v>290</v>
      </c>
      <c r="J212" s="35" t="s">
        <v>42</v>
      </c>
      <c r="K212" s="35" t="s">
        <v>43</v>
      </c>
      <c r="L212" s="35" t="s">
        <v>44</v>
      </c>
      <c r="M212" s="22"/>
      <c r="N212" s="22"/>
      <c r="O212" s="22"/>
      <c r="P212" s="22"/>
      <c r="Q212" s="22"/>
    </row>
    <row r="213" spans="1:18" x14ac:dyDescent="0.4">
      <c r="A213" s="23"/>
      <c r="B213" s="24"/>
      <c r="C213" s="24"/>
      <c r="D213" s="24"/>
      <c r="E213" s="207"/>
      <c r="F213" s="35"/>
      <c r="G213" s="35"/>
      <c r="H213" s="35"/>
      <c r="I213" s="35"/>
      <c r="J213" s="35"/>
      <c r="K213" s="35"/>
      <c r="L213" s="35"/>
      <c r="M213" s="22"/>
      <c r="N213" s="22"/>
      <c r="O213" s="22"/>
      <c r="P213" s="22"/>
      <c r="Q213" s="22"/>
    </row>
    <row r="214" spans="1:18" x14ac:dyDescent="0.4">
      <c r="A214" s="22">
        <v>1</v>
      </c>
      <c r="C214" s="36" t="s">
        <v>72</v>
      </c>
      <c r="F214" s="28"/>
      <c r="H214" s="28"/>
      <c r="J214" s="28"/>
      <c r="L214" s="22"/>
      <c r="M214" s="22"/>
      <c r="N214" s="22"/>
      <c r="O214" s="22"/>
      <c r="P214" s="22"/>
      <c r="Q214" s="22"/>
    </row>
    <row r="215" spans="1:18" x14ac:dyDescent="0.4">
      <c r="F215" s="28"/>
      <c r="H215" s="28"/>
      <c r="J215" s="28"/>
      <c r="L215" s="22"/>
      <c r="M215" s="22"/>
      <c r="N215" s="22"/>
      <c r="O215" s="22"/>
      <c r="P215" s="22"/>
      <c r="Q215" s="22"/>
    </row>
    <row r="216" spans="1:18" x14ac:dyDescent="0.4">
      <c r="A216" s="22">
        <f>A214+1</f>
        <v>2</v>
      </c>
      <c r="B216" s="22" t="str">
        <f>Input!A36</f>
        <v>GTR</v>
      </c>
      <c r="C216" s="22" t="str">
        <f>Input!B36</f>
        <v xml:space="preserve">GTS Choice - Residential </v>
      </c>
      <c r="F216" s="28"/>
      <c r="H216" s="28"/>
      <c r="J216" s="28"/>
      <c r="M216" s="22"/>
      <c r="N216" s="22"/>
      <c r="O216" s="22"/>
      <c r="P216" s="22"/>
      <c r="Q216" s="22"/>
    </row>
    <row r="217" spans="1:18" x14ac:dyDescent="0.4">
      <c r="A217" s="22">
        <f>A216+1</f>
        <v>3</v>
      </c>
      <c r="C217" s="37" t="s">
        <v>144</v>
      </c>
      <c r="F217" s="26">
        <f t="shared" ref="F217:K217" si="88">F787</f>
        <v>10096</v>
      </c>
      <c r="G217" s="26">
        <f t="shared" si="88"/>
        <v>10088</v>
      </c>
      <c r="H217" s="26">
        <f t="shared" si="88"/>
        <v>10084</v>
      </c>
      <c r="I217" s="26">
        <f t="shared" si="88"/>
        <v>10089</v>
      </c>
      <c r="J217" s="26">
        <f t="shared" si="88"/>
        <v>10088</v>
      </c>
      <c r="K217" s="26">
        <f t="shared" si="88"/>
        <v>10098</v>
      </c>
      <c r="L217" s="26">
        <f>SUM(F217:K217)</f>
        <v>60543</v>
      </c>
      <c r="M217" s="22"/>
      <c r="N217" s="22"/>
      <c r="O217" s="22"/>
      <c r="P217" s="22"/>
      <c r="Q217" s="22"/>
    </row>
    <row r="218" spans="1:18" x14ac:dyDescent="0.4">
      <c r="A218" s="22">
        <f>A217+1</f>
        <v>4</v>
      </c>
      <c r="C218" s="37" t="s">
        <v>145</v>
      </c>
      <c r="D218" s="22" t="s">
        <v>19</v>
      </c>
      <c r="F218" s="27">
        <f t="shared" ref="F218:K218" si="89">F790</f>
        <v>110926.9</v>
      </c>
      <c r="G218" s="27">
        <f t="shared" si="89"/>
        <v>68687.3</v>
      </c>
      <c r="H218" s="27">
        <f t="shared" si="89"/>
        <v>31143.5</v>
      </c>
      <c r="I218" s="27">
        <f t="shared" si="89"/>
        <v>15750.4</v>
      </c>
      <c r="J218" s="27">
        <f t="shared" si="89"/>
        <v>8520.7999999999993</v>
      </c>
      <c r="K218" s="27">
        <f t="shared" si="89"/>
        <v>8799.9</v>
      </c>
      <c r="L218" s="27">
        <f>SUM(F218:K218)</f>
        <v>243828.8</v>
      </c>
      <c r="M218" s="22"/>
      <c r="N218" s="22"/>
      <c r="O218" s="22"/>
      <c r="P218" s="22"/>
      <c r="Q218" s="22"/>
    </row>
    <row r="219" spans="1:18" x14ac:dyDescent="0.4">
      <c r="A219" s="22">
        <f>A218+1</f>
        <v>5</v>
      </c>
      <c r="C219" s="37" t="s">
        <v>146</v>
      </c>
      <c r="D219" s="22" t="s">
        <v>18</v>
      </c>
      <c r="F219" s="196">
        <f t="shared" ref="F219:K219" si="90">F795+F804</f>
        <v>956582.78</v>
      </c>
      <c r="G219" s="196">
        <f t="shared" si="90"/>
        <v>675271.49000000011</v>
      </c>
      <c r="H219" s="196">
        <f t="shared" si="90"/>
        <v>425300.99</v>
      </c>
      <c r="I219" s="196">
        <f t="shared" si="90"/>
        <v>322955.68999999994</v>
      </c>
      <c r="J219" s="196">
        <f t="shared" si="90"/>
        <v>274815.3</v>
      </c>
      <c r="K219" s="196">
        <f t="shared" si="90"/>
        <v>276889.13</v>
      </c>
      <c r="L219" s="196">
        <f>SUM(F219:K219)</f>
        <v>2931815.38</v>
      </c>
      <c r="M219" s="22"/>
      <c r="N219" s="22"/>
      <c r="O219" s="22"/>
      <c r="P219" s="22"/>
      <c r="Q219" s="22"/>
    </row>
    <row r="220" spans="1:18" x14ac:dyDescent="0.4">
      <c r="A220" s="22">
        <f>A219+1</f>
        <v>6</v>
      </c>
      <c r="C220" s="37" t="s">
        <v>147</v>
      </c>
      <c r="D220" s="22" t="s">
        <v>18</v>
      </c>
      <c r="F220" s="196">
        <f t="shared" ref="F220:K220" si="91">F797</f>
        <v>0</v>
      </c>
      <c r="G220" s="196">
        <f t="shared" si="91"/>
        <v>0</v>
      </c>
      <c r="H220" s="196">
        <f t="shared" si="91"/>
        <v>0</v>
      </c>
      <c r="I220" s="196">
        <f t="shared" si="91"/>
        <v>0</v>
      </c>
      <c r="J220" s="196">
        <f t="shared" si="91"/>
        <v>0</v>
      </c>
      <c r="K220" s="196">
        <f t="shared" si="91"/>
        <v>0</v>
      </c>
      <c r="L220" s="196">
        <f>SUM(F220:K220)</f>
        <v>0</v>
      </c>
      <c r="M220" s="22"/>
      <c r="N220" s="22"/>
      <c r="O220" s="22"/>
      <c r="P220" s="22"/>
      <c r="Q220" s="22"/>
    </row>
    <row r="221" spans="1:18" x14ac:dyDescent="0.4">
      <c r="A221" s="22">
        <f>A220+1</f>
        <v>7</v>
      </c>
      <c r="C221" s="37" t="s">
        <v>148</v>
      </c>
      <c r="D221" s="22" t="s">
        <v>207</v>
      </c>
      <c r="F221" s="196">
        <f t="shared" ref="F221:K221" si="92">F806</f>
        <v>956582.78</v>
      </c>
      <c r="G221" s="196">
        <f t="shared" si="92"/>
        <v>675271.49000000011</v>
      </c>
      <c r="H221" s="196">
        <f t="shared" si="92"/>
        <v>425300.99</v>
      </c>
      <c r="I221" s="196">
        <f t="shared" si="92"/>
        <v>322955.68999999994</v>
      </c>
      <c r="J221" s="196">
        <f t="shared" si="92"/>
        <v>274815.3</v>
      </c>
      <c r="K221" s="196">
        <f t="shared" si="92"/>
        <v>276889.13</v>
      </c>
      <c r="L221" s="196">
        <f>SUM(F221:K221)</f>
        <v>2931815.38</v>
      </c>
      <c r="M221" s="22"/>
      <c r="N221" s="22"/>
      <c r="O221" s="22"/>
      <c r="P221" s="22"/>
      <c r="Q221" s="22"/>
    </row>
    <row r="222" spans="1:18" x14ac:dyDescent="0.4">
      <c r="C222" s="37"/>
      <c r="F222" s="28"/>
      <c r="H222" s="28"/>
      <c r="J222" s="28"/>
      <c r="M222" s="22"/>
      <c r="N222" s="22"/>
      <c r="O222" s="22"/>
      <c r="P222" s="22"/>
      <c r="Q222" s="22"/>
    </row>
    <row r="223" spans="1:18" x14ac:dyDescent="0.4">
      <c r="A223" s="22">
        <f>A221+1</f>
        <v>8</v>
      </c>
      <c r="B223" s="22" t="str">
        <f>Input!A37</f>
        <v>GTO</v>
      </c>
      <c r="C223" s="22" t="str">
        <f>Input!B37</f>
        <v>GTS Choice - Commercial</v>
      </c>
      <c r="F223" s="28"/>
      <c r="H223" s="28"/>
      <c r="J223" s="28"/>
      <c r="M223" s="22"/>
      <c r="N223" s="22"/>
      <c r="O223" s="22"/>
      <c r="P223" s="22"/>
      <c r="Q223" s="22"/>
    </row>
    <row r="224" spans="1:18" x14ac:dyDescent="0.4">
      <c r="A224" s="22">
        <f>A223+1</f>
        <v>9</v>
      </c>
      <c r="C224" s="37" t="s">
        <v>144</v>
      </c>
      <c r="F224" s="26">
        <f t="shared" ref="F224:K224" si="93">F812</f>
        <v>1733</v>
      </c>
      <c r="G224" s="26">
        <f t="shared" si="93"/>
        <v>1728</v>
      </c>
      <c r="H224" s="26">
        <f t="shared" si="93"/>
        <v>1731</v>
      </c>
      <c r="I224" s="26">
        <f t="shared" si="93"/>
        <v>1727</v>
      </c>
      <c r="J224" s="26">
        <f t="shared" si="93"/>
        <v>1719</v>
      </c>
      <c r="K224" s="26">
        <f t="shared" si="93"/>
        <v>1719</v>
      </c>
      <c r="L224" s="26">
        <f>SUM(F224:K224)</f>
        <v>10357</v>
      </c>
      <c r="M224" s="22"/>
      <c r="N224" s="22"/>
      <c r="O224" s="22"/>
      <c r="P224" s="22"/>
      <c r="Q224" s="22"/>
    </row>
    <row r="225" spans="1:17" x14ac:dyDescent="0.4">
      <c r="A225" s="22">
        <f>A224+1</f>
        <v>10</v>
      </c>
      <c r="C225" s="37" t="s">
        <v>145</v>
      </c>
      <c r="D225" s="22" t="s">
        <v>19</v>
      </c>
      <c r="F225" s="27">
        <f t="shared" ref="F225:K225" si="94">F820</f>
        <v>142634.6</v>
      </c>
      <c r="G225" s="27">
        <f t="shared" si="94"/>
        <v>92948.3</v>
      </c>
      <c r="H225" s="27">
        <f t="shared" si="94"/>
        <v>55250.500000000007</v>
      </c>
      <c r="I225" s="27">
        <f t="shared" si="94"/>
        <v>38834.800000000003</v>
      </c>
      <c r="J225" s="27">
        <f t="shared" si="94"/>
        <v>34453.999999999993</v>
      </c>
      <c r="K225" s="27">
        <f t="shared" si="94"/>
        <v>26129.599999999999</v>
      </c>
      <c r="L225" s="27">
        <f>SUM(F225:K225)</f>
        <v>390251.8</v>
      </c>
      <c r="M225" s="22"/>
      <c r="N225" s="22"/>
      <c r="O225" s="22"/>
      <c r="P225" s="22"/>
      <c r="Q225" s="22"/>
    </row>
    <row r="226" spans="1:17" x14ac:dyDescent="0.4">
      <c r="A226" s="22">
        <f>A225+1</f>
        <v>11</v>
      </c>
      <c r="C226" s="37" t="s">
        <v>146</v>
      </c>
      <c r="D226" s="22" t="s">
        <v>18</v>
      </c>
      <c r="F226" s="196">
        <f t="shared" ref="F226:K226" si="95">F830</f>
        <v>619373.4</v>
      </c>
      <c r="G226" s="196">
        <f>G830</f>
        <v>473042.47</v>
      </c>
      <c r="H226" s="196">
        <f t="shared" si="95"/>
        <v>358911.72000000003</v>
      </c>
      <c r="I226" s="196">
        <f t="shared" si="95"/>
        <v>308309.61</v>
      </c>
      <c r="J226" s="196">
        <f t="shared" si="95"/>
        <v>294121.17</v>
      </c>
      <c r="K226" s="196">
        <f t="shared" si="95"/>
        <v>270071.46999999997</v>
      </c>
      <c r="L226" s="196">
        <f>SUM(F226:K226)</f>
        <v>2323829.84</v>
      </c>
      <c r="M226" s="22"/>
      <c r="N226" s="22"/>
      <c r="O226" s="22"/>
      <c r="P226" s="22"/>
      <c r="Q226" s="22"/>
    </row>
    <row r="227" spans="1:17" x14ac:dyDescent="0.4">
      <c r="A227" s="22">
        <f>A226+1</f>
        <v>12</v>
      </c>
      <c r="C227" s="37" t="s">
        <v>147</v>
      </c>
      <c r="D227" s="22" t="s">
        <v>18</v>
      </c>
      <c r="F227" s="196">
        <f t="shared" ref="F227:K227" si="96">F832</f>
        <v>0</v>
      </c>
      <c r="G227" s="196">
        <f t="shared" si="96"/>
        <v>0</v>
      </c>
      <c r="H227" s="196">
        <f t="shared" si="96"/>
        <v>0</v>
      </c>
      <c r="I227" s="196">
        <f t="shared" si="96"/>
        <v>0</v>
      </c>
      <c r="J227" s="196">
        <f t="shared" si="96"/>
        <v>0</v>
      </c>
      <c r="K227" s="196">
        <f t="shared" si="96"/>
        <v>0</v>
      </c>
      <c r="L227" s="196">
        <f>SUM(F227:K227)</f>
        <v>0</v>
      </c>
      <c r="M227" s="22"/>
      <c r="N227" s="22"/>
      <c r="O227" s="22"/>
      <c r="P227" s="22"/>
      <c r="Q227" s="22"/>
    </row>
    <row r="228" spans="1:17" x14ac:dyDescent="0.4">
      <c r="A228" s="22">
        <f>A227+1</f>
        <v>13</v>
      </c>
      <c r="C228" s="37" t="s">
        <v>148</v>
      </c>
      <c r="D228" s="22" t="s">
        <v>207</v>
      </c>
      <c r="F228" s="196">
        <f t="shared" ref="F228:K228" si="97">F834</f>
        <v>619373.4</v>
      </c>
      <c r="G228" s="196">
        <f t="shared" si="97"/>
        <v>473042.47</v>
      </c>
      <c r="H228" s="196">
        <f t="shared" si="97"/>
        <v>358911.72000000003</v>
      </c>
      <c r="I228" s="196">
        <f t="shared" si="97"/>
        <v>308309.61</v>
      </c>
      <c r="J228" s="196">
        <f t="shared" si="97"/>
        <v>294121.17</v>
      </c>
      <c r="K228" s="196">
        <f t="shared" si="97"/>
        <v>270071.46999999997</v>
      </c>
      <c r="L228" s="196">
        <f>SUM(F228:K228)</f>
        <v>2323829.84</v>
      </c>
      <c r="M228" s="22"/>
      <c r="N228" s="22"/>
      <c r="O228" s="22"/>
      <c r="P228" s="22"/>
      <c r="Q228" s="22"/>
    </row>
    <row r="229" spans="1:17" x14ac:dyDescent="0.4">
      <c r="C229" s="37"/>
      <c r="F229" s="28"/>
      <c r="H229" s="28"/>
      <c r="J229" s="28"/>
      <c r="M229" s="22"/>
      <c r="N229" s="22"/>
      <c r="O229" s="22"/>
      <c r="P229" s="22"/>
      <c r="Q229" s="22"/>
    </row>
    <row r="230" spans="1:17" x14ac:dyDescent="0.4">
      <c r="A230" s="22">
        <f>A228+1</f>
        <v>14</v>
      </c>
      <c r="B230" s="22" t="str">
        <f>Input!A38</f>
        <v>GTO</v>
      </c>
      <c r="C230" s="22" t="str">
        <f>Input!B38</f>
        <v>GTS Choice - Industrial</v>
      </c>
      <c r="F230" s="28"/>
      <c r="H230" s="28"/>
      <c r="J230" s="28"/>
      <c r="M230" s="22"/>
      <c r="N230" s="22"/>
      <c r="O230" s="22"/>
      <c r="P230" s="22"/>
      <c r="Q230" s="22"/>
    </row>
    <row r="231" spans="1:17" x14ac:dyDescent="0.4">
      <c r="A231" s="22">
        <f>A230+1</f>
        <v>15</v>
      </c>
      <c r="C231" s="37" t="s">
        <v>144</v>
      </c>
      <c r="F231" s="26">
        <f t="shared" ref="F231:K231" si="98">F840</f>
        <v>14</v>
      </c>
      <c r="G231" s="26">
        <f t="shared" si="98"/>
        <v>14</v>
      </c>
      <c r="H231" s="26">
        <f t="shared" si="98"/>
        <v>14</v>
      </c>
      <c r="I231" s="26">
        <f t="shared" si="98"/>
        <v>14</v>
      </c>
      <c r="J231" s="26">
        <f t="shared" si="98"/>
        <v>14</v>
      </c>
      <c r="K231" s="26">
        <f t="shared" si="98"/>
        <v>13</v>
      </c>
      <c r="L231" s="26">
        <f>SUM(F231:K231)</f>
        <v>83</v>
      </c>
      <c r="M231" s="22"/>
      <c r="N231" s="22"/>
      <c r="O231" s="22"/>
      <c r="P231" s="22"/>
      <c r="Q231" s="22"/>
    </row>
    <row r="232" spans="1:17" x14ac:dyDescent="0.4">
      <c r="A232" s="22">
        <f>A231+1</f>
        <v>16</v>
      </c>
      <c r="C232" s="37" t="s">
        <v>145</v>
      </c>
      <c r="D232" s="22" t="s">
        <v>19</v>
      </c>
      <c r="F232" s="27">
        <f t="shared" ref="F232:K232" si="99">F848</f>
        <v>8411.1</v>
      </c>
      <c r="G232" s="27">
        <f t="shared" si="99"/>
        <v>7961.9000000000005</v>
      </c>
      <c r="H232" s="27">
        <f t="shared" si="99"/>
        <v>5216</v>
      </c>
      <c r="I232" s="27">
        <f t="shared" si="99"/>
        <v>3475.9</v>
      </c>
      <c r="J232" s="27">
        <f t="shared" si="99"/>
        <v>2535</v>
      </c>
      <c r="K232" s="27">
        <f t="shared" si="99"/>
        <v>2628.1</v>
      </c>
      <c r="L232" s="27">
        <f>SUM(F232:K232)</f>
        <v>30228</v>
      </c>
      <c r="M232" s="22"/>
      <c r="N232" s="22"/>
      <c r="O232" s="22"/>
      <c r="P232" s="22"/>
      <c r="Q232" s="22"/>
    </row>
    <row r="233" spans="1:17" x14ac:dyDescent="0.4">
      <c r="A233" s="22">
        <f>A232+1</f>
        <v>17</v>
      </c>
      <c r="C233" s="37" t="s">
        <v>146</v>
      </c>
      <c r="D233" s="22" t="s">
        <v>18</v>
      </c>
      <c r="F233" s="196">
        <f t="shared" ref="F233:K233" si="100">F858</f>
        <v>24783.449999999997</v>
      </c>
      <c r="G233" s="196">
        <f>G858</f>
        <v>23548.23</v>
      </c>
      <c r="H233" s="196">
        <f t="shared" si="100"/>
        <v>16157.23</v>
      </c>
      <c r="I233" s="196">
        <f t="shared" si="100"/>
        <v>11456.07</v>
      </c>
      <c r="J233" s="196">
        <f t="shared" si="100"/>
        <v>8741.4</v>
      </c>
      <c r="K233" s="196">
        <f t="shared" si="100"/>
        <v>8879.9</v>
      </c>
      <c r="L233" s="196">
        <f>SUM(F233:K233)</f>
        <v>93566.27999999997</v>
      </c>
      <c r="M233" s="22"/>
      <c r="N233" s="22"/>
      <c r="O233" s="22"/>
      <c r="P233" s="22"/>
      <c r="Q233" s="22"/>
    </row>
    <row r="234" spans="1:17" x14ac:dyDescent="0.4">
      <c r="A234" s="22">
        <f>A233+1</f>
        <v>18</v>
      </c>
      <c r="C234" s="37" t="s">
        <v>147</v>
      </c>
      <c r="D234" s="22" t="s">
        <v>18</v>
      </c>
      <c r="F234" s="196">
        <f t="shared" ref="F234:K234" si="101">F860</f>
        <v>0</v>
      </c>
      <c r="G234" s="196">
        <f t="shared" si="101"/>
        <v>0</v>
      </c>
      <c r="H234" s="196">
        <f t="shared" si="101"/>
        <v>0</v>
      </c>
      <c r="I234" s="196">
        <f t="shared" si="101"/>
        <v>0</v>
      </c>
      <c r="J234" s="196">
        <f t="shared" si="101"/>
        <v>0</v>
      </c>
      <c r="K234" s="196">
        <f t="shared" si="101"/>
        <v>0</v>
      </c>
      <c r="L234" s="196">
        <f>SUM(F234:K234)</f>
        <v>0</v>
      </c>
      <c r="M234" s="22"/>
      <c r="N234" s="22"/>
      <c r="O234" s="22"/>
      <c r="P234" s="22"/>
      <c r="Q234" s="22"/>
    </row>
    <row r="235" spans="1:17" x14ac:dyDescent="0.4">
      <c r="A235" s="22">
        <f>A234+1</f>
        <v>19</v>
      </c>
      <c r="C235" s="37" t="s">
        <v>148</v>
      </c>
      <c r="D235" s="22" t="s">
        <v>207</v>
      </c>
      <c r="F235" s="196">
        <f t="shared" ref="F235:K235" si="102">F862</f>
        <v>24783.449999999997</v>
      </c>
      <c r="G235" s="196">
        <f t="shared" si="102"/>
        <v>23548.23</v>
      </c>
      <c r="H235" s="196">
        <f t="shared" si="102"/>
        <v>16157.23</v>
      </c>
      <c r="I235" s="196">
        <f t="shared" si="102"/>
        <v>11456.07</v>
      </c>
      <c r="J235" s="196">
        <f t="shared" si="102"/>
        <v>8741.4</v>
      </c>
      <c r="K235" s="196">
        <f t="shared" si="102"/>
        <v>8879.9</v>
      </c>
      <c r="L235" s="196">
        <f>SUM(F235:K235)</f>
        <v>93566.27999999997</v>
      </c>
      <c r="M235" s="22"/>
      <c r="N235" s="22"/>
      <c r="O235" s="22"/>
      <c r="P235" s="22"/>
      <c r="Q235" s="22"/>
    </row>
    <row r="236" spans="1:17" x14ac:dyDescent="0.4">
      <c r="F236" s="28"/>
      <c r="H236" s="28"/>
      <c r="J236" s="28"/>
      <c r="L236" s="22"/>
      <c r="M236" s="22"/>
      <c r="N236" s="22"/>
      <c r="O236" s="22"/>
      <c r="P236" s="22"/>
      <c r="Q236" s="22"/>
    </row>
    <row r="237" spans="1:17" x14ac:dyDescent="0.4">
      <c r="A237" s="22">
        <f>A235+1</f>
        <v>20</v>
      </c>
      <c r="B237" s="22" t="str">
        <f>Input!A39</f>
        <v>DS</v>
      </c>
      <c r="C237" s="22" t="str">
        <f>Input!B39</f>
        <v>GTS Delivery Service - Commercial</v>
      </c>
      <c r="F237" s="28"/>
      <c r="H237" s="28"/>
      <c r="J237" s="28"/>
      <c r="M237" s="22"/>
      <c r="N237" s="22"/>
      <c r="O237" s="22"/>
      <c r="P237" s="22"/>
      <c r="Q237" s="22"/>
    </row>
    <row r="238" spans="1:17" x14ac:dyDescent="0.4">
      <c r="A238" s="22">
        <f>A237+1</f>
        <v>21</v>
      </c>
      <c r="C238" s="37" t="s">
        <v>144</v>
      </c>
      <c r="F238" s="26">
        <f t="shared" ref="F238:K238" si="103">F887</f>
        <v>22</v>
      </c>
      <c r="G238" s="26">
        <f t="shared" si="103"/>
        <v>22</v>
      </c>
      <c r="H238" s="26">
        <f t="shared" si="103"/>
        <v>22</v>
      </c>
      <c r="I238" s="26">
        <f t="shared" si="103"/>
        <v>22</v>
      </c>
      <c r="J238" s="26">
        <f t="shared" si="103"/>
        <v>22</v>
      </c>
      <c r="K238" s="26">
        <f t="shared" si="103"/>
        <v>22</v>
      </c>
      <c r="L238" s="26">
        <f>SUM(F238:K238)</f>
        <v>132</v>
      </c>
      <c r="M238" s="22"/>
      <c r="N238" s="22"/>
      <c r="O238" s="22"/>
      <c r="P238" s="22"/>
      <c r="Q238" s="22"/>
    </row>
    <row r="239" spans="1:17" x14ac:dyDescent="0.4">
      <c r="A239" s="22">
        <f>A238+1</f>
        <v>22</v>
      </c>
      <c r="C239" s="37" t="s">
        <v>145</v>
      </c>
      <c r="D239" s="22" t="s">
        <v>19</v>
      </c>
      <c r="F239" s="27">
        <f t="shared" ref="F239:K239" si="104">F894</f>
        <v>282120</v>
      </c>
      <c r="G239" s="27">
        <f t="shared" si="104"/>
        <v>222742.8</v>
      </c>
      <c r="H239" s="27">
        <f t="shared" si="104"/>
        <v>187473</v>
      </c>
      <c r="I239" s="27">
        <f t="shared" si="104"/>
        <v>161320.1</v>
      </c>
      <c r="J239" s="27">
        <f t="shared" si="104"/>
        <v>165823</v>
      </c>
      <c r="K239" s="27">
        <f t="shared" si="104"/>
        <v>168778.7</v>
      </c>
      <c r="L239" s="27">
        <f>SUM(F239:K239)</f>
        <v>1188257.6000000001</v>
      </c>
      <c r="M239" s="22"/>
      <c r="N239" s="22"/>
      <c r="O239" s="22"/>
      <c r="P239" s="22"/>
      <c r="Q239" s="22"/>
    </row>
    <row r="240" spans="1:17" x14ac:dyDescent="0.4">
      <c r="A240" s="22">
        <f>A239+1</f>
        <v>23</v>
      </c>
      <c r="C240" s="37" t="s">
        <v>146</v>
      </c>
      <c r="D240" s="22" t="s">
        <v>18</v>
      </c>
      <c r="F240" s="196">
        <f t="shared" ref="F240:K240" si="105">F903</f>
        <v>320108.28999999998</v>
      </c>
      <c r="G240" s="196">
        <f>G903</f>
        <v>280232.64</v>
      </c>
      <c r="H240" s="196">
        <f t="shared" si="105"/>
        <v>257137.38999999998</v>
      </c>
      <c r="I240" s="196">
        <f t="shared" si="105"/>
        <v>240274.91</v>
      </c>
      <c r="J240" s="196">
        <f t="shared" si="105"/>
        <v>241837.30000000002</v>
      </c>
      <c r="K240" s="196">
        <f t="shared" si="105"/>
        <v>243883.61</v>
      </c>
      <c r="L240" s="196">
        <f>SUM(F240:K240)</f>
        <v>1583474.1400000001</v>
      </c>
      <c r="M240" s="22"/>
      <c r="N240" s="22"/>
      <c r="O240" s="22"/>
      <c r="P240" s="22"/>
      <c r="Q240" s="22"/>
    </row>
    <row r="241" spans="1:17" x14ac:dyDescent="0.4">
      <c r="A241" s="22">
        <f>A240+1</f>
        <v>24</v>
      </c>
      <c r="C241" s="37" t="s">
        <v>147</v>
      </c>
      <c r="D241" s="22" t="s">
        <v>18</v>
      </c>
      <c r="F241" s="196">
        <f t="shared" ref="F241:K241" si="106">F905</f>
        <v>0</v>
      </c>
      <c r="G241" s="196">
        <f t="shared" si="106"/>
        <v>0</v>
      </c>
      <c r="H241" s="196">
        <f t="shared" si="106"/>
        <v>0</v>
      </c>
      <c r="I241" s="196">
        <f t="shared" si="106"/>
        <v>0</v>
      </c>
      <c r="J241" s="196">
        <f t="shared" si="106"/>
        <v>0</v>
      </c>
      <c r="K241" s="196">
        <f t="shared" si="106"/>
        <v>0</v>
      </c>
      <c r="L241" s="196">
        <f>SUM(F241:K241)</f>
        <v>0</v>
      </c>
      <c r="M241" s="22"/>
      <c r="N241" s="22"/>
      <c r="O241" s="22"/>
      <c r="P241" s="22"/>
      <c r="Q241" s="22"/>
    </row>
    <row r="242" spans="1:17" x14ac:dyDescent="0.4">
      <c r="A242" s="22">
        <f>A241+1</f>
        <v>25</v>
      </c>
      <c r="C242" s="37" t="s">
        <v>148</v>
      </c>
      <c r="D242" s="22" t="s">
        <v>207</v>
      </c>
      <c r="F242" s="196">
        <f t="shared" ref="F242:K242" si="107">F907</f>
        <v>320108.28999999998</v>
      </c>
      <c r="G242" s="196">
        <f t="shared" si="107"/>
        <v>280232.64</v>
      </c>
      <c r="H242" s="196">
        <f t="shared" si="107"/>
        <v>257137.38999999998</v>
      </c>
      <c r="I242" s="196">
        <f t="shared" si="107"/>
        <v>240274.91</v>
      </c>
      <c r="J242" s="196">
        <f t="shared" si="107"/>
        <v>241837.30000000002</v>
      </c>
      <c r="K242" s="196">
        <f t="shared" si="107"/>
        <v>243883.61</v>
      </c>
      <c r="L242" s="196">
        <f>SUM(F242:K242)</f>
        <v>1583474.1400000001</v>
      </c>
      <c r="M242" s="22"/>
      <c r="N242" s="22"/>
      <c r="O242" s="22"/>
      <c r="P242" s="22"/>
      <c r="Q242" s="22"/>
    </row>
    <row r="243" spans="1:17" x14ac:dyDescent="0.4">
      <c r="C243" s="37"/>
      <c r="F243" s="28"/>
      <c r="H243" s="28"/>
      <c r="J243" s="28"/>
      <c r="M243" s="22"/>
      <c r="N243" s="22"/>
      <c r="O243" s="22"/>
      <c r="P243" s="22"/>
      <c r="Q243" s="22"/>
    </row>
    <row r="244" spans="1:17" x14ac:dyDescent="0.4">
      <c r="A244" s="22">
        <f>A242+1</f>
        <v>26</v>
      </c>
      <c r="B244" s="22" t="str">
        <f>Input!A40</f>
        <v>DS</v>
      </c>
      <c r="C244" s="22" t="str">
        <f>Input!B40</f>
        <v>GTS Delivery Service - Industrial</v>
      </c>
      <c r="F244" s="28"/>
      <c r="H244" s="28"/>
      <c r="J244" s="28"/>
      <c r="M244" s="22"/>
      <c r="N244" s="22"/>
      <c r="O244" s="22"/>
      <c r="P244" s="22"/>
      <c r="Q244" s="22"/>
    </row>
    <row r="245" spans="1:17" x14ac:dyDescent="0.4">
      <c r="A245" s="22">
        <f>A244+1</f>
        <v>27</v>
      </c>
      <c r="C245" s="37" t="s">
        <v>144</v>
      </c>
      <c r="F245" s="26">
        <f t="shared" ref="F245:K245" si="108">F913</f>
        <v>41</v>
      </c>
      <c r="G245" s="26">
        <f t="shared" si="108"/>
        <v>43</v>
      </c>
      <c r="H245" s="26">
        <f t="shared" si="108"/>
        <v>41</v>
      </c>
      <c r="I245" s="26">
        <f t="shared" si="108"/>
        <v>43</v>
      </c>
      <c r="J245" s="26">
        <f t="shared" si="108"/>
        <v>41</v>
      </c>
      <c r="K245" s="26">
        <f t="shared" si="108"/>
        <v>41</v>
      </c>
      <c r="L245" s="26">
        <f>SUM(F245:K245)</f>
        <v>250</v>
      </c>
      <c r="M245" s="22"/>
      <c r="N245" s="22"/>
      <c r="O245" s="22"/>
      <c r="P245" s="22"/>
      <c r="Q245" s="22"/>
    </row>
    <row r="246" spans="1:17" x14ac:dyDescent="0.4">
      <c r="A246" s="22">
        <f>A245+1</f>
        <v>28</v>
      </c>
      <c r="C246" s="37" t="s">
        <v>145</v>
      </c>
      <c r="D246" s="22" t="s">
        <v>19</v>
      </c>
      <c r="F246" s="27">
        <f t="shared" ref="F246:K246" si="109">F920</f>
        <v>552669.4</v>
      </c>
      <c r="G246" s="27">
        <f t="shared" si="109"/>
        <v>496369.1</v>
      </c>
      <c r="H246" s="27">
        <f t="shared" si="109"/>
        <v>457940.7</v>
      </c>
      <c r="I246" s="27">
        <f t="shared" si="109"/>
        <v>427214.8</v>
      </c>
      <c r="J246" s="27">
        <f t="shared" si="109"/>
        <v>276862.5</v>
      </c>
      <c r="K246" s="27">
        <f t="shared" si="109"/>
        <v>433377.7</v>
      </c>
      <c r="L246" s="27">
        <f>SUM(F246:K246)</f>
        <v>2644434.2000000002</v>
      </c>
      <c r="M246" s="22"/>
      <c r="N246" s="22"/>
      <c r="O246" s="22"/>
      <c r="P246" s="22"/>
      <c r="Q246" s="22"/>
    </row>
    <row r="247" spans="1:17" x14ac:dyDescent="0.4">
      <c r="A247" s="22">
        <f>A246+1</f>
        <v>29</v>
      </c>
      <c r="C247" s="37" t="s">
        <v>146</v>
      </c>
      <c r="D247" s="22" t="s">
        <v>18</v>
      </c>
      <c r="F247" s="196">
        <f t="shared" ref="F247:K247" si="110">F929</f>
        <v>577206.31000000006</v>
      </c>
      <c r="G247" s="196">
        <f t="shared" si="110"/>
        <v>560156.28</v>
      </c>
      <c r="H247" s="196">
        <f t="shared" si="110"/>
        <v>532200.21</v>
      </c>
      <c r="I247" s="196">
        <f t="shared" si="110"/>
        <v>525211.87</v>
      </c>
      <c r="J247" s="196">
        <f t="shared" si="110"/>
        <v>423135.18999999994</v>
      </c>
      <c r="K247" s="196">
        <f t="shared" si="110"/>
        <v>522284.83</v>
      </c>
      <c r="L247" s="196">
        <f>SUM(F247:K247)</f>
        <v>3140194.69</v>
      </c>
      <c r="M247" s="22"/>
      <c r="N247" s="22"/>
      <c r="O247" s="22"/>
      <c r="P247" s="22"/>
      <c r="Q247" s="22"/>
    </row>
    <row r="248" spans="1:17" x14ac:dyDescent="0.4">
      <c r="A248" s="22">
        <f>A247+1</f>
        <v>30</v>
      </c>
      <c r="C248" s="37" t="s">
        <v>147</v>
      </c>
      <c r="D248" s="22" t="s">
        <v>18</v>
      </c>
      <c r="F248" s="196">
        <f t="shared" ref="F248:K248" si="111">F931</f>
        <v>0</v>
      </c>
      <c r="G248" s="196">
        <f t="shared" si="111"/>
        <v>0</v>
      </c>
      <c r="H248" s="196">
        <f t="shared" si="111"/>
        <v>0</v>
      </c>
      <c r="I248" s="196">
        <f t="shared" si="111"/>
        <v>0</v>
      </c>
      <c r="J248" s="196">
        <f t="shared" si="111"/>
        <v>0</v>
      </c>
      <c r="K248" s="196">
        <f t="shared" si="111"/>
        <v>0</v>
      </c>
      <c r="L248" s="196">
        <f>SUM(F248:K248)</f>
        <v>0</v>
      </c>
      <c r="M248" s="22"/>
      <c r="N248" s="22"/>
      <c r="O248" s="22"/>
      <c r="P248" s="22"/>
      <c r="Q248" s="22"/>
    </row>
    <row r="249" spans="1:17" x14ac:dyDescent="0.4">
      <c r="A249" s="22">
        <f>A248+1</f>
        <v>31</v>
      </c>
      <c r="C249" s="37" t="s">
        <v>148</v>
      </c>
      <c r="D249" s="22" t="s">
        <v>207</v>
      </c>
      <c r="F249" s="196">
        <f t="shared" ref="F249:K249" si="112">F933</f>
        <v>577206.31000000006</v>
      </c>
      <c r="G249" s="196">
        <f t="shared" si="112"/>
        <v>560156.28</v>
      </c>
      <c r="H249" s="196">
        <f t="shared" si="112"/>
        <v>532200.21</v>
      </c>
      <c r="I249" s="196">
        <f t="shared" si="112"/>
        <v>525211.87</v>
      </c>
      <c r="J249" s="196">
        <f t="shared" si="112"/>
        <v>423135.18999999994</v>
      </c>
      <c r="K249" s="196">
        <f t="shared" si="112"/>
        <v>522284.83</v>
      </c>
      <c r="L249" s="196">
        <f>SUM(F249:K249)</f>
        <v>3140194.69</v>
      </c>
      <c r="M249" s="22"/>
      <c r="N249" s="22"/>
      <c r="O249" s="22"/>
      <c r="P249" s="22"/>
      <c r="Q249" s="22"/>
    </row>
    <row r="250" spans="1:17" x14ac:dyDescent="0.4">
      <c r="F250" s="28"/>
      <c r="H250" s="28"/>
      <c r="J250" s="28"/>
      <c r="M250" s="22"/>
      <c r="N250" s="22"/>
      <c r="O250" s="22"/>
      <c r="P250" s="22"/>
      <c r="Q250" s="22"/>
    </row>
    <row r="251" spans="1:17" x14ac:dyDescent="0.4">
      <c r="A251" s="22">
        <f>A249+1</f>
        <v>32</v>
      </c>
      <c r="B251" s="22" t="str">
        <f>Input!A41</f>
        <v>GDS</v>
      </c>
      <c r="C251" s="22" t="str">
        <f>Input!B41</f>
        <v>GTS Grandfathered Delivery Service - Commercial</v>
      </c>
      <c r="F251" s="28"/>
      <c r="H251" s="28"/>
      <c r="J251" s="28"/>
      <c r="M251" s="22"/>
      <c r="N251" s="22"/>
      <c r="O251" s="22"/>
      <c r="P251" s="22"/>
      <c r="Q251" s="22"/>
    </row>
    <row r="252" spans="1:17" x14ac:dyDescent="0.4">
      <c r="A252" s="22">
        <f>A251+1</f>
        <v>33</v>
      </c>
      <c r="C252" s="37" t="s">
        <v>144</v>
      </c>
      <c r="F252" s="26">
        <f t="shared" ref="F252:K252" si="113">F939</f>
        <v>15</v>
      </c>
      <c r="G252" s="26">
        <f t="shared" si="113"/>
        <v>15</v>
      </c>
      <c r="H252" s="26">
        <f t="shared" si="113"/>
        <v>15</v>
      </c>
      <c r="I252" s="26">
        <f t="shared" si="113"/>
        <v>15</v>
      </c>
      <c r="J252" s="26">
        <f t="shared" si="113"/>
        <v>15</v>
      </c>
      <c r="K252" s="26">
        <f t="shared" si="113"/>
        <v>15</v>
      </c>
      <c r="L252" s="26">
        <f>SUM(F252:K252)</f>
        <v>90</v>
      </c>
      <c r="M252" s="22"/>
      <c r="N252" s="22"/>
      <c r="O252" s="22"/>
      <c r="P252" s="22"/>
      <c r="Q252" s="22"/>
    </row>
    <row r="253" spans="1:17" x14ac:dyDescent="0.4">
      <c r="A253" s="22">
        <f>A252+1</f>
        <v>34</v>
      </c>
      <c r="C253" s="37" t="s">
        <v>145</v>
      </c>
      <c r="D253" s="22" t="s">
        <v>19</v>
      </c>
      <c r="F253" s="27">
        <f t="shared" ref="F253:K253" si="114">F947</f>
        <v>26884.1</v>
      </c>
      <c r="G253" s="27">
        <f t="shared" si="114"/>
        <v>23244.300000000003</v>
      </c>
      <c r="H253" s="27">
        <f t="shared" si="114"/>
        <v>15807.1</v>
      </c>
      <c r="I253" s="27">
        <f t="shared" si="114"/>
        <v>12200.699999999999</v>
      </c>
      <c r="J253" s="27">
        <f t="shared" si="114"/>
        <v>10586.9</v>
      </c>
      <c r="K253" s="27">
        <f t="shared" si="114"/>
        <v>10953.3</v>
      </c>
      <c r="L253" s="27">
        <f>SUM(F253:K253)</f>
        <v>99676.4</v>
      </c>
      <c r="M253" s="22"/>
      <c r="N253" s="22"/>
      <c r="O253" s="22"/>
      <c r="P253" s="22"/>
      <c r="Q253" s="22"/>
    </row>
    <row r="254" spans="1:17" x14ac:dyDescent="0.4">
      <c r="A254" s="22">
        <f>A253+1</f>
        <v>35</v>
      </c>
      <c r="C254" s="37" t="s">
        <v>146</v>
      </c>
      <c r="D254" s="22" t="s">
        <v>18</v>
      </c>
      <c r="F254" s="196">
        <f t="shared" ref="F254:K254" si="115">F957</f>
        <v>71679.19</v>
      </c>
      <c r="G254" s="196">
        <f t="shared" si="115"/>
        <v>62728.009999999995</v>
      </c>
      <c r="H254" s="196">
        <f t="shared" si="115"/>
        <v>43992.590000000004</v>
      </c>
      <c r="I254" s="196">
        <f t="shared" si="115"/>
        <v>34650.22</v>
      </c>
      <c r="J254" s="196">
        <f t="shared" si="115"/>
        <v>30640.439999999995</v>
      </c>
      <c r="K254" s="196">
        <f t="shared" si="115"/>
        <v>31514.989999999998</v>
      </c>
      <c r="L254" s="196">
        <f>SUM(F254:K254)</f>
        <v>275205.44</v>
      </c>
      <c r="M254" s="22"/>
      <c r="N254" s="22"/>
      <c r="O254" s="22"/>
      <c r="P254" s="22"/>
      <c r="Q254" s="22"/>
    </row>
    <row r="255" spans="1:17" x14ac:dyDescent="0.4">
      <c r="A255" s="22">
        <f>A254+1</f>
        <v>36</v>
      </c>
      <c r="C255" s="37" t="s">
        <v>147</v>
      </c>
      <c r="D255" s="22" t="s">
        <v>18</v>
      </c>
      <c r="F255" s="196">
        <f t="shared" ref="F255:K255" si="116">F959</f>
        <v>0</v>
      </c>
      <c r="G255" s="196">
        <f t="shared" si="116"/>
        <v>0</v>
      </c>
      <c r="H255" s="196">
        <f t="shared" si="116"/>
        <v>0</v>
      </c>
      <c r="I255" s="196">
        <f t="shared" si="116"/>
        <v>0</v>
      </c>
      <c r="J255" s="196">
        <f t="shared" si="116"/>
        <v>0</v>
      </c>
      <c r="K255" s="196">
        <f t="shared" si="116"/>
        <v>0</v>
      </c>
      <c r="L255" s="196">
        <f>SUM(F255:K255)</f>
        <v>0</v>
      </c>
      <c r="M255" s="22"/>
      <c r="N255" s="22"/>
      <c r="O255" s="22"/>
      <c r="P255" s="22"/>
      <c r="Q255" s="22"/>
    </row>
    <row r="256" spans="1:17" x14ac:dyDescent="0.4">
      <c r="A256" s="22">
        <f>A255+1</f>
        <v>37</v>
      </c>
      <c r="C256" s="37" t="s">
        <v>148</v>
      </c>
      <c r="D256" s="22" t="s">
        <v>207</v>
      </c>
      <c r="F256" s="196">
        <f t="shared" ref="F256:K256" si="117">F961</f>
        <v>71679.19</v>
      </c>
      <c r="G256" s="196">
        <f t="shared" si="117"/>
        <v>62728.009999999995</v>
      </c>
      <c r="H256" s="196">
        <f t="shared" si="117"/>
        <v>43992.590000000004</v>
      </c>
      <c r="I256" s="196">
        <f t="shared" si="117"/>
        <v>34650.22</v>
      </c>
      <c r="J256" s="196">
        <f t="shared" si="117"/>
        <v>30640.439999999995</v>
      </c>
      <c r="K256" s="196">
        <f t="shared" si="117"/>
        <v>31514.989999999998</v>
      </c>
      <c r="L256" s="196">
        <f>SUM(F256:K256)</f>
        <v>275205.44</v>
      </c>
      <c r="M256" s="22"/>
      <c r="N256" s="22"/>
      <c r="O256" s="22"/>
      <c r="P256" s="22"/>
      <c r="Q256" s="22"/>
    </row>
    <row r="257" spans="1:18" x14ac:dyDescent="0.4">
      <c r="F257" s="28"/>
      <c r="H257" s="28"/>
      <c r="J257" s="28"/>
      <c r="M257" s="22"/>
      <c r="N257" s="22"/>
      <c r="O257" s="22"/>
      <c r="P257" s="22"/>
      <c r="Q257" s="22"/>
    </row>
    <row r="258" spans="1:18" x14ac:dyDescent="0.4">
      <c r="A258" s="22">
        <f>A256+1</f>
        <v>38</v>
      </c>
      <c r="B258" s="22" t="str">
        <f>Input!A42</f>
        <v>GDS</v>
      </c>
      <c r="C258" s="22" t="str">
        <f>Input!B42</f>
        <v>GTS Grandfathered Delivery Service - Industrial</v>
      </c>
      <c r="F258" s="28"/>
      <c r="H258" s="28"/>
      <c r="J258" s="28"/>
      <c r="M258" s="22"/>
      <c r="N258" s="22"/>
      <c r="O258" s="22"/>
      <c r="P258" s="22"/>
      <c r="Q258" s="22"/>
    </row>
    <row r="259" spans="1:18" x14ac:dyDescent="0.4">
      <c r="A259" s="22">
        <f>A258+1</f>
        <v>39</v>
      </c>
      <c r="C259" s="37" t="s">
        <v>144</v>
      </c>
      <c r="F259" s="26">
        <f t="shared" ref="F259:K259" si="118">F988</f>
        <v>3</v>
      </c>
      <c r="G259" s="26">
        <f t="shared" si="118"/>
        <v>3</v>
      </c>
      <c r="H259" s="26">
        <f t="shared" si="118"/>
        <v>3</v>
      </c>
      <c r="I259" s="26">
        <f t="shared" si="118"/>
        <v>3</v>
      </c>
      <c r="J259" s="26">
        <f t="shared" si="118"/>
        <v>3</v>
      </c>
      <c r="K259" s="26">
        <f t="shared" si="118"/>
        <v>3</v>
      </c>
      <c r="L259" s="26">
        <f>SUM(F259:K259)</f>
        <v>18</v>
      </c>
      <c r="M259" s="22"/>
      <c r="N259" s="22"/>
      <c r="O259" s="22"/>
      <c r="P259" s="22"/>
      <c r="Q259" s="22"/>
    </row>
    <row r="260" spans="1:18" x14ac:dyDescent="0.4">
      <c r="A260" s="22">
        <f>A259+1</f>
        <v>40</v>
      </c>
      <c r="C260" s="37" t="s">
        <v>145</v>
      </c>
      <c r="D260" s="22" t="s">
        <v>19</v>
      </c>
      <c r="F260" s="27">
        <f t="shared" ref="F260:K260" si="119">F996</f>
        <v>10761.3</v>
      </c>
      <c r="G260" s="27">
        <f t="shared" si="119"/>
        <v>3793.8</v>
      </c>
      <c r="H260" s="27">
        <f t="shared" si="119"/>
        <v>2300.9</v>
      </c>
      <c r="I260" s="27">
        <f t="shared" si="119"/>
        <v>1491.2</v>
      </c>
      <c r="J260" s="27">
        <f t="shared" si="119"/>
        <v>1248.2</v>
      </c>
      <c r="K260" s="27">
        <f t="shared" si="119"/>
        <v>1301.2</v>
      </c>
      <c r="L260" s="27">
        <f>SUM(F260:K260)</f>
        <v>20896.600000000002</v>
      </c>
      <c r="M260" s="22"/>
      <c r="N260" s="22"/>
      <c r="O260" s="22"/>
      <c r="P260" s="22"/>
      <c r="Q260" s="22"/>
    </row>
    <row r="261" spans="1:18" x14ac:dyDescent="0.4">
      <c r="A261" s="22">
        <f>A260+1</f>
        <v>41</v>
      </c>
      <c r="C261" s="37" t="s">
        <v>146</v>
      </c>
      <c r="D261" s="22" t="s">
        <v>18</v>
      </c>
      <c r="F261" s="196">
        <f t="shared" ref="F261:K261" si="120">F1006</f>
        <v>27525.19</v>
      </c>
      <c r="G261" s="196">
        <f t="shared" si="120"/>
        <v>10487.56</v>
      </c>
      <c r="H261" s="196">
        <f t="shared" si="120"/>
        <v>6610.4300000000012</v>
      </c>
      <c r="I261" s="196">
        <f t="shared" si="120"/>
        <v>4456.99</v>
      </c>
      <c r="J261" s="196">
        <f t="shared" si="120"/>
        <v>3811.9199999999996</v>
      </c>
      <c r="K261" s="196">
        <f t="shared" si="120"/>
        <v>3952.62</v>
      </c>
      <c r="L261" s="196">
        <f>SUM(F261:K261)</f>
        <v>56844.71</v>
      </c>
      <c r="M261" s="22"/>
      <c r="N261" s="22"/>
      <c r="O261" s="22"/>
      <c r="P261" s="22"/>
      <c r="Q261" s="22"/>
    </row>
    <row r="262" spans="1:18" x14ac:dyDescent="0.4">
      <c r="A262" s="22">
        <f>A261+1</f>
        <v>42</v>
      </c>
      <c r="C262" s="37" t="s">
        <v>147</v>
      </c>
      <c r="D262" s="22" t="s">
        <v>18</v>
      </c>
      <c r="F262" s="196">
        <f t="shared" ref="F262:K262" si="121">F1008</f>
        <v>0</v>
      </c>
      <c r="G262" s="196">
        <f t="shared" si="121"/>
        <v>0</v>
      </c>
      <c r="H262" s="196">
        <f t="shared" si="121"/>
        <v>0</v>
      </c>
      <c r="I262" s="196">
        <f t="shared" si="121"/>
        <v>0</v>
      </c>
      <c r="J262" s="196">
        <f t="shared" si="121"/>
        <v>0</v>
      </c>
      <c r="K262" s="196">
        <f t="shared" si="121"/>
        <v>0</v>
      </c>
      <c r="L262" s="196">
        <f>SUM(F262:K262)</f>
        <v>0</v>
      </c>
      <c r="M262" s="22"/>
      <c r="N262" s="22"/>
      <c r="O262" s="22"/>
      <c r="P262" s="22"/>
      <c r="Q262" s="22"/>
    </row>
    <row r="263" spans="1:18" x14ac:dyDescent="0.4">
      <c r="A263" s="22">
        <f>A262+1</f>
        <v>43</v>
      </c>
      <c r="C263" s="37" t="s">
        <v>148</v>
      </c>
      <c r="D263" s="22" t="s">
        <v>207</v>
      </c>
      <c r="F263" s="196">
        <f t="shared" ref="F263:K263" si="122">F1010</f>
        <v>27525.19</v>
      </c>
      <c r="G263" s="196">
        <f t="shared" si="122"/>
        <v>10487.56</v>
      </c>
      <c r="H263" s="196">
        <f t="shared" si="122"/>
        <v>6610.4300000000012</v>
      </c>
      <c r="I263" s="196">
        <f t="shared" si="122"/>
        <v>4456.99</v>
      </c>
      <c r="J263" s="196">
        <f t="shared" si="122"/>
        <v>3811.9199999999996</v>
      </c>
      <c r="K263" s="196">
        <f t="shared" si="122"/>
        <v>3952.62</v>
      </c>
      <c r="L263" s="196">
        <f>SUM(F263:K263)</f>
        <v>56844.71</v>
      </c>
      <c r="M263" s="22"/>
      <c r="N263" s="22"/>
      <c r="O263" s="22"/>
      <c r="P263" s="22"/>
      <c r="Q263" s="22"/>
    </row>
    <row r="264" spans="1:18" x14ac:dyDescent="0.4">
      <c r="H264" s="28"/>
      <c r="R264" s="28"/>
    </row>
    <row r="265" spans="1:18" x14ac:dyDescent="0.4">
      <c r="A265" s="22">
        <f>A263+1</f>
        <v>44</v>
      </c>
      <c r="B265" s="22" t="str">
        <f>Input!A43</f>
        <v>DS3</v>
      </c>
      <c r="C265" s="22" t="str">
        <f>Input!B43</f>
        <v>GTS Main Line Service - Industrial (up to 400,000 Mcf)</v>
      </c>
      <c r="F265" s="28"/>
      <c r="H265" s="28"/>
      <c r="J265" s="28"/>
      <c r="R265" s="28"/>
    </row>
    <row r="266" spans="1:18" x14ac:dyDescent="0.4">
      <c r="A266" s="22">
        <f>A265+1</f>
        <v>45</v>
      </c>
      <c r="C266" s="37" t="s">
        <v>144</v>
      </c>
      <c r="F266" s="26">
        <f t="shared" ref="F266:K266" si="123">F1017</f>
        <v>3</v>
      </c>
      <c r="G266" s="26">
        <f t="shared" si="123"/>
        <v>3</v>
      </c>
      <c r="H266" s="26">
        <f t="shared" si="123"/>
        <v>3</v>
      </c>
      <c r="I266" s="26">
        <f t="shared" si="123"/>
        <v>3</v>
      </c>
      <c r="J266" s="26">
        <f t="shared" si="123"/>
        <v>3</v>
      </c>
      <c r="K266" s="26">
        <f t="shared" si="123"/>
        <v>3</v>
      </c>
      <c r="L266" s="26">
        <f>SUM(F266:K266)</f>
        <v>18</v>
      </c>
      <c r="R266" s="28"/>
    </row>
    <row r="267" spans="1:18" x14ac:dyDescent="0.4">
      <c r="A267" s="22">
        <f>A266+1</f>
        <v>46</v>
      </c>
      <c r="C267" s="37" t="s">
        <v>145</v>
      </c>
      <c r="D267" s="22" t="s">
        <v>19</v>
      </c>
      <c r="F267" s="27">
        <f t="shared" ref="F267:K267" si="124">F1020</f>
        <v>45200</v>
      </c>
      <c r="G267" s="27">
        <f t="shared" si="124"/>
        <v>43400</v>
      </c>
      <c r="H267" s="27">
        <f t="shared" si="124"/>
        <v>39600</v>
      </c>
      <c r="I267" s="27">
        <f t="shared" si="124"/>
        <v>42200</v>
      </c>
      <c r="J267" s="27">
        <f t="shared" si="124"/>
        <v>42600</v>
      </c>
      <c r="K267" s="27">
        <f t="shared" si="124"/>
        <v>38500</v>
      </c>
      <c r="L267" s="27">
        <f>SUM(F267:K267)</f>
        <v>251500</v>
      </c>
      <c r="R267" s="28"/>
    </row>
    <row r="268" spans="1:18" x14ac:dyDescent="0.4">
      <c r="A268" s="22">
        <f>A267+1</f>
        <v>47</v>
      </c>
      <c r="C268" s="37" t="s">
        <v>146</v>
      </c>
      <c r="D268" s="22" t="s">
        <v>18</v>
      </c>
      <c r="F268" s="196">
        <f t="shared" ref="F268:K268" si="125">F1023</f>
        <v>4927.32</v>
      </c>
      <c r="G268" s="196">
        <f t="shared" si="125"/>
        <v>4766.9400000000005</v>
      </c>
      <c r="H268" s="196">
        <f t="shared" si="125"/>
        <v>4428.3600000000006</v>
      </c>
      <c r="I268" s="196">
        <f t="shared" si="125"/>
        <v>4660.0200000000004</v>
      </c>
      <c r="J268" s="196">
        <f t="shared" si="125"/>
        <v>4695.66</v>
      </c>
      <c r="K268" s="196">
        <f t="shared" si="125"/>
        <v>4330.3500000000004</v>
      </c>
      <c r="L268" s="196">
        <f>SUM(F268:K268)</f>
        <v>27808.65</v>
      </c>
      <c r="R268" s="28"/>
    </row>
    <row r="269" spans="1:18" x14ac:dyDescent="0.4">
      <c r="A269" s="22">
        <f>A268+1</f>
        <v>48</v>
      </c>
      <c r="C269" s="37" t="s">
        <v>147</v>
      </c>
      <c r="D269" s="22" t="s">
        <v>18</v>
      </c>
      <c r="F269" s="196">
        <f t="shared" ref="F269:K269" si="126">F1025</f>
        <v>0</v>
      </c>
      <c r="G269" s="196">
        <f t="shared" si="126"/>
        <v>0</v>
      </c>
      <c r="H269" s="196">
        <f t="shared" si="126"/>
        <v>0</v>
      </c>
      <c r="I269" s="196">
        <f t="shared" si="126"/>
        <v>0</v>
      </c>
      <c r="J269" s="196">
        <f t="shared" si="126"/>
        <v>0</v>
      </c>
      <c r="K269" s="196">
        <f t="shared" si="126"/>
        <v>0</v>
      </c>
      <c r="L269" s="196">
        <f>SUM(F269:K269)</f>
        <v>0</v>
      </c>
      <c r="R269" s="28"/>
    </row>
    <row r="270" spans="1:18" x14ac:dyDescent="0.4">
      <c r="A270" s="22">
        <f>A269+1</f>
        <v>49</v>
      </c>
      <c r="C270" s="37" t="s">
        <v>148</v>
      </c>
      <c r="D270" s="22" t="s">
        <v>207</v>
      </c>
      <c r="F270" s="196">
        <f t="shared" ref="F270:K270" si="127">F1027</f>
        <v>4927.32</v>
      </c>
      <c r="G270" s="196">
        <f t="shared" si="127"/>
        <v>4766.9400000000005</v>
      </c>
      <c r="H270" s="196">
        <f t="shared" si="127"/>
        <v>4428.3600000000006</v>
      </c>
      <c r="I270" s="196">
        <f t="shared" si="127"/>
        <v>4660.0200000000004</v>
      </c>
      <c r="J270" s="196">
        <f t="shared" si="127"/>
        <v>4695.66</v>
      </c>
      <c r="K270" s="196">
        <f t="shared" si="127"/>
        <v>4330.3500000000004</v>
      </c>
      <c r="L270" s="196">
        <f>SUM(F270:K270)</f>
        <v>27808.65</v>
      </c>
      <c r="R270" s="28"/>
    </row>
    <row r="271" spans="1:18" x14ac:dyDescent="0.4">
      <c r="C271" s="37"/>
      <c r="F271" s="196"/>
      <c r="G271" s="196"/>
      <c r="H271" s="196"/>
      <c r="I271" s="196"/>
      <c r="J271" s="196"/>
      <c r="K271" s="196"/>
      <c r="L271" s="196"/>
      <c r="R271" s="28"/>
    </row>
    <row r="272" spans="1:18" x14ac:dyDescent="0.4">
      <c r="A272" s="22">
        <f>A270+1</f>
        <v>50</v>
      </c>
      <c r="B272" s="22" t="str">
        <f>Input!A44</f>
        <v>ET4</v>
      </c>
      <c r="C272" s="22" t="str">
        <f>Input!B44</f>
        <v>GTS Main Line Service - Industrial (400,000 to 1,000,000 Mcf)</v>
      </c>
      <c r="F272" s="28"/>
      <c r="H272" s="28"/>
      <c r="J272" s="28"/>
      <c r="R272" s="28"/>
    </row>
    <row r="273" spans="1:18" x14ac:dyDescent="0.4">
      <c r="A273" s="22">
        <f>A272+1</f>
        <v>51</v>
      </c>
      <c r="C273" s="37" t="s">
        <v>144</v>
      </c>
      <c r="F273" s="26">
        <f>F1034</f>
        <v>1</v>
      </c>
      <c r="G273" s="26">
        <f t="shared" ref="G273:K273" si="128">G1034</f>
        <v>1</v>
      </c>
      <c r="H273" s="26">
        <f t="shared" si="128"/>
        <v>1</v>
      </c>
      <c r="I273" s="26">
        <f t="shared" si="128"/>
        <v>1</v>
      </c>
      <c r="J273" s="26">
        <f t="shared" si="128"/>
        <v>1</v>
      </c>
      <c r="K273" s="26">
        <f t="shared" si="128"/>
        <v>1</v>
      </c>
      <c r="L273" s="26">
        <f>SUM(F273:K273)</f>
        <v>6</v>
      </c>
      <c r="R273" s="28"/>
    </row>
    <row r="274" spans="1:18" x14ac:dyDescent="0.4">
      <c r="A274" s="22">
        <f>A273+1</f>
        <v>52</v>
      </c>
      <c r="C274" s="37" t="s">
        <v>145</v>
      </c>
      <c r="D274" s="22" t="s">
        <v>19</v>
      </c>
      <c r="F274" s="27">
        <f>F1037</f>
        <v>70657.600000000006</v>
      </c>
      <c r="G274" s="27">
        <f t="shared" ref="G274:K274" si="129">G1037</f>
        <v>58641.7</v>
      </c>
      <c r="H274" s="27">
        <f t="shared" si="129"/>
        <v>66960.399999999994</v>
      </c>
      <c r="I274" s="27">
        <f t="shared" si="129"/>
        <v>58949.8</v>
      </c>
      <c r="J274" s="27">
        <f t="shared" si="129"/>
        <v>63571.3</v>
      </c>
      <c r="K274" s="27">
        <f t="shared" si="129"/>
        <v>64803.7</v>
      </c>
      <c r="L274" s="27">
        <f>SUM(F274:K274)</f>
        <v>383584.5</v>
      </c>
      <c r="R274" s="28"/>
    </row>
    <row r="275" spans="1:18" x14ac:dyDescent="0.4">
      <c r="A275" s="22">
        <f>A274+1</f>
        <v>53</v>
      </c>
      <c r="C275" s="37" t="s">
        <v>146</v>
      </c>
      <c r="D275" s="22" t="s">
        <v>18</v>
      </c>
      <c r="F275" s="196">
        <f>F1040</f>
        <v>6895.59</v>
      </c>
      <c r="G275" s="196">
        <f t="shared" ref="G275:K275" si="130">G1040</f>
        <v>5824.98</v>
      </c>
      <c r="H275" s="196">
        <f t="shared" si="130"/>
        <v>6566.17</v>
      </c>
      <c r="I275" s="196">
        <f t="shared" si="130"/>
        <v>5852.43</v>
      </c>
      <c r="J275" s="196">
        <f t="shared" si="130"/>
        <v>6264.2</v>
      </c>
      <c r="K275" s="196">
        <f t="shared" si="130"/>
        <v>6374.01</v>
      </c>
      <c r="L275" s="196">
        <f>SUM(F275:K275)</f>
        <v>37777.379999999997</v>
      </c>
      <c r="R275" s="28"/>
    </row>
    <row r="276" spans="1:18" x14ac:dyDescent="0.4">
      <c r="A276" s="22">
        <f>A275+1</f>
        <v>54</v>
      </c>
      <c r="C276" s="37" t="s">
        <v>147</v>
      </c>
      <c r="D276" s="22" t="s">
        <v>18</v>
      </c>
      <c r="F276" s="196">
        <f>F1042</f>
        <v>0</v>
      </c>
      <c r="G276" s="196">
        <f t="shared" ref="G276:K276" si="131">G1042</f>
        <v>0</v>
      </c>
      <c r="H276" s="196">
        <f t="shared" si="131"/>
        <v>0</v>
      </c>
      <c r="I276" s="196">
        <f t="shared" si="131"/>
        <v>0</v>
      </c>
      <c r="J276" s="196">
        <f t="shared" si="131"/>
        <v>0</v>
      </c>
      <c r="K276" s="196">
        <f t="shared" si="131"/>
        <v>0</v>
      </c>
      <c r="L276" s="196">
        <f>SUM(F276:K276)</f>
        <v>0</v>
      </c>
      <c r="R276" s="28"/>
    </row>
    <row r="277" spans="1:18" x14ac:dyDescent="0.4">
      <c r="A277" s="22">
        <f>A276+1</f>
        <v>55</v>
      </c>
      <c r="C277" s="37" t="s">
        <v>148</v>
      </c>
      <c r="D277" s="22" t="s">
        <v>207</v>
      </c>
      <c r="F277" s="196">
        <f>F1044</f>
        <v>6895.59</v>
      </c>
      <c r="G277" s="196">
        <f t="shared" ref="G277:K277" si="132">G1044</f>
        <v>5824.98</v>
      </c>
      <c r="H277" s="196">
        <f t="shared" si="132"/>
        <v>6566.17</v>
      </c>
      <c r="I277" s="196">
        <f t="shared" si="132"/>
        <v>5852.43</v>
      </c>
      <c r="J277" s="196">
        <f t="shared" si="132"/>
        <v>6264.2</v>
      </c>
      <c r="K277" s="196">
        <f t="shared" si="132"/>
        <v>6374.01</v>
      </c>
      <c r="L277" s="196">
        <f>SUM(F277:K277)</f>
        <v>37777.379999999997</v>
      </c>
      <c r="R277" s="28"/>
    </row>
    <row r="278" spans="1:18" x14ac:dyDescent="0.4">
      <c r="H278" s="28"/>
      <c r="R278" s="28"/>
    </row>
    <row r="279" spans="1:18" x14ac:dyDescent="0.4">
      <c r="A279" s="22">
        <f>A277+1</f>
        <v>56</v>
      </c>
      <c r="B279" s="22" t="str">
        <f>Input!A45</f>
        <v>DS4</v>
      </c>
      <c r="C279" s="22" t="str">
        <f>Input!B45</f>
        <v>GTS Main Line Service - Industrial (over 1,000,000 Mcf)</v>
      </c>
      <c r="F279" s="28"/>
      <c r="H279" s="28"/>
      <c r="J279" s="28"/>
      <c r="R279" s="28"/>
    </row>
    <row r="280" spans="1:18" x14ac:dyDescent="0.4">
      <c r="A280" s="22">
        <f>A279+1</f>
        <v>57</v>
      </c>
      <c r="C280" s="37" t="s">
        <v>144</v>
      </c>
      <c r="F280" s="26">
        <f t="shared" ref="F280:K280" si="133">F1051</f>
        <v>0</v>
      </c>
      <c r="G280" s="26">
        <f t="shared" si="133"/>
        <v>0</v>
      </c>
      <c r="H280" s="26">
        <f t="shared" si="133"/>
        <v>0</v>
      </c>
      <c r="I280" s="26">
        <f t="shared" si="133"/>
        <v>0</v>
      </c>
      <c r="J280" s="26">
        <f t="shared" si="133"/>
        <v>0</v>
      </c>
      <c r="K280" s="26">
        <f t="shared" si="133"/>
        <v>0</v>
      </c>
      <c r="L280" s="26">
        <f>SUM(F280:K280)</f>
        <v>0</v>
      </c>
      <c r="R280" s="28"/>
    </row>
    <row r="281" spans="1:18" x14ac:dyDescent="0.4">
      <c r="A281" s="22">
        <f>A280+1</f>
        <v>58</v>
      </c>
      <c r="C281" s="37" t="s">
        <v>145</v>
      </c>
      <c r="D281" s="22" t="s">
        <v>19</v>
      </c>
      <c r="F281" s="27">
        <f t="shared" ref="F281:K281" si="134">F1054</f>
        <v>0</v>
      </c>
      <c r="G281" s="27">
        <f t="shared" si="134"/>
        <v>0</v>
      </c>
      <c r="H281" s="27">
        <f t="shared" si="134"/>
        <v>0</v>
      </c>
      <c r="I281" s="27">
        <f t="shared" si="134"/>
        <v>0</v>
      </c>
      <c r="J281" s="27">
        <f t="shared" si="134"/>
        <v>0</v>
      </c>
      <c r="K281" s="27">
        <f t="shared" si="134"/>
        <v>0</v>
      </c>
      <c r="L281" s="27">
        <f>SUM(F281:K281)</f>
        <v>0</v>
      </c>
      <c r="R281" s="28"/>
    </row>
    <row r="282" spans="1:18" x14ac:dyDescent="0.4">
      <c r="A282" s="22">
        <f>A281+1</f>
        <v>59</v>
      </c>
      <c r="C282" s="37" t="s">
        <v>146</v>
      </c>
      <c r="D282" s="22" t="s">
        <v>18</v>
      </c>
      <c r="F282" s="196">
        <f t="shared" ref="F282:K282" si="135">F1057</f>
        <v>0</v>
      </c>
      <c r="G282" s="196">
        <f t="shared" si="135"/>
        <v>0</v>
      </c>
      <c r="H282" s="196">
        <f t="shared" si="135"/>
        <v>0</v>
      </c>
      <c r="I282" s="196">
        <f t="shared" si="135"/>
        <v>0</v>
      </c>
      <c r="J282" s="196">
        <f t="shared" si="135"/>
        <v>0</v>
      </c>
      <c r="K282" s="196">
        <f t="shared" si="135"/>
        <v>0</v>
      </c>
      <c r="L282" s="196">
        <f>SUM(F282:K282)</f>
        <v>0</v>
      </c>
      <c r="R282" s="28"/>
    </row>
    <row r="283" spans="1:18" x14ac:dyDescent="0.4">
      <c r="A283" s="22">
        <f>A282+1</f>
        <v>60</v>
      </c>
      <c r="C283" s="37" t="s">
        <v>147</v>
      </c>
      <c r="D283" s="22" t="s">
        <v>18</v>
      </c>
      <c r="F283" s="196">
        <f t="shared" ref="F283:K283" si="136">F1059</f>
        <v>0</v>
      </c>
      <c r="G283" s="196">
        <f t="shared" si="136"/>
        <v>0</v>
      </c>
      <c r="H283" s="196">
        <f t="shared" si="136"/>
        <v>0</v>
      </c>
      <c r="I283" s="196">
        <f t="shared" si="136"/>
        <v>0</v>
      </c>
      <c r="J283" s="196">
        <f t="shared" si="136"/>
        <v>0</v>
      </c>
      <c r="K283" s="196">
        <f t="shared" si="136"/>
        <v>0</v>
      </c>
      <c r="L283" s="196">
        <f>SUM(F283:K283)</f>
        <v>0</v>
      </c>
      <c r="R283" s="28"/>
    </row>
    <row r="284" spans="1:18" x14ac:dyDescent="0.4">
      <c r="A284" s="22">
        <f>A283+1</f>
        <v>61</v>
      </c>
      <c r="C284" s="37" t="s">
        <v>148</v>
      </c>
      <c r="D284" s="22" t="s">
        <v>207</v>
      </c>
      <c r="F284" s="196">
        <f t="shared" ref="F284:K284" si="137">F1061</f>
        <v>0</v>
      </c>
      <c r="G284" s="196">
        <f t="shared" si="137"/>
        <v>0</v>
      </c>
      <c r="H284" s="196">
        <f t="shared" si="137"/>
        <v>0</v>
      </c>
      <c r="I284" s="196">
        <f t="shared" si="137"/>
        <v>0</v>
      </c>
      <c r="J284" s="196">
        <f t="shared" si="137"/>
        <v>0</v>
      </c>
      <c r="K284" s="196">
        <f t="shared" si="137"/>
        <v>0</v>
      </c>
      <c r="L284" s="196">
        <f>SUM(F284:K284)</f>
        <v>0</v>
      </c>
      <c r="R284" s="28"/>
    </row>
    <row r="285" spans="1:18" x14ac:dyDescent="0.4">
      <c r="H285" s="28"/>
      <c r="R285" s="28"/>
    </row>
    <row r="286" spans="1:18" x14ac:dyDescent="0.4">
      <c r="H286" s="28"/>
      <c r="R286" s="28"/>
    </row>
    <row r="287" spans="1:18" x14ac:dyDescent="0.4">
      <c r="A287" s="22" t="str">
        <f>$A$131</f>
        <v>[1] Reflects forecasted volumes for March through August 2026.</v>
      </c>
    </row>
    <row r="288" spans="1:18" x14ac:dyDescent="0.4">
      <c r="A288" s="172" t="str">
        <f>$A$132</f>
        <v>[2] See Schedule M-2.2B Pages 6 through 14 for detail.</v>
      </c>
    </row>
    <row r="289" spans="1:18" x14ac:dyDescent="0.4">
      <c r="A289" s="286" t="str">
        <f>CONAME</f>
        <v>Columbia Gas of Kentucky, Inc.</v>
      </c>
      <c r="B289" s="286"/>
      <c r="C289" s="286"/>
      <c r="D289" s="286"/>
      <c r="E289" s="286"/>
      <c r="F289" s="286"/>
      <c r="G289" s="286"/>
      <c r="H289" s="286"/>
      <c r="I289" s="286"/>
      <c r="J289" s="286"/>
      <c r="K289" s="286"/>
      <c r="L289" s="286"/>
      <c r="M289" s="61"/>
      <c r="N289" s="61"/>
      <c r="O289" s="61"/>
      <c r="P289" s="61"/>
      <c r="Q289" s="61"/>
      <c r="R289" s="61"/>
    </row>
    <row r="290" spans="1:18" x14ac:dyDescent="0.4">
      <c r="A290" s="286" t="str">
        <f>case</f>
        <v>Case No. 2026-00099</v>
      </c>
      <c r="B290" s="286"/>
      <c r="C290" s="286"/>
      <c r="D290" s="286"/>
      <c r="E290" s="286"/>
      <c r="F290" s="286"/>
      <c r="G290" s="286"/>
      <c r="H290" s="286"/>
      <c r="I290" s="286"/>
      <c r="J290" s="286"/>
      <c r="K290" s="286"/>
      <c r="L290" s="286"/>
      <c r="M290" s="25"/>
      <c r="N290" s="25"/>
      <c r="O290" s="25"/>
      <c r="P290" s="25"/>
      <c r="Q290" s="25"/>
      <c r="R290" s="25"/>
    </row>
    <row r="291" spans="1:18" x14ac:dyDescent="0.4">
      <c r="A291" s="286" t="s">
        <v>268</v>
      </c>
      <c r="B291" s="286"/>
      <c r="C291" s="286"/>
      <c r="D291" s="286"/>
      <c r="E291" s="286"/>
      <c r="F291" s="286"/>
      <c r="G291" s="286"/>
      <c r="H291" s="286"/>
      <c r="I291" s="286"/>
      <c r="J291" s="286"/>
      <c r="K291" s="286"/>
      <c r="L291" s="286"/>
      <c r="M291" s="73"/>
      <c r="N291" s="73"/>
      <c r="O291" s="73"/>
      <c r="P291" s="73"/>
      <c r="Q291" s="73"/>
      <c r="R291" s="73"/>
    </row>
    <row r="292" spans="1:18" x14ac:dyDescent="0.4">
      <c r="A292" s="286" t="str">
        <f>TYDESC</f>
        <v>For the 6 Months Ended August 31, 2026</v>
      </c>
      <c r="B292" s="286"/>
      <c r="C292" s="286"/>
      <c r="D292" s="286"/>
      <c r="E292" s="286"/>
      <c r="F292" s="286"/>
      <c r="G292" s="286"/>
      <c r="H292" s="286"/>
      <c r="I292" s="286"/>
      <c r="J292" s="286"/>
      <c r="K292" s="286"/>
      <c r="L292" s="286"/>
      <c r="M292" s="61"/>
      <c r="N292" s="61"/>
      <c r="O292" s="61"/>
      <c r="P292" s="61"/>
      <c r="Q292" s="61"/>
      <c r="R292" s="61"/>
    </row>
    <row r="293" spans="1:18" x14ac:dyDescent="0.4">
      <c r="A293" s="286" t="s">
        <v>33</v>
      </c>
      <c r="B293" s="286"/>
      <c r="C293" s="286"/>
      <c r="D293" s="286"/>
      <c r="E293" s="286"/>
      <c r="F293" s="286"/>
      <c r="G293" s="286"/>
      <c r="H293" s="286"/>
      <c r="I293" s="286"/>
      <c r="J293" s="286"/>
      <c r="K293" s="286"/>
      <c r="L293" s="286"/>
      <c r="M293" s="132"/>
      <c r="N293" s="132"/>
      <c r="O293" s="132"/>
      <c r="P293" s="132"/>
      <c r="Q293" s="132"/>
      <c r="R293" s="132"/>
    </row>
    <row r="294" spans="1:18" x14ac:dyDescent="0.4">
      <c r="A294" s="132"/>
      <c r="B294" s="132"/>
      <c r="C294" s="132"/>
      <c r="D294" s="132"/>
      <c r="E294" s="132"/>
      <c r="F294" s="132"/>
      <c r="G294" s="132"/>
      <c r="H294" s="132"/>
      <c r="I294" s="132"/>
      <c r="J294" s="132"/>
      <c r="K294" s="132"/>
      <c r="L294" s="132"/>
      <c r="M294" s="132"/>
      <c r="N294" s="132"/>
      <c r="O294" s="132"/>
      <c r="P294" s="132"/>
      <c r="Q294" s="132"/>
      <c r="R294" s="132"/>
    </row>
    <row r="295" spans="1:18" x14ac:dyDescent="0.4">
      <c r="A295" s="25" t="s">
        <v>149</v>
      </c>
    </row>
    <row r="296" spans="1:18" x14ac:dyDescent="0.4">
      <c r="A296" s="25" t="s">
        <v>150</v>
      </c>
      <c r="L296" s="197" t="str">
        <f>$L$55</f>
        <v>Schedule M-2.2B</v>
      </c>
    </row>
    <row r="297" spans="1:18" x14ac:dyDescent="0.4">
      <c r="A297" s="25" t="str">
        <f>$A$56</f>
        <v>Work Paper Reference No(s): WPM-B.1, WPM-C.1, WPM-D.1</v>
      </c>
      <c r="L297" s="197" t="s">
        <v>328</v>
      </c>
    </row>
    <row r="298" spans="1:18" x14ac:dyDescent="0.4">
      <c r="A298" s="198" t="str">
        <f>$A$57</f>
        <v>6 Mos Actual / 6 Mos Forecasted</v>
      </c>
      <c r="B298" s="199"/>
      <c r="C298" s="199"/>
      <c r="D298" s="199"/>
      <c r="E298" s="200"/>
      <c r="F298" s="199"/>
      <c r="G298" s="201"/>
      <c r="H298" s="202"/>
      <c r="I298" s="201"/>
      <c r="J298" s="203"/>
      <c r="K298" s="201"/>
      <c r="L298" s="204" t="str">
        <f>Witness</f>
        <v>Witness: J. C. Wozniak</v>
      </c>
    </row>
    <row r="299" spans="1:18" x14ac:dyDescent="0.4">
      <c r="A299" s="61"/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180"/>
      <c r="N299" s="180"/>
      <c r="O299" s="180"/>
      <c r="P299" s="180"/>
      <c r="Q299" s="180"/>
      <c r="R299" s="180"/>
    </row>
    <row r="300" spans="1:18" x14ac:dyDescent="0.4">
      <c r="A300" s="25"/>
    </row>
    <row r="301" spans="1:18" x14ac:dyDescent="0.4">
      <c r="A301" s="23"/>
      <c r="B301" s="23"/>
      <c r="C301" s="23"/>
      <c r="D301" s="23"/>
      <c r="E301" s="205"/>
      <c r="F301" s="23"/>
      <c r="G301" s="30"/>
      <c r="H301" s="212"/>
      <c r="I301" s="30"/>
      <c r="J301" s="74"/>
      <c r="K301" s="30"/>
      <c r="L301" s="30"/>
      <c r="M301" s="30"/>
      <c r="N301" s="30"/>
      <c r="O301" s="30"/>
      <c r="P301" s="30"/>
      <c r="Q301" s="30"/>
      <c r="R301" s="23"/>
    </row>
    <row r="302" spans="1:18" x14ac:dyDescent="0.4">
      <c r="A302" s="23"/>
      <c r="B302" s="23"/>
      <c r="C302" s="23"/>
      <c r="D302" s="23"/>
      <c r="E302" s="205" t="s">
        <v>39</v>
      </c>
      <c r="F302" s="30"/>
      <c r="G302" s="31"/>
      <c r="H302" s="30"/>
      <c r="I302" s="21"/>
      <c r="J302" s="30"/>
      <c r="K302" s="30"/>
      <c r="L302" s="30"/>
      <c r="M302" s="30"/>
      <c r="N302" s="30"/>
      <c r="O302" s="30"/>
      <c r="P302" s="23"/>
      <c r="Q302" s="23"/>
      <c r="R302" s="23"/>
    </row>
    <row r="303" spans="1:18" x14ac:dyDescent="0.4">
      <c r="A303" s="23" t="s">
        <v>1</v>
      </c>
      <c r="B303" s="23" t="s">
        <v>0</v>
      </c>
      <c r="C303" s="23" t="s">
        <v>35</v>
      </c>
      <c r="D303" s="23"/>
      <c r="E303" s="205" t="s">
        <v>40</v>
      </c>
      <c r="F303" s="30"/>
      <c r="G303" s="31"/>
      <c r="H303" s="30"/>
      <c r="I303" s="21"/>
      <c r="J303" s="30"/>
      <c r="K303" s="30"/>
      <c r="L303" s="30"/>
      <c r="M303" s="30"/>
      <c r="N303" s="30"/>
      <c r="O303" s="30"/>
      <c r="P303" s="24"/>
      <c r="Q303" s="24"/>
      <c r="R303" s="24"/>
    </row>
    <row r="304" spans="1:18" x14ac:dyDescent="0.4">
      <c r="A304" s="32" t="s">
        <v>3</v>
      </c>
      <c r="B304" s="32" t="s">
        <v>34</v>
      </c>
      <c r="C304" s="32" t="s">
        <v>4</v>
      </c>
      <c r="D304" s="32"/>
      <c r="E304" s="206" t="s">
        <v>41</v>
      </c>
      <c r="F304" s="33" t="str">
        <f>B!$D$13</f>
        <v>Mar-26</v>
      </c>
      <c r="G304" s="33" t="str">
        <f>B!$E$13</f>
        <v>Apr-26</v>
      </c>
      <c r="H304" s="33" t="str">
        <f>B!$F$13</f>
        <v>May-26</v>
      </c>
      <c r="I304" s="33" t="str">
        <f>B!$G$13</f>
        <v>Jun-26</v>
      </c>
      <c r="J304" s="33" t="str">
        <f>B!$H$13</f>
        <v>Jul-26</v>
      </c>
      <c r="K304" s="33" t="str">
        <f>B!$I$13</f>
        <v>Aug-26</v>
      </c>
      <c r="L304" s="33" t="s">
        <v>5</v>
      </c>
      <c r="M304" s="22"/>
      <c r="N304" s="22"/>
      <c r="O304" s="22"/>
      <c r="P304" s="22"/>
      <c r="Q304" s="22"/>
    </row>
    <row r="305" spans="1:17" x14ac:dyDescent="0.4">
      <c r="A305" s="23"/>
      <c r="B305" s="24" t="s">
        <v>36</v>
      </c>
      <c r="C305" s="24" t="s">
        <v>37</v>
      </c>
      <c r="D305" s="24"/>
      <c r="E305" s="207" t="s">
        <v>38</v>
      </c>
      <c r="F305" s="35" t="s">
        <v>287</v>
      </c>
      <c r="G305" s="35" t="s">
        <v>288</v>
      </c>
      <c r="H305" s="35" t="s">
        <v>289</v>
      </c>
      <c r="I305" s="35" t="s">
        <v>290</v>
      </c>
      <c r="J305" s="35" t="s">
        <v>42</v>
      </c>
      <c r="K305" s="35" t="s">
        <v>43</v>
      </c>
      <c r="L305" s="35" t="s">
        <v>44</v>
      </c>
      <c r="M305" s="22"/>
      <c r="N305" s="22"/>
      <c r="O305" s="22"/>
      <c r="P305" s="22"/>
      <c r="Q305" s="22"/>
    </row>
    <row r="306" spans="1:17" x14ac:dyDescent="0.4">
      <c r="F306" s="35"/>
      <c r="G306" s="35"/>
      <c r="H306" s="35"/>
      <c r="I306" s="35"/>
      <c r="J306" s="35"/>
      <c r="K306" s="35"/>
      <c r="L306" s="24"/>
      <c r="M306" s="22"/>
      <c r="N306" s="22"/>
      <c r="O306" s="22"/>
      <c r="P306" s="22"/>
      <c r="Q306" s="22"/>
    </row>
    <row r="307" spans="1:17" x14ac:dyDescent="0.4">
      <c r="F307" s="28"/>
      <c r="H307" s="28"/>
      <c r="J307" s="28"/>
      <c r="L307" s="22"/>
      <c r="M307" s="22"/>
      <c r="N307" s="22"/>
      <c r="O307" s="22"/>
      <c r="P307" s="22"/>
      <c r="Q307" s="22"/>
    </row>
    <row r="308" spans="1:17" x14ac:dyDescent="0.4">
      <c r="A308" s="22">
        <v>1</v>
      </c>
      <c r="C308" s="36" t="s">
        <v>72</v>
      </c>
      <c r="D308" s="36"/>
      <c r="F308" s="28"/>
      <c r="H308" s="28"/>
      <c r="J308" s="28"/>
      <c r="L308" s="22"/>
      <c r="M308" s="22"/>
      <c r="N308" s="22"/>
      <c r="O308" s="22"/>
      <c r="P308" s="22"/>
      <c r="Q308" s="22"/>
    </row>
    <row r="309" spans="1:17" x14ac:dyDescent="0.4">
      <c r="F309" s="28"/>
      <c r="H309" s="28"/>
      <c r="J309" s="28"/>
      <c r="L309" s="22"/>
      <c r="M309" s="22"/>
      <c r="N309" s="22"/>
      <c r="O309" s="22"/>
      <c r="P309" s="22"/>
      <c r="Q309" s="22"/>
    </row>
    <row r="310" spans="1:17" x14ac:dyDescent="0.4">
      <c r="A310" s="22">
        <f>A308+1</f>
        <v>2</v>
      </c>
      <c r="B310" s="22" t="str">
        <f>Input!A46</f>
        <v>FX5</v>
      </c>
      <c r="C310" s="22" t="str">
        <f>Input!B46</f>
        <v>GTS Flex Rate - Industrial</v>
      </c>
      <c r="F310" s="28"/>
      <c r="H310" s="28"/>
      <c r="J310" s="28"/>
      <c r="M310" s="22"/>
      <c r="N310" s="22"/>
      <c r="O310" s="22"/>
      <c r="P310" s="22"/>
      <c r="Q310" s="22"/>
    </row>
    <row r="311" spans="1:17" x14ac:dyDescent="0.4">
      <c r="A311" s="22">
        <f>A310+1</f>
        <v>3</v>
      </c>
      <c r="C311" s="37" t="s">
        <v>144</v>
      </c>
      <c r="F311" s="26">
        <f t="shared" ref="F311:K311" si="138">F1088</f>
        <v>2</v>
      </c>
      <c r="G311" s="26">
        <f t="shared" si="138"/>
        <v>2</v>
      </c>
      <c r="H311" s="26">
        <f t="shared" si="138"/>
        <v>2</v>
      </c>
      <c r="I311" s="26">
        <f t="shared" si="138"/>
        <v>2</v>
      </c>
      <c r="J311" s="26">
        <f t="shared" si="138"/>
        <v>2</v>
      </c>
      <c r="K311" s="26">
        <f t="shared" si="138"/>
        <v>2</v>
      </c>
      <c r="L311" s="26">
        <f>SUM(F311:K311)</f>
        <v>12</v>
      </c>
      <c r="M311" s="22"/>
      <c r="N311" s="22"/>
      <c r="O311" s="22"/>
      <c r="P311" s="22"/>
      <c r="Q311" s="22"/>
    </row>
    <row r="312" spans="1:17" x14ac:dyDescent="0.4">
      <c r="A312" s="22">
        <f>A311+1</f>
        <v>4</v>
      </c>
      <c r="C312" s="37" t="s">
        <v>145</v>
      </c>
      <c r="D312" s="22" t="s">
        <v>19</v>
      </c>
      <c r="F312" s="27">
        <f t="shared" ref="F312:K312" si="139">F1091</f>
        <v>773900</v>
      </c>
      <c r="G312" s="27">
        <f t="shared" si="139"/>
        <v>734300</v>
      </c>
      <c r="H312" s="27">
        <f t="shared" si="139"/>
        <v>694100</v>
      </c>
      <c r="I312" s="27">
        <f t="shared" si="139"/>
        <v>636000</v>
      </c>
      <c r="J312" s="27">
        <f t="shared" si="139"/>
        <v>623100</v>
      </c>
      <c r="K312" s="27">
        <f t="shared" si="139"/>
        <v>630800</v>
      </c>
      <c r="L312" s="27">
        <f>SUM(F312:K312)</f>
        <v>4092200</v>
      </c>
      <c r="M312" s="22"/>
      <c r="N312" s="22"/>
      <c r="O312" s="22"/>
      <c r="P312" s="22"/>
      <c r="Q312" s="22"/>
    </row>
    <row r="313" spans="1:17" x14ac:dyDescent="0.4">
      <c r="A313" s="22">
        <f>A312+1</f>
        <v>5</v>
      </c>
      <c r="C313" s="37" t="s">
        <v>146</v>
      </c>
      <c r="D313" s="22" t="s">
        <v>18</v>
      </c>
      <c r="F313" s="196">
        <f t="shared" ref="F313:K313" si="140">F1094</f>
        <v>70154.490000000005</v>
      </c>
      <c r="G313" s="196">
        <f t="shared" si="140"/>
        <v>66626.13</v>
      </c>
      <c r="H313" s="196">
        <f t="shared" si="140"/>
        <v>63044.31</v>
      </c>
      <c r="I313" s="196">
        <f t="shared" si="140"/>
        <v>57867.6</v>
      </c>
      <c r="J313" s="196">
        <f t="shared" si="140"/>
        <v>56718.21</v>
      </c>
      <c r="K313" s="196">
        <f t="shared" si="140"/>
        <v>57404.28</v>
      </c>
      <c r="L313" s="196">
        <f>SUM(F313:K313)</f>
        <v>371815.02</v>
      </c>
      <c r="M313" s="22"/>
      <c r="N313" s="22"/>
      <c r="O313" s="22"/>
      <c r="P313" s="22"/>
      <c r="Q313" s="22"/>
    </row>
    <row r="314" spans="1:17" x14ac:dyDescent="0.4">
      <c r="A314" s="22">
        <f>A313+1</f>
        <v>6</v>
      </c>
      <c r="C314" s="37" t="s">
        <v>147</v>
      </c>
      <c r="D314" s="22" t="s">
        <v>18</v>
      </c>
      <c r="F314" s="196">
        <f t="shared" ref="F314:K314" si="141">F1096</f>
        <v>0</v>
      </c>
      <c r="G314" s="196">
        <f t="shared" si="141"/>
        <v>0</v>
      </c>
      <c r="H314" s="196">
        <f t="shared" si="141"/>
        <v>0</v>
      </c>
      <c r="I314" s="196">
        <f t="shared" si="141"/>
        <v>0</v>
      </c>
      <c r="J314" s="196">
        <f t="shared" si="141"/>
        <v>0</v>
      </c>
      <c r="K314" s="196">
        <f t="shared" si="141"/>
        <v>0</v>
      </c>
      <c r="L314" s="196">
        <f>SUM(F314:K314)</f>
        <v>0</v>
      </c>
      <c r="M314" s="22"/>
      <c r="N314" s="22"/>
      <c r="O314" s="22"/>
      <c r="P314" s="22"/>
      <c r="Q314" s="22"/>
    </row>
    <row r="315" spans="1:17" x14ac:dyDescent="0.4">
      <c r="A315" s="22">
        <f>A314+1</f>
        <v>7</v>
      </c>
      <c r="C315" s="37" t="s">
        <v>148</v>
      </c>
      <c r="D315" s="22" t="s">
        <v>207</v>
      </c>
      <c r="F315" s="196">
        <f t="shared" ref="F315:K315" si="142">F1098</f>
        <v>70154.490000000005</v>
      </c>
      <c r="G315" s="196">
        <f t="shared" si="142"/>
        <v>66626.13</v>
      </c>
      <c r="H315" s="196">
        <f t="shared" si="142"/>
        <v>63044.31</v>
      </c>
      <c r="I315" s="196">
        <f t="shared" si="142"/>
        <v>57867.6</v>
      </c>
      <c r="J315" s="196">
        <f t="shared" si="142"/>
        <v>56718.21</v>
      </c>
      <c r="K315" s="196">
        <f t="shared" si="142"/>
        <v>57404.28</v>
      </c>
      <c r="L315" s="196">
        <f>SUM(F315:K315)</f>
        <v>371815.02</v>
      </c>
      <c r="M315" s="22"/>
      <c r="N315" s="22"/>
      <c r="O315" s="22"/>
      <c r="P315" s="22"/>
      <c r="Q315" s="22"/>
    </row>
    <row r="316" spans="1:17" x14ac:dyDescent="0.4">
      <c r="F316" s="28"/>
      <c r="H316" s="28"/>
      <c r="J316" s="28"/>
      <c r="M316" s="22"/>
      <c r="N316" s="22"/>
      <c r="O316" s="22"/>
      <c r="P316" s="22"/>
      <c r="Q316" s="22"/>
    </row>
    <row r="317" spans="1:17" x14ac:dyDescent="0.4">
      <c r="A317" s="22">
        <f>A315+1</f>
        <v>8</v>
      </c>
      <c r="B317" s="22" t="str">
        <f>Input!A47</f>
        <v>SAS</v>
      </c>
      <c r="C317" s="22" t="str">
        <f>Input!B47</f>
        <v>GTS Special Agency Service</v>
      </c>
      <c r="F317" s="28"/>
      <c r="H317" s="28"/>
      <c r="J317" s="28"/>
      <c r="M317" s="22"/>
      <c r="N317" s="22"/>
      <c r="O317" s="22"/>
      <c r="P317" s="22"/>
      <c r="Q317" s="22"/>
    </row>
    <row r="318" spans="1:17" x14ac:dyDescent="0.4">
      <c r="A318" s="22">
        <f>A317+1</f>
        <v>9</v>
      </c>
      <c r="C318" s="37" t="s">
        <v>144</v>
      </c>
      <c r="F318" s="26">
        <f t="shared" ref="F318:K318" si="143">F1105</f>
        <v>0</v>
      </c>
      <c r="G318" s="26">
        <f t="shared" si="143"/>
        <v>0</v>
      </c>
      <c r="H318" s="26">
        <f t="shared" si="143"/>
        <v>0</v>
      </c>
      <c r="I318" s="26">
        <f t="shared" si="143"/>
        <v>0</v>
      </c>
      <c r="J318" s="26">
        <f t="shared" si="143"/>
        <v>0</v>
      </c>
      <c r="K318" s="26">
        <f t="shared" si="143"/>
        <v>0</v>
      </c>
      <c r="L318" s="26">
        <f>SUM(F318:K318)</f>
        <v>0</v>
      </c>
      <c r="M318" s="22"/>
      <c r="N318" s="22"/>
      <c r="O318" s="22"/>
      <c r="P318" s="22"/>
      <c r="Q318" s="22"/>
    </row>
    <row r="319" spans="1:17" x14ac:dyDescent="0.4">
      <c r="A319" s="22">
        <f>A318+1</f>
        <v>10</v>
      </c>
      <c r="C319" s="37" t="s">
        <v>145</v>
      </c>
      <c r="D319" s="22" t="s">
        <v>19</v>
      </c>
      <c r="F319" s="27">
        <f t="shared" ref="F319:K319" si="144">F1111</f>
        <v>0</v>
      </c>
      <c r="G319" s="27">
        <f t="shared" si="144"/>
        <v>0</v>
      </c>
      <c r="H319" s="27">
        <f t="shared" si="144"/>
        <v>0</v>
      </c>
      <c r="I319" s="27">
        <f t="shared" si="144"/>
        <v>0</v>
      </c>
      <c r="J319" s="27">
        <f t="shared" si="144"/>
        <v>0</v>
      </c>
      <c r="K319" s="27">
        <f t="shared" si="144"/>
        <v>0</v>
      </c>
      <c r="L319" s="27">
        <f>SUM(F319:K319)</f>
        <v>0</v>
      </c>
      <c r="M319" s="22"/>
      <c r="N319" s="22"/>
      <c r="O319" s="22"/>
      <c r="P319" s="22"/>
      <c r="Q319" s="22"/>
    </row>
    <row r="320" spans="1:17" x14ac:dyDescent="0.4">
      <c r="A320" s="22">
        <f>A319+1</f>
        <v>11</v>
      </c>
      <c r="C320" s="37" t="s">
        <v>146</v>
      </c>
      <c r="D320" s="22" t="s">
        <v>18</v>
      </c>
      <c r="F320" s="196">
        <f t="shared" ref="F320:K320" si="145">F1119</f>
        <v>0</v>
      </c>
      <c r="G320" s="196">
        <f t="shared" si="145"/>
        <v>0</v>
      </c>
      <c r="H320" s="196">
        <f t="shared" si="145"/>
        <v>0</v>
      </c>
      <c r="I320" s="196">
        <f t="shared" si="145"/>
        <v>0</v>
      </c>
      <c r="J320" s="196">
        <f t="shared" si="145"/>
        <v>0</v>
      </c>
      <c r="K320" s="196">
        <f t="shared" si="145"/>
        <v>0</v>
      </c>
      <c r="L320" s="196">
        <f>SUM(F320:K320)</f>
        <v>0</v>
      </c>
      <c r="M320" s="22"/>
      <c r="N320" s="22"/>
      <c r="O320" s="22"/>
      <c r="P320" s="22"/>
      <c r="Q320" s="22"/>
    </row>
    <row r="321" spans="1:19" x14ac:dyDescent="0.4">
      <c r="A321" s="22">
        <f>A320+1</f>
        <v>12</v>
      </c>
      <c r="C321" s="37" t="s">
        <v>147</v>
      </c>
      <c r="D321" s="22" t="s">
        <v>18</v>
      </c>
      <c r="F321" s="196">
        <f t="shared" ref="F321:K321" si="146">F1121</f>
        <v>0</v>
      </c>
      <c r="G321" s="196">
        <f t="shared" si="146"/>
        <v>0</v>
      </c>
      <c r="H321" s="196">
        <f t="shared" si="146"/>
        <v>0</v>
      </c>
      <c r="I321" s="196">
        <f t="shared" si="146"/>
        <v>0</v>
      </c>
      <c r="J321" s="196">
        <f t="shared" si="146"/>
        <v>0</v>
      </c>
      <c r="K321" s="196">
        <f t="shared" si="146"/>
        <v>0</v>
      </c>
      <c r="L321" s="196">
        <f>SUM(F321:K321)</f>
        <v>0</v>
      </c>
      <c r="M321" s="22"/>
      <c r="N321" s="22"/>
      <c r="O321" s="22"/>
      <c r="P321" s="22"/>
      <c r="Q321" s="22"/>
    </row>
    <row r="322" spans="1:19" x14ac:dyDescent="0.4">
      <c r="A322" s="22">
        <f>A321+1</f>
        <v>13</v>
      </c>
      <c r="C322" s="37" t="s">
        <v>148</v>
      </c>
      <c r="D322" s="22" t="s">
        <v>207</v>
      </c>
      <c r="F322" s="196">
        <f t="shared" ref="F322:K322" si="147">F1123</f>
        <v>0</v>
      </c>
      <c r="G322" s="196">
        <f t="shared" si="147"/>
        <v>0</v>
      </c>
      <c r="H322" s="196">
        <f t="shared" si="147"/>
        <v>0</v>
      </c>
      <c r="I322" s="196">
        <f t="shared" si="147"/>
        <v>0</v>
      </c>
      <c r="J322" s="196">
        <f t="shared" si="147"/>
        <v>0</v>
      </c>
      <c r="K322" s="196">
        <f t="shared" si="147"/>
        <v>0</v>
      </c>
      <c r="L322" s="196">
        <f>SUM(F322:K322)</f>
        <v>0</v>
      </c>
      <c r="M322" s="22"/>
      <c r="N322" s="22"/>
      <c r="O322" s="22"/>
      <c r="P322" s="22"/>
      <c r="Q322" s="22"/>
    </row>
    <row r="323" spans="1:19" x14ac:dyDescent="0.4">
      <c r="H323" s="28"/>
      <c r="R323" s="28"/>
    </row>
    <row r="324" spans="1:19" x14ac:dyDescent="0.4">
      <c r="A324" s="22">
        <f>A322+1</f>
        <v>14</v>
      </c>
      <c r="B324" s="22" t="s">
        <v>80</v>
      </c>
      <c r="F324" s="196">
        <f>F72+F79+F86+F93+F100+F107+F114+F121+F128+F157+F164+F171+F178+F185+F192+F221+F228+F235+F242+F249+F256+F263+F270+F277+F284+F315+F322</f>
        <v>28045870.509999994</v>
      </c>
      <c r="G324" s="196">
        <f t="shared" ref="G324:K324" si="148">G72+G79+G86+G93+G100+G107+G114+G121+G128+G157+G164+G171+G178+G185+G192+G221+G228+G235+G242+G249+G256+G263+G270+G277+G284+G315+G322</f>
        <v>19324144.150000002</v>
      </c>
      <c r="H324" s="196">
        <f t="shared" si="148"/>
        <v>12189332.190000001</v>
      </c>
      <c r="I324" s="196">
        <f t="shared" si="148"/>
        <v>9282169.1599999983</v>
      </c>
      <c r="J324" s="196">
        <f t="shared" si="148"/>
        <v>7797429.5300000003</v>
      </c>
      <c r="K324" s="196">
        <f t="shared" si="148"/>
        <v>7987214.1400000006</v>
      </c>
      <c r="L324" s="196">
        <f>SUM(F324:K324)</f>
        <v>84626159.679999992</v>
      </c>
      <c r="R324" s="28"/>
    </row>
    <row r="325" spans="1:19" x14ac:dyDescent="0.4">
      <c r="H325" s="28"/>
      <c r="R325" s="28"/>
    </row>
    <row r="326" spans="1:19" x14ac:dyDescent="0.4">
      <c r="A326" s="22">
        <f>A324+1</f>
        <v>15</v>
      </c>
      <c r="C326" s="36" t="s">
        <v>76</v>
      </c>
      <c r="D326" s="36"/>
      <c r="F326" s="28"/>
      <c r="H326" s="28"/>
      <c r="J326" s="28"/>
      <c r="L326" s="22"/>
      <c r="R326" s="28"/>
    </row>
    <row r="327" spans="1:19" x14ac:dyDescent="0.4">
      <c r="F327" s="28"/>
      <c r="H327" s="28"/>
      <c r="J327" s="28"/>
      <c r="L327" s="22"/>
      <c r="R327" s="28"/>
    </row>
    <row r="328" spans="1:19" x14ac:dyDescent="0.4">
      <c r="A328" s="22">
        <f>A326+1</f>
        <v>16</v>
      </c>
      <c r="C328" s="22" t="s">
        <v>121</v>
      </c>
      <c r="F328" s="196">
        <v>25028.604695999999</v>
      </c>
      <c r="G328" s="196">
        <v>17844.429540000001</v>
      </c>
      <c r="H328" s="196">
        <v>12587.989858000001</v>
      </c>
      <c r="I328" s="196">
        <v>9719.5959270000003</v>
      </c>
      <c r="J328" s="196">
        <v>6886.9238670000004</v>
      </c>
      <c r="K328" s="196">
        <v>6957.7452560000002</v>
      </c>
      <c r="L328" s="196">
        <f>SUM(F328:K328)</f>
        <v>79025.289143999995</v>
      </c>
      <c r="R328" s="28"/>
    </row>
    <row r="329" spans="1:19" x14ac:dyDescent="0.4">
      <c r="A329" s="22">
        <f>A328+1</f>
        <v>17</v>
      </c>
      <c r="C329" s="22" t="s">
        <v>77</v>
      </c>
      <c r="F329" s="26">
        <v>9705.4780559999999</v>
      </c>
      <c r="G329" s="26">
        <v>9705.4780559999999</v>
      </c>
      <c r="H329" s="26">
        <v>9705.4780559999999</v>
      </c>
      <c r="I329" s="26">
        <v>9705.4780559999999</v>
      </c>
      <c r="J329" s="26">
        <v>9705.4780559999999</v>
      </c>
      <c r="K329" s="26">
        <v>9705.4780559999999</v>
      </c>
      <c r="L329" s="26">
        <f>SUM(F329:K329)</f>
        <v>58232.868336</v>
      </c>
      <c r="R329" s="28"/>
    </row>
    <row r="330" spans="1:19" x14ac:dyDescent="0.4">
      <c r="A330" s="22">
        <f>A329+1</f>
        <v>18</v>
      </c>
      <c r="C330" s="22" t="s">
        <v>221</v>
      </c>
      <c r="F330" s="26">
        <v>6169.5</v>
      </c>
      <c r="G330" s="26">
        <v>6169.5</v>
      </c>
      <c r="H330" s="26">
        <v>6169.5</v>
      </c>
      <c r="I330" s="26">
        <v>6169.5</v>
      </c>
      <c r="J330" s="26">
        <v>6169.5</v>
      </c>
      <c r="K330" s="26">
        <v>6169.5</v>
      </c>
      <c r="L330" s="26">
        <f>SUM(F330:K330)</f>
        <v>37017</v>
      </c>
      <c r="R330" s="28"/>
    </row>
    <row r="331" spans="1:19" x14ac:dyDescent="0.4">
      <c r="A331" s="22">
        <f>A330+1</f>
        <v>19</v>
      </c>
      <c r="C331" s="22" t="s">
        <v>78</v>
      </c>
      <c r="F331" s="26">
        <v>0</v>
      </c>
      <c r="G331" s="26">
        <v>0</v>
      </c>
      <c r="H331" s="26">
        <v>0</v>
      </c>
      <c r="I331" s="26">
        <v>0</v>
      </c>
      <c r="J331" s="26">
        <v>0</v>
      </c>
      <c r="K331" s="26">
        <v>0</v>
      </c>
      <c r="L331" s="26">
        <f>SUM(F331:K331)</f>
        <v>0</v>
      </c>
      <c r="R331" s="28"/>
    </row>
    <row r="332" spans="1:19" x14ac:dyDescent="0.4">
      <c r="A332" s="22">
        <f>A331+1</f>
        <v>20</v>
      </c>
      <c r="C332" s="22" t="s">
        <v>79</v>
      </c>
      <c r="F332" s="26">
        <v>19697.203333000001</v>
      </c>
      <c r="G332" s="26">
        <v>19045.080000000002</v>
      </c>
      <c r="H332" s="26">
        <v>14345.243333</v>
      </c>
      <c r="I332" s="26">
        <v>9620.0499999999993</v>
      </c>
      <c r="J332" s="26">
        <v>9150.1299999999992</v>
      </c>
      <c r="K332" s="26">
        <v>3197.71</v>
      </c>
      <c r="L332" s="26">
        <f>SUM(F332:K332)</f>
        <v>75055.416666000005</v>
      </c>
      <c r="R332" s="28"/>
    </row>
    <row r="333" spans="1:19" x14ac:dyDescent="0.4">
      <c r="H333" s="28"/>
      <c r="R333" s="28"/>
      <c r="S333" s="28"/>
    </row>
    <row r="334" spans="1:19" x14ac:dyDescent="0.4">
      <c r="A334" s="22">
        <f>A332+1</f>
        <v>21</v>
      </c>
      <c r="B334" s="22" t="s">
        <v>81</v>
      </c>
      <c r="F334" s="196">
        <f>SUM(F328:F332)</f>
        <v>60600.786085</v>
      </c>
      <c r="G334" s="196">
        <f t="shared" ref="G334:L334" si="149">SUM(G328:G332)</f>
        <v>52764.487596000006</v>
      </c>
      <c r="H334" s="196">
        <f t="shared" si="149"/>
        <v>42808.211246999999</v>
      </c>
      <c r="I334" s="196">
        <f t="shared" si="149"/>
        <v>35214.623982999998</v>
      </c>
      <c r="J334" s="196">
        <f t="shared" si="149"/>
        <v>31912.031923000002</v>
      </c>
      <c r="K334" s="196">
        <f t="shared" si="149"/>
        <v>26030.433312000001</v>
      </c>
      <c r="L334" s="196">
        <f t="shared" si="149"/>
        <v>249330.574146</v>
      </c>
    </row>
    <row r="336" spans="1:19" x14ac:dyDescent="0.4">
      <c r="A336" s="22">
        <f>A334+1</f>
        <v>22</v>
      </c>
      <c r="B336" s="22" t="s">
        <v>82</v>
      </c>
      <c r="F336" s="196">
        <f>F324+F334</f>
        <v>28106471.296084993</v>
      </c>
      <c r="G336" s="196">
        <f t="shared" ref="G336:L336" si="150">G324+G334</f>
        <v>19376908.637596004</v>
      </c>
      <c r="H336" s="196">
        <f t="shared" si="150"/>
        <v>12232140.401247002</v>
      </c>
      <c r="I336" s="196">
        <f t="shared" si="150"/>
        <v>9317383.7839829978</v>
      </c>
      <c r="J336" s="196">
        <f t="shared" si="150"/>
        <v>7829341.561923</v>
      </c>
      <c r="K336" s="196">
        <f t="shared" si="150"/>
        <v>8013244.5733120004</v>
      </c>
      <c r="L336" s="196">
        <f t="shared" si="150"/>
        <v>84875490.254145995</v>
      </c>
    </row>
    <row r="338" spans="1:18" x14ac:dyDescent="0.4">
      <c r="A338" s="22" t="str">
        <f>$A$131</f>
        <v>[1] Reflects forecasted volumes for March through August 2026.</v>
      </c>
    </row>
    <row r="339" spans="1:18" x14ac:dyDescent="0.4">
      <c r="A339" s="172" t="str">
        <f>$A$132</f>
        <v>[2] See Schedule M-2.2B Pages 6 through 14 for detail.</v>
      </c>
    </row>
    <row r="340" spans="1:18" x14ac:dyDescent="0.4">
      <c r="A340" s="286" t="str">
        <f>CONAME</f>
        <v>Columbia Gas of Kentucky, Inc.</v>
      </c>
      <c r="B340" s="286"/>
      <c r="C340" s="286"/>
      <c r="D340" s="286"/>
      <c r="E340" s="286"/>
      <c r="F340" s="286"/>
      <c r="G340" s="286"/>
      <c r="H340" s="286"/>
      <c r="I340" s="286"/>
      <c r="J340" s="286"/>
      <c r="K340" s="286"/>
      <c r="L340" s="286"/>
      <c r="M340" s="61"/>
      <c r="N340" s="61"/>
      <c r="O340" s="61"/>
      <c r="P340" s="61"/>
      <c r="Q340" s="61"/>
      <c r="R340" s="61"/>
    </row>
    <row r="341" spans="1:18" x14ac:dyDescent="0.4">
      <c r="A341" s="286" t="str">
        <f>case</f>
        <v>Case No. 2026-00099</v>
      </c>
      <c r="B341" s="286"/>
      <c r="C341" s="286"/>
      <c r="D341" s="286"/>
      <c r="E341" s="286"/>
      <c r="F341" s="286"/>
      <c r="G341" s="286"/>
      <c r="H341" s="286"/>
      <c r="I341" s="286"/>
      <c r="J341" s="286"/>
      <c r="K341" s="286"/>
      <c r="L341" s="286"/>
      <c r="M341" s="25"/>
      <c r="N341" s="25"/>
      <c r="O341" s="25"/>
      <c r="P341" s="25"/>
      <c r="Q341" s="25"/>
      <c r="R341" s="25"/>
    </row>
    <row r="342" spans="1:18" x14ac:dyDescent="0.4">
      <c r="A342" s="286" t="s">
        <v>268</v>
      </c>
      <c r="B342" s="286"/>
      <c r="C342" s="286"/>
      <c r="D342" s="286"/>
      <c r="E342" s="286"/>
      <c r="F342" s="286"/>
      <c r="G342" s="286"/>
      <c r="H342" s="286"/>
      <c r="I342" s="286"/>
      <c r="J342" s="286"/>
      <c r="K342" s="286"/>
      <c r="L342" s="286"/>
      <c r="M342" s="73"/>
      <c r="N342" s="73"/>
      <c r="O342" s="73"/>
      <c r="P342" s="73"/>
      <c r="Q342" s="73"/>
      <c r="R342" s="73"/>
    </row>
    <row r="343" spans="1:18" x14ac:dyDescent="0.4">
      <c r="A343" s="286" t="str">
        <f>TYDESC</f>
        <v>For the 6 Months Ended August 31, 2026</v>
      </c>
      <c r="B343" s="286"/>
      <c r="C343" s="286"/>
      <c r="D343" s="286"/>
      <c r="E343" s="286"/>
      <c r="F343" s="286"/>
      <c r="G343" s="286"/>
      <c r="H343" s="286"/>
      <c r="I343" s="286"/>
      <c r="J343" s="286"/>
      <c r="K343" s="286"/>
      <c r="L343" s="286"/>
      <c r="M343" s="61"/>
      <c r="N343" s="61"/>
      <c r="O343" s="61"/>
      <c r="P343" s="61"/>
      <c r="Q343" s="61"/>
      <c r="R343" s="61"/>
    </row>
    <row r="344" spans="1:18" x14ac:dyDescent="0.4">
      <c r="A344" s="286" t="s">
        <v>33</v>
      </c>
      <c r="B344" s="286"/>
      <c r="C344" s="286"/>
      <c r="D344" s="286"/>
      <c r="E344" s="286"/>
      <c r="F344" s="286"/>
      <c r="G344" s="286"/>
      <c r="H344" s="286"/>
      <c r="I344" s="286"/>
      <c r="J344" s="286"/>
      <c r="K344" s="286"/>
      <c r="L344" s="286"/>
      <c r="M344" s="132"/>
      <c r="N344" s="132"/>
      <c r="O344" s="132"/>
      <c r="P344" s="132"/>
      <c r="Q344" s="132"/>
      <c r="R344" s="132"/>
    </row>
    <row r="345" spans="1:18" x14ac:dyDescent="0.4">
      <c r="A345" s="132"/>
      <c r="B345" s="132"/>
      <c r="C345" s="132"/>
      <c r="D345" s="132"/>
      <c r="E345" s="132"/>
      <c r="F345" s="132"/>
      <c r="G345" s="132"/>
      <c r="H345" s="132"/>
      <c r="I345" s="132"/>
      <c r="J345" s="132"/>
      <c r="K345" s="132"/>
      <c r="L345" s="132"/>
      <c r="M345" s="132"/>
      <c r="N345" s="132"/>
      <c r="O345" s="132"/>
      <c r="P345" s="132"/>
      <c r="Q345" s="132"/>
      <c r="R345" s="132"/>
    </row>
    <row r="346" spans="1:18" x14ac:dyDescent="0.4">
      <c r="A346" s="25" t="s">
        <v>149</v>
      </c>
    </row>
    <row r="347" spans="1:18" x14ac:dyDescent="0.4">
      <c r="A347" s="25" t="s">
        <v>150</v>
      </c>
      <c r="L347" s="197" t="str">
        <f>$L$55</f>
        <v>Schedule M-2.2B</v>
      </c>
    </row>
    <row r="348" spans="1:18" x14ac:dyDescent="0.4">
      <c r="A348" s="25" t="str">
        <f>$A$56</f>
        <v>Work Paper Reference No(s): WPM-B.1, WPM-C.1, WPM-D.1</v>
      </c>
      <c r="L348" s="197" t="s">
        <v>329</v>
      </c>
    </row>
    <row r="349" spans="1:18" x14ac:dyDescent="0.4">
      <c r="A349" s="198" t="str">
        <f>$A$57</f>
        <v>6 Mos Actual / 6 Mos Forecasted</v>
      </c>
      <c r="B349" s="199"/>
      <c r="C349" s="199"/>
      <c r="D349" s="199"/>
      <c r="E349" s="200"/>
      <c r="F349" s="199"/>
      <c r="G349" s="201"/>
      <c r="H349" s="202"/>
      <c r="I349" s="201"/>
      <c r="J349" s="203"/>
      <c r="K349" s="201"/>
      <c r="L349" s="204" t="str">
        <f>Witness</f>
        <v>Witness: J. C. Wozniak</v>
      </c>
    </row>
    <row r="350" spans="1:18" x14ac:dyDescent="0.4">
      <c r="A350" s="61"/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180"/>
      <c r="N350" s="180"/>
      <c r="O350" s="180"/>
      <c r="P350" s="180"/>
      <c r="Q350" s="180"/>
      <c r="R350" s="180"/>
    </row>
    <row r="351" spans="1:18" x14ac:dyDescent="0.4">
      <c r="A351" s="25"/>
    </row>
    <row r="352" spans="1:18" x14ac:dyDescent="0.4">
      <c r="A352" s="23"/>
      <c r="B352" s="23"/>
      <c r="C352" s="23"/>
      <c r="D352" s="23"/>
      <c r="E352" s="205"/>
      <c r="F352" s="23"/>
      <c r="G352" s="30"/>
      <c r="H352" s="212"/>
      <c r="I352" s="30"/>
      <c r="J352" s="74"/>
      <c r="K352" s="30"/>
      <c r="L352" s="30"/>
      <c r="M352" s="30"/>
      <c r="N352" s="30"/>
      <c r="O352" s="30"/>
      <c r="P352" s="30"/>
      <c r="Q352" s="30"/>
      <c r="R352" s="23"/>
    </row>
    <row r="353" spans="1:18" x14ac:dyDescent="0.4">
      <c r="A353" s="23"/>
      <c r="B353" s="23"/>
      <c r="C353" s="23"/>
      <c r="D353" s="23"/>
      <c r="E353" s="205" t="s">
        <v>39</v>
      </c>
      <c r="F353" s="23"/>
      <c r="G353" s="30"/>
      <c r="H353" s="31"/>
      <c r="I353" s="30"/>
      <c r="J353" s="21"/>
      <c r="K353" s="30"/>
      <c r="L353" s="30"/>
      <c r="M353" s="30"/>
      <c r="N353" s="30"/>
      <c r="O353" s="30"/>
      <c r="P353" s="30"/>
      <c r="Q353" s="30"/>
      <c r="R353" s="23"/>
    </row>
    <row r="354" spans="1:18" x14ac:dyDescent="0.4">
      <c r="A354" s="23" t="s">
        <v>1</v>
      </c>
      <c r="B354" s="23" t="s">
        <v>0</v>
      </c>
      <c r="C354" s="23" t="s">
        <v>35</v>
      </c>
      <c r="D354" s="23"/>
      <c r="E354" s="205" t="s">
        <v>40</v>
      </c>
      <c r="F354" s="23"/>
      <c r="G354" s="30"/>
      <c r="H354" s="31"/>
      <c r="I354" s="30"/>
      <c r="J354" s="21"/>
      <c r="K354" s="30"/>
      <c r="L354" s="30"/>
      <c r="M354" s="30"/>
      <c r="N354" s="30"/>
      <c r="O354" s="30"/>
      <c r="P354" s="30"/>
      <c r="Q354" s="30"/>
      <c r="R354" s="24"/>
    </row>
    <row r="355" spans="1:18" x14ac:dyDescent="0.4">
      <c r="A355" s="32" t="s">
        <v>3</v>
      </c>
      <c r="B355" s="32" t="s">
        <v>34</v>
      </c>
      <c r="C355" s="32" t="s">
        <v>4</v>
      </c>
      <c r="D355" s="32"/>
      <c r="E355" s="206" t="s">
        <v>41</v>
      </c>
      <c r="F355" s="33" t="str">
        <f>B!$D$13</f>
        <v>Mar-26</v>
      </c>
      <c r="G355" s="33" t="str">
        <f>B!$E$13</f>
        <v>Apr-26</v>
      </c>
      <c r="H355" s="33" t="str">
        <f>B!$F$13</f>
        <v>May-26</v>
      </c>
      <c r="I355" s="33" t="str">
        <f>B!$G$13</f>
        <v>Jun-26</v>
      </c>
      <c r="J355" s="33" t="str">
        <f>B!$H$13</f>
        <v>Jul-26</v>
      </c>
      <c r="K355" s="33" t="str">
        <f>B!$I$13</f>
        <v>Aug-26</v>
      </c>
      <c r="L355" s="33" t="s">
        <v>5</v>
      </c>
      <c r="M355" s="22"/>
      <c r="N355" s="22"/>
      <c r="O355" s="22"/>
      <c r="P355" s="22"/>
      <c r="Q355" s="22"/>
    </row>
    <row r="356" spans="1:18" x14ac:dyDescent="0.4">
      <c r="A356" s="23"/>
      <c r="B356" s="24" t="s">
        <v>36</v>
      </c>
      <c r="C356" s="24" t="s">
        <v>37</v>
      </c>
      <c r="D356" s="24"/>
      <c r="E356" s="207" t="s">
        <v>38</v>
      </c>
      <c r="F356" s="35" t="s">
        <v>287</v>
      </c>
      <c r="G356" s="35" t="s">
        <v>288</v>
      </c>
      <c r="H356" s="35" t="s">
        <v>289</v>
      </c>
      <c r="I356" s="35" t="s">
        <v>290</v>
      </c>
      <c r="J356" s="35" t="s">
        <v>42</v>
      </c>
      <c r="K356" s="35" t="s">
        <v>43</v>
      </c>
      <c r="L356" s="35" t="s">
        <v>44</v>
      </c>
      <c r="M356" s="22"/>
      <c r="N356" s="22"/>
      <c r="O356" s="22"/>
      <c r="P356" s="22"/>
      <c r="Q356" s="22"/>
    </row>
    <row r="357" spans="1:18" x14ac:dyDescent="0.4">
      <c r="F357" s="35"/>
      <c r="G357" s="35"/>
      <c r="H357" s="35"/>
      <c r="I357" s="35"/>
      <c r="J357" s="35"/>
      <c r="K357" s="35"/>
      <c r="L357" s="24"/>
      <c r="M357" s="22"/>
      <c r="N357" s="22"/>
      <c r="O357" s="22"/>
      <c r="P357" s="22"/>
      <c r="Q357" s="22"/>
    </row>
    <row r="358" spans="1:18" x14ac:dyDescent="0.4">
      <c r="F358" s="28"/>
      <c r="H358" s="28"/>
      <c r="J358" s="28"/>
      <c r="L358" s="22"/>
      <c r="M358" s="22"/>
      <c r="N358" s="22"/>
      <c r="O358" s="22"/>
      <c r="P358" s="22"/>
      <c r="Q358" s="22"/>
    </row>
    <row r="359" spans="1:18" ht="15" customHeight="1" x14ac:dyDescent="0.4">
      <c r="A359" s="22">
        <v>1</v>
      </c>
      <c r="B359" s="22" t="str">
        <f>B67</f>
        <v>GSR</v>
      </c>
      <c r="C359" s="22" t="str">
        <f>C67</f>
        <v>General Service - Residential</v>
      </c>
      <c r="F359" s="28"/>
      <c r="H359" s="28"/>
      <c r="J359" s="28"/>
      <c r="L359" s="22"/>
      <c r="M359" s="22"/>
      <c r="N359" s="22"/>
      <c r="O359" s="22"/>
      <c r="P359" s="22"/>
      <c r="Q359" s="22"/>
    </row>
    <row r="360" spans="1:18" x14ac:dyDescent="0.4">
      <c r="F360" s="28"/>
      <c r="H360" s="28"/>
      <c r="J360" s="28"/>
      <c r="L360" s="22"/>
      <c r="M360" s="22"/>
      <c r="N360" s="22"/>
      <c r="O360" s="22"/>
      <c r="P360" s="22"/>
      <c r="Q360" s="22"/>
    </row>
    <row r="361" spans="1:18" x14ac:dyDescent="0.4">
      <c r="A361" s="22">
        <f>A359+1</f>
        <v>2</v>
      </c>
      <c r="C361" s="25" t="s">
        <v>83</v>
      </c>
      <c r="D361" s="25"/>
      <c r="F361" s="28"/>
      <c r="H361" s="28"/>
      <c r="J361" s="28"/>
      <c r="L361" s="22"/>
      <c r="M361" s="22"/>
      <c r="N361" s="22"/>
      <c r="O361" s="22"/>
      <c r="P361" s="22"/>
      <c r="Q361" s="22"/>
    </row>
    <row r="362" spans="1:18" x14ac:dyDescent="0.4">
      <c r="D362" s="25"/>
      <c r="F362" s="28"/>
      <c r="H362" s="28"/>
      <c r="J362" s="28"/>
      <c r="L362" s="22"/>
      <c r="M362" s="22"/>
      <c r="N362" s="22"/>
      <c r="O362" s="22"/>
      <c r="P362" s="22"/>
      <c r="Q362" s="22"/>
    </row>
    <row r="363" spans="1:18" x14ac:dyDescent="0.4">
      <c r="A363" s="22">
        <f>A361+1</f>
        <v>3</v>
      </c>
      <c r="C363" s="22" t="s">
        <v>130</v>
      </c>
      <c r="E363" s="173"/>
      <c r="F363" s="71">
        <f>B!D20</f>
        <v>116739</v>
      </c>
      <c r="G363" s="71">
        <f>B!E20</f>
        <v>116633</v>
      </c>
      <c r="H363" s="71">
        <f>B!F20</f>
        <v>116239</v>
      </c>
      <c r="I363" s="71">
        <f>B!G20</f>
        <v>115525</v>
      </c>
      <c r="J363" s="71">
        <f>B!H20</f>
        <v>114809</v>
      </c>
      <c r="K363" s="71">
        <f>B!I20</f>
        <v>114494</v>
      </c>
      <c r="L363" s="71">
        <f>SUM(F363:K363)</f>
        <v>694439</v>
      </c>
      <c r="M363" s="22"/>
      <c r="N363" s="22"/>
      <c r="O363" s="22"/>
      <c r="P363" s="22"/>
      <c r="Q363" s="22"/>
    </row>
    <row r="364" spans="1:18" x14ac:dyDescent="0.4">
      <c r="A364" s="22">
        <f>A363+1</f>
        <v>4</v>
      </c>
      <c r="C364" s="22" t="s">
        <v>137</v>
      </c>
      <c r="D364" s="178" t="s">
        <v>18</v>
      </c>
      <c r="E364" s="174">
        <f>Input!H14</f>
        <v>21.25</v>
      </c>
      <c r="F364" s="196">
        <f t="shared" ref="F364:K364" si="151">ROUND(F363*$E$364,2)</f>
        <v>2480703.75</v>
      </c>
      <c r="G364" s="196">
        <f t="shared" si="151"/>
        <v>2478451.25</v>
      </c>
      <c r="H364" s="196">
        <f t="shared" si="151"/>
        <v>2470078.75</v>
      </c>
      <c r="I364" s="196">
        <f t="shared" si="151"/>
        <v>2454906.25</v>
      </c>
      <c r="J364" s="196">
        <f t="shared" si="151"/>
        <v>2439691.25</v>
      </c>
      <c r="K364" s="196">
        <f t="shared" si="151"/>
        <v>2432997.5</v>
      </c>
      <c r="L364" s="196">
        <f>SUM(F364:K364)</f>
        <v>14756828.75</v>
      </c>
      <c r="M364" s="22"/>
      <c r="N364" s="22"/>
      <c r="O364" s="22"/>
      <c r="P364" s="22"/>
      <c r="Q364" s="22"/>
    </row>
    <row r="365" spans="1:18" x14ac:dyDescent="0.4">
      <c r="D365" s="37"/>
      <c r="E365" s="174"/>
      <c r="F365" s="28"/>
      <c r="H365" s="28"/>
      <c r="J365" s="28"/>
      <c r="L365" s="22"/>
      <c r="M365" s="22"/>
      <c r="N365" s="22"/>
      <c r="O365" s="22"/>
      <c r="P365" s="22"/>
      <c r="Q365" s="22"/>
    </row>
    <row r="366" spans="1:18" x14ac:dyDescent="0.4">
      <c r="A366" s="22">
        <f>A364+1</f>
        <v>5</v>
      </c>
      <c r="C366" s="26" t="s">
        <v>136</v>
      </c>
      <c r="D366" s="37"/>
      <c r="E366" s="174"/>
      <c r="F366" s="53">
        <f>'C'!D19</f>
        <v>1140247.5</v>
      </c>
      <c r="G366" s="53">
        <f>'C'!E19</f>
        <v>686166.7</v>
      </c>
      <c r="H366" s="53">
        <f>'C'!F19</f>
        <v>316582.3</v>
      </c>
      <c r="I366" s="53">
        <f>'C'!G19</f>
        <v>166490.79999999999</v>
      </c>
      <c r="J366" s="53">
        <f>'C'!H19</f>
        <v>96539</v>
      </c>
      <c r="K366" s="53">
        <f>'C'!I19</f>
        <v>98583.3</v>
      </c>
      <c r="L366" s="53">
        <f>SUM(F366:K366)</f>
        <v>2504609.5999999996</v>
      </c>
      <c r="M366" s="22"/>
      <c r="N366" s="22"/>
      <c r="O366" s="22"/>
      <c r="P366" s="22"/>
      <c r="Q366" s="22"/>
    </row>
    <row r="367" spans="1:18" x14ac:dyDescent="0.4">
      <c r="A367" s="22">
        <f>A366+1</f>
        <v>6</v>
      </c>
      <c r="C367" s="213" t="s">
        <v>134</v>
      </c>
      <c r="D367" s="214" t="s">
        <v>17</v>
      </c>
      <c r="E367" s="175">
        <f>Input!C14</f>
        <v>6.0957999999999997</v>
      </c>
      <c r="F367" s="196">
        <f>ROUND($F$366*$E$367,2)</f>
        <v>6950720.71</v>
      </c>
      <c r="G367" s="196">
        <f>ROUND($G$366*$E$367,2)</f>
        <v>4182734.97</v>
      </c>
      <c r="H367" s="196">
        <f>ROUND($H$366*$E$367,2)</f>
        <v>1929822.38</v>
      </c>
      <c r="I367" s="196">
        <f>ROUND($I$366*$E$367,2)</f>
        <v>1014894.62</v>
      </c>
      <c r="J367" s="196">
        <f>ROUND($J$366*$E$367,2)</f>
        <v>588482.43999999994</v>
      </c>
      <c r="K367" s="196">
        <f>ROUND($K$366*$E$367,2)</f>
        <v>600944.07999999996</v>
      </c>
      <c r="L367" s="196">
        <f>SUM(F367:K367)</f>
        <v>15267599.199999997</v>
      </c>
      <c r="M367" s="22"/>
      <c r="N367" s="22"/>
      <c r="O367" s="22"/>
      <c r="P367" s="22"/>
      <c r="Q367" s="22"/>
    </row>
    <row r="368" spans="1:18" x14ac:dyDescent="0.4">
      <c r="C368" s="213"/>
      <c r="D368" s="214"/>
      <c r="E368" s="175"/>
      <c r="F368" s="196"/>
      <c r="G368" s="196"/>
      <c r="H368" s="196"/>
      <c r="I368" s="196"/>
      <c r="J368" s="196"/>
      <c r="K368" s="196"/>
      <c r="L368" s="196"/>
      <c r="M368" s="22"/>
      <c r="N368" s="22"/>
      <c r="O368" s="22"/>
      <c r="P368" s="22"/>
      <c r="Q368" s="22"/>
    </row>
    <row r="369" spans="1:18" x14ac:dyDescent="0.4">
      <c r="A369" s="22">
        <f>A367+1</f>
        <v>7</v>
      </c>
      <c r="C369" s="22" t="s">
        <v>314</v>
      </c>
      <c r="D369" s="214" t="s">
        <v>17</v>
      </c>
      <c r="E369" s="175">
        <f>Input!K14</f>
        <v>0.56000000000000005</v>
      </c>
      <c r="F369" s="215">
        <f>ROUND($F$366*$E$369,2)</f>
        <v>638538.6</v>
      </c>
      <c r="G369" s="215">
        <f>ROUND($G$366*$E$369,2)</f>
        <v>384253.35</v>
      </c>
      <c r="H369" s="215">
        <f>ROUND($H$366*$E$369,2)</f>
        <v>177286.09</v>
      </c>
      <c r="I369" s="215">
        <f>ROUND($I$366*$E$369,2)</f>
        <v>93234.85</v>
      </c>
      <c r="J369" s="215">
        <f>ROUND($J$366*$E$369,2)</f>
        <v>54061.84</v>
      </c>
      <c r="K369" s="215">
        <f>ROUND($K$366*$E$369,2)</f>
        <v>55206.65</v>
      </c>
      <c r="L369" s="215">
        <f>SUM(F369:K369)</f>
        <v>1402581.3800000001</v>
      </c>
      <c r="M369" s="22"/>
      <c r="N369" s="22"/>
      <c r="O369" s="22"/>
      <c r="P369" s="22"/>
      <c r="Q369" s="22"/>
    </row>
    <row r="370" spans="1:18" x14ac:dyDescent="0.4">
      <c r="C370" s="213"/>
      <c r="D370" s="214"/>
      <c r="E370" s="216"/>
      <c r="F370" s="215"/>
      <c r="G370" s="215"/>
      <c r="H370" s="215"/>
      <c r="I370" s="215"/>
      <c r="J370" s="215"/>
      <c r="K370" s="215"/>
      <c r="L370" s="215"/>
      <c r="M370" s="22"/>
      <c r="N370" s="22"/>
      <c r="O370" s="22"/>
      <c r="P370" s="22"/>
      <c r="Q370" s="22"/>
    </row>
    <row r="371" spans="1:18" x14ac:dyDescent="0.4">
      <c r="A371" s="22">
        <f>A369+1</f>
        <v>8</v>
      </c>
      <c r="C371" s="22" t="s">
        <v>131</v>
      </c>
      <c r="D371" s="37"/>
      <c r="E371" s="175"/>
      <c r="F371" s="196">
        <f t="shared" ref="F371:K371" si="152">F364+F367+F369</f>
        <v>10069963.060000001</v>
      </c>
      <c r="G371" s="196">
        <f t="shared" si="152"/>
        <v>7045439.5700000003</v>
      </c>
      <c r="H371" s="196">
        <f t="shared" si="152"/>
        <v>4577187.22</v>
      </c>
      <c r="I371" s="196">
        <f t="shared" si="152"/>
        <v>3563035.72</v>
      </c>
      <c r="J371" s="196">
        <f t="shared" si="152"/>
        <v>3082235.53</v>
      </c>
      <c r="K371" s="196">
        <f t="shared" si="152"/>
        <v>3089148.23</v>
      </c>
      <c r="L371" s="196">
        <f>SUM(F371:K371)</f>
        <v>31427009.330000002</v>
      </c>
      <c r="M371" s="22"/>
      <c r="N371" s="22"/>
      <c r="O371" s="22"/>
      <c r="P371" s="22"/>
      <c r="Q371" s="22"/>
    </row>
    <row r="372" spans="1:18" x14ac:dyDescent="0.4">
      <c r="C372" s="26"/>
      <c r="D372" s="37"/>
      <c r="E372" s="175"/>
      <c r="F372" s="173"/>
      <c r="G372" s="173"/>
      <c r="H372" s="173"/>
      <c r="I372" s="173"/>
      <c r="J372" s="173"/>
      <c r="K372" s="173"/>
      <c r="L372" s="173"/>
      <c r="M372" s="22"/>
      <c r="N372" s="22"/>
      <c r="O372" s="22"/>
      <c r="P372" s="22"/>
      <c r="Q372" s="22"/>
    </row>
    <row r="373" spans="1:18" x14ac:dyDescent="0.4">
      <c r="A373" s="22">
        <f>A371+1</f>
        <v>9</v>
      </c>
      <c r="C373" s="26" t="s">
        <v>135</v>
      </c>
      <c r="D373" s="214" t="s">
        <v>17</v>
      </c>
      <c r="E373" s="175"/>
      <c r="F373" s="196">
        <f>ROUND(F366*A!D17,2)</f>
        <v>7720045.7000000002</v>
      </c>
      <c r="G373" s="196">
        <f>ROUND(G366*A!E17,2)</f>
        <v>4645691.6399999997</v>
      </c>
      <c r="H373" s="196">
        <f>ROUND(H366*A!F17,2)</f>
        <v>2143420.46</v>
      </c>
      <c r="I373" s="196">
        <f>ROUND(I366*A!G17,2)</f>
        <v>1127225.96</v>
      </c>
      <c r="J373" s="196">
        <f>ROUND(J366*A!H17,2)</f>
        <v>653617.30000000005</v>
      </c>
      <c r="K373" s="196">
        <f>ROUND(K366*A!I17,2)</f>
        <v>667458.23</v>
      </c>
      <c r="L373" s="196">
        <f>SUM(F373:K373)</f>
        <v>16957459.290000003</v>
      </c>
      <c r="M373" s="22"/>
      <c r="N373" s="22"/>
      <c r="O373" s="22"/>
      <c r="P373" s="22"/>
      <c r="Q373" s="22"/>
    </row>
    <row r="374" spans="1:18" x14ac:dyDescent="0.4">
      <c r="C374" s="38"/>
      <c r="D374" s="217"/>
      <c r="E374" s="174"/>
      <c r="F374" s="179"/>
      <c r="G374" s="179"/>
      <c r="H374" s="179"/>
      <c r="I374" s="179"/>
      <c r="J374" s="179"/>
      <c r="K374" s="179"/>
      <c r="L374" s="179"/>
      <c r="M374" s="22"/>
      <c r="N374" s="22"/>
      <c r="O374" s="22"/>
      <c r="P374" s="22"/>
      <c r="Q374" s="22"/>
    </row>
    <row r="375" spans="1:18" x14ac:dyDescent="0.4">
      <c r="A375" s="22">
        <f>A373+1</f>
        <v>10</v>
      </c>
      <c r="C375" s="26" t="s">
        <v>133</v>
      </c>
      <c r="D375" s="37"/>
      <c r="E375" s="174"/>
      <c r="F375" s="196">
        <f t="shared" ref="F375:K375" si="153">F371+F373</f>
        <v>17790008.760000002</v>
      </c>
      <c r="G375" s="196">
        <f t="shared" si="153"/>
        <v>11691131.210000001</v>
      </c>
      <c r="H375" s="196">
        <f t="shared" si="153"/>
        <v>6720607.6799999997</v>
      </c>
      <c r="I375" s="196">
        <f t="shared" si="153"/>
        <v>4690261.68</v>
      </c>
      <c r="J375" s="196">
        <f t="shared" si="153"/>
        <v>3735852.83</v>
      </c>
      <c r="K375" s="196">
        <f t="shared" si="153"/>
        <v>3756606.46</v>
      </c>
      <c r="L375" s="196">
        <f>SUM(F375:K375)</f>
        <v>48384468.620000005</v>
      </c>
      <c r="M375" s="22"/>
      <c r="N375" s="22"/>
      <c r="O375" s="22"/>
      <c r="P375" s="22"/>
      <c r="Q375" s="22"/>
    </row>
    <row r="376" spans="1:18" ht="15" customHeight="1" x14ac:dyDescent="0.4">
      <c r="C376" s="26"/>
      <c r="D376" s="37"/>
      <c r="E376" s="174"/>
      <c r="F376" s="173"/>
      <c r="G376" s="173"/>
      <c r="H376" s="173"/>
      <c r="I376" s="173"/>
      <c r="J376" s="173"/>
      <c r="K376" s="173"/>
      <c r="L376" s="173"/>
      <c r="M376" s="22"/>
      <c r="N376" s="22"/>
      <c r="O376" s="22"/>
      <c r="P376" s="22"/>
      <c r="Q376" s="22"/>
    </row>
    <row r="377" spans="1:18" ht="15" customHeight="1" x14ac:dyDescent="0.4">
      <c r="A377" s="22">
        <f>A375+1</f>
        <v>11</v>
      </c>
      <c r="C377" s="26" t="s">
        <v>125</v>
      </c>
      <c r="D377" s="37"/>
      <c r="E377" s="174"/>
      <c r="F377" s="173"/>
      <c r="G377" s="173"/>
      <c r="H377" s="173"/>
      <c r="I377" s="173"/>
      <c r="J377" s="173"/>
      <c r="K377" s="173"/>
      <c r="L377" s="173"/>
      <c r="M377" s="22"/>
      <c r="N377" s="22"/>
      <c r="O377" s="22"/>
      <c r="P377" s="22"/>
      <c r="Q377" s="22"/>
    </row>
    <row r="378" spans="1:18" ht="15" customHeight="1" x14ac:dyDescent="0.4">
      <c r="A378" s="22">
        <f>A377+1</f>
        <v>12</v>
      </c>
      <c r="C378" s="22" t="s">
        <v>139</v>
      </c>
      <c r="D378" s="37" t="s">
        <v>18</v>
      </c>
      <c r="E378" s="174"/>
      <c r="F378" s="196">
        <f>ROUND(F363*Input!$M$14,2)</f>
        <v>8171.73</v>
      </c>
      <c r="G378" s="196">
        <f>ROUND(G363*Input!$M$14,2)</f>
        <v>8164.31</v>
      </c>
      <c r="H378" s="196">
        <f>ROUND(H363*Input!$M$14,2)</f>
        <v>8136.73</v>
      </c>
      <c r="I378" s="196">
        <f>ROUND(I363*Input!$M$14,2)</f>
        <v>8086.75</v>
      </c>
      <c r="J378" s="196">
        <f>ROUND(J363*Input!$M$14,2)</f>
        <v>8036.63</v>
      </c>
      <c r="K378" s="196">
        <f>ROUND(K363*Input!$M$14,2)</f>
        <v>8014.58</v>
      </c>
      <c r="L378" s="196">
        <f>SUM(F378:K378)</f>
        <v>48610.73</v>
      </c>
      <c r="M378" s="22"/>
      <c r="N378" s="22"/>
      <c r="O378" s="22"/>
      <c r="P378" s="22"/>
      <c r="Q378" s="22"/>
    </row>
    <row r="379" spans="1:18" ht="15" customHeight="1" x14ac:dyDescent="0.4">
      <c r="A379" s="22">
        <f>A378+1</f>
        <v>13</v>
      </c>
      <c r="C379" s="26" t="s">
        <v>140</v>
      </c>
      <c r="D379" s="214" t="s">
        <v>17</v>
      </c>
      <c r="E379" s="175"/>
      <c r="F379" s="26">
        <f>ROUND(F366*Input!$P$14,2)</f>
        <v>17559.810000000001</v>
      </c>
      <c r="G379" s="26">
        <f>ROUND(G366*Input!$P$14,2)</f>
        <v>10566.97</v>
      </c>
      <c r="H379" s="26">
        <f>ROUND(H366*Input!$P$14,2)</f>
        <v>4875.37</v>
      </c>
      <c r="I379" s="26">
        <f>ROUND(I366*Input!$P$14,2)</f>
        <v>2563.96</v>
      </c>
      <c r="J379" s="26">
        <f>ROUND(J366*Input!$P$14,2)</f>
        <v>1486.7</v>
      </c>
      <c r="K379" s="26">
        <f>ROUND(K366*Input!$P$14,2)</f>
        <v>1518.18</v>
      </c>
      <c r="L379" s="218">
        <f>SUM(F379:K379)</f>
        <v>38570.99</v>
      </c>
      <c r="M379" s="22"/>
      <c r="N379" s="22"/>
      <c r="O379" s="22"/>
      <c r="P379" s="22"/>
      <c r="Q379" s="22"/>
    </row>
    <row r="380" spans="1:18" ht="15" customHeight="1" x14ac:dyDescent="0.4">
      <c r="A380" s="22">
        <f>A379+1</f>
        <v>14</v>
      </c>
      <c r="C380" s="22" t="s">
        <v>141</v>
      </c>
      <c r="D380" s="214" t="s">
        <v>18</v>
      </c>
      <c r="E380" s="175"/>
      <c r="F380" s="38">
        <f>ROUND(F363*Input!$N$14,2)</f>
        <v>35021.699999999997</v>
      </c>
      <c r="G380" s="38">
        <f>ROUND(G363*Input!$N$14,2)</f>
        <v>34989.9</v>
      </c>
      <c r="H380" s="38">
        <f>ROUND(H363*Input!$N$14,2)</f>
        <v>34871.699999999997</v>
      </c>
      <c r="I380" s="38">
        <f>ROUND(I363*Input!$N$14,2)</f>
        <v>34657.5</v>
      </c>
      <c r="J380" s="38">
        <f>ROUND(J363*Input!$N$14,2)</f>
        <v>34442.699999999997</v>
      </c>
      <c r="K380" s="38">
        <f>ROUND(K363*Input!$N$14,2)</f>
        <v>34348.199999999997</v>
      </c>
      <c r="L380" s="38">
        <f>SUM(F380:K380)</f>
        <v>208331.7</v>
      </c>
      <c r="M380" s="22"/>
      <c r="N380" s="22"/>
      <c r="O380" s="22"/>
      <c r="P380" s="22"/>
      <c r="Q380" s="22"/>
    </row>
    <row r="381" spans="1:18" ht="15" customHeight="1" x14ac:dyDescent="0.4">
      <c r="A381" s="22">
        <f>A380+1</f>
        <v>15</v>
      </c>
      <c r="C381" s="22" t="s">
        <v>142</v>
      </c>
      <c r="E381" s="173"/>
      <c r="F381" s="196">
        <f t="shared" ref="F381:K381" si="154">SUM(F378:F380)</f>
        <v>60753.24</v>
      </c>
      <c r="G381" s="196">
        <f t="shared" si="154"/>
        <v>53721.18</v>
      </c>
      <c r="H381" s="196">
        <f t="shared" si="154"/>
        <v>47883.799999999996</v>
      </c>
      <c r="I381" s="196">
        <f t="shared" si="154"/>
        <v>45308.21</v>
      </c>
      <c r="J381" s="196">
        <f t="shared" si="154"/>
        <v>43966.03</v>
      </c>
      <c r="K381" s="196">
        <f t="shared" si="154"/>
        <v>43880.959999999999</v>
      </c>
      <c r="L381" s="196">
        <f>SUM(F381:K381)</f>
        <v>295513.42</v>
      </c>
      <c r="M381" s="22"/>
      <c r="N381" s="22"/>
      <c r="O381" s="22"/>
      <c r="P381" s="22"/>
      <c r="Q381" s="22"/>
    </row>
    <row r="382" spans="1:18" ht="15" customHeight="1" x14ac:dyDescent="0.4">
      <c r="E382" s="173"/>
      <c r="F382" s="173"/>
      <c r="G382" s="173"/>
      <c r="H382" s="173"/>
      <c r="I382" s="173"/>
      <c r="J382" s="173"/>
      <c r="K382" s="173"/>
      <c r="L382" s="173"/>
      <c r="M382" s="22"/>
      <c r="N382" s="22"/>
      <c r="O382" s="22"/>
      <c r="P382" s="22"/>
      <c r="Q382" s="22"/>
    </row>
    <row r="383" spans="1:18" ht="15" customHeight="1" x14ac:dyDescent="0.4">
      <c r="A383" s="22">
        <f>A381+1</f>
        <v>16</v>
      </c>
      <c r="C383" s="26" t="s">
        <v>132</v>
      </c>
      <c r="D383" s="37"/>
      <c r="E383" s="174"/>
      <c r="F383" s="196">
        <f t="shared" ref="F383:K383" si="155">F375+F381</f>
        <v>17850762</v>
      </c>
      <c r="G383" s="196">
        <f t="shared" si="155"/>
        <v>11744852.390000001</v>
      </c>
      <c r="H383" s="196">
        <f t="shared" si="155"/>
        <v>6768491.4799999995</v>
      </c>
      <c r="I383" s="196">
        <f t="shared" si="155"/>
        <v>4735569.8899999997</v>
      </c>
      <c r="J383" s="196">
        <f t="shared" si="155"/>
        <v>3779818.86</v>
      </c>
      <c r="K383" s="196">
        <f t="shared" si="155"/>
        <v>3800487.42</v>
      </c>
      <c r="L383" s="196">
        <f>SUM(F383:K383)</f>
        <v>48679982.039999999</v>
      </c>
      <c r="M383" s="22"/>
      <c r="N383" s="22"/>
      <c r="O383" s="22"/>
      <c r="P383" s="22"/>
      <c r="Q383" s="22"/>
    </row>
    <row r="384" spans="1:18" ht="15" customHeight="1" x14ac:dyDescent="0.4">
      <c r="F384" s="173"/>
      <c r="G384" s="173"/>
      <c r="H384" s="173"/>
      <c r="I384" s="173"/>
      <c r="J384" s="173"/>
      <c r="K384" s="173"/>
      <c r="L384" s="173"/>
      <c r="M384" s="39"/>
      <c r="N384" s="39"/>
      <c r="O384" s="39"/>
      <c r="P384" s="39"/>
      <c r="Q384" s="39"/>
      <c r="R384" s="39"/>
    </row>
    <row r="385" spans="1:18" ht="15" customHeight="1" x14ac:dyDescent="0.4">
      <c r="F385" s="173"/>
      <c r="G385" s="173"/>
      <c r="H385" s="173"/>
      <c r="I385" s="173"/>
      <c r="J385" s="173"/>
      <c r="K385" s="173"/>
      <c r="L385" s="173"/>
      <c r="M385" s="39"/>
      <c r="N385" s="39"/>
      <c r="O385" s="39"/>
      <c r="P385" s="39"/>
      <c r="Q385" s="39"/>
      <c r="R385" s="39"/>
    </row>
    <row r="386" spans="1:18" ht="15" customHeight="1" x14ac:dyDescent="0.4">
      <c r="A386" s="22">
        <f>A383+1</f>
        <v>17</v>
      </c>
      <c r="B386" s="22" t="str">
        <f>B74</f>
        <v>G1C</v>
      </c>
      <c r="C386" s="22" t="str">
        <f>C74</f>
        <v>LG&amp;E Commercial</v>
      </c>
      <c r="F386" s="28"/>
      <c r="H386" s="28"/>
      <c r="J386" s="28"/>
      <c r="L386" s="22"/>
      <c r="M386" s="39"/>
      <c r="N386" s="39"/>
      <c r="O386" s="39"/>
      <c r="P386" s="39"/>
      <c r="Q386" s="39"/>
      <c r="R386" s="39"/>
    </row>
    <row r="387" spans="1:18" ht="15" customHeight="1" x14ac:dyDescent="0.4">
      <c r="F387" s="28"/>
      <c r="H387" s="28"/>
      <c r="J387" s="28"/>
      <c r="L387" s="22"/>
      <c r="M387" s="39"/>
      <c r="N387" s="39"/>
      <c r="O387" s="39"/>
      <c r="P387" s="39"/>
      <c r="Q387" s="39"/>
      <c r="R387" s="39"/>
    </row>
    <row r="388" spans="1:18" ht="15" customHeight="1" x14ac:dyDescent="0.4">
      <c r="A388" s="22">
        <f>A386+1</f>
        <v>18</v>
      </c>
      <c r="C388" s="25" t="s">
        <v>84</v>
      </c>
      <c r="D388" s="25"/>
      <c r="F388" s="28"/>
      <c r="H388" s="28"/>
      <c r="J388" s="28"/>
      <c r="L388" s="22"/>
      <c r="M388" s="39"/>
      <c r="N388" s="39"/>
      <c r="O388" s="39"/>
      <c r="P388" s="39"/>
      <c r="Q388" s="39"/>
      <c r="R388" s="39"/>
    </row>
    <row r="389" spans="1:18" ht="15" customHeight="1" x14ac:dyDescent="0.4">
      <c r="F389" s="28"/>
      <c r="H389" s="28"/>
      <c r="J389" s="28"/>
      <c r="L389" s="22"/>
      <c r="M389" s="39"/>
      <c r="N389" s="39"/>
      <c r="O389" s="39"/>
      <c r="P389" s="39"/>
      <c r="Q389" s="39"/>
      <c r="R389" s="39"/>
    </row>
    <row r="390" spans="1:18" ht="15" customHeight="1" x14ac:dyDescent="0.4">
      <c r="A390" s="22">
        <f>A388+1</f>
        <v>19</v>
      </c>
      <c r="C390" s="22" t="s">
        <v>130</v>
      </c>
      <c r="F390" s="26">
        <f>B!D26</f>
        <v>0</v>
      </c>
      <c r="G390" s="26">
        <f>B!E26</f>
        <v>0</v>
      </c>
      <c r="H390" s="26">
        <f>B!F26</f>
        <v>0</v>
      </c>
      <c r="I390" s="26">
        <f>B!G26</f>
        <v>0</v>
      </c>
      <c r="J390" s="26">
        <f>B!H26</f>
        <v>0</v>
      </c>
      <c r="K390" s="26">
        <f>B!I26</f>
        <v>0</v>
      </c>
      <c r="L390" s="26">
        <f>SUM(F390:K390)</f>
        <v>0</v>
      </c>
      <c r="M390" s="39"/>
      <c r="N390" s="39"/>
      <c r="O390" s="39"/>
      <c r="P390" s="39"/>
      <c r="Q390" s="39"/>
      <c r="R390" s="39"/>
    </row>
    <row r="391" spans="1:18" ht="15" customHeight="1" x14ac:dyDescent="0.4">
      <c r="A391" s="22">
        <f>A390+1</f>
        <v>20</v>
      </c>
      <c r="C391" s="22" t="s">
        <v>137</v>
      </c>
      <c r="D391" s="22" t="s">
        <v>18</v>
      </c>
      <c r="E391" s="174">
        <f>Input!H15</f>
        <v>86.14</v>
      </c>
      <c r="F391" s="196">
        <f t="shared" ref="F391:K391" si="156">ROUND(F390*$E$391,2)</f>
        <v>0</v>
      </c>
      <c r="G391" s="196">
        <f t="shared" si="156"/>
        <v>0</v>
      </c>
      <c r="H391" s="196">
        <f t="shared" si="156"/>
        <v>0</v>
      </c>
      <c r="I391" s="196">
        <f t="shared" si="156"/>
        <v>0</v>
      </c>
      <c r="J391" s="196">
        <f t="shared" si="156"/>
        <v>0</v>
      </c>
      <c r="K391" s="196">
        <f t="shared" si="156"/>
        <v>0</v>
      </c>
      <c r="L391" s="196">
        <f>SUM(F391:K391)</f>
        <v>0</v>
      </c>
      <c r="M391" s="39"/>
      <c r="N391" s="39"/>
      <c r="O391" s="39"/>
      <c r="P391" s="39"/>
      <c r="Q391" s="39"/>
      <c r="R391" s="39"/>
    </row>
    <row r="392" spans="1:18" ht="15" customHeight="1" x14ac:dyDescent="0.4">
      <c r="E392" s="219"/>
      <c r="F392" s="28"/>
      <c r="H392" s="28"/>
      <c r="J392" s="28"/>
      <c r="L392" s="22"/>
      <c r="M392" s="39"/>
      <c r="N392" s="39"/>
      <c r="O392" s="39"/>
      <c r="P392" s="39"/>
      <c r="Q392" s="39"/>
      <c r="R392" s="39"/>
    </row>
    <row r="393" spans="1:18" ht="15" customHeight="1" x14ac:dyDescent="0.4">
      <c r="A393" s="22">
        <f>A391+1</f>
        <v>21</v>
      </c>
      <c r="C393" s="22" t="s">
        <v>136</v>
      </c>
      <c r="E393" s="219"/>
      <c r="F393" s="27">
        <f>'C'!D24</f>
        <v>0</v>
      </c>
      <c r="G393" s="27">
        <f>'C'!E24</f>
        <v>0</v>
      </c>
      <c r="H393" s="27">
        <f>'C'!F24</f>
        <v>0</v>
      </c>
      <c r="I393" s="27">
        <f>'C'!G24</f>
        <v>0</v>
      </c>
      <c r="J393" s="27">
        <f>'C'!H24</f>
        <v>0</v>
      </c>
      <c r="K393" s="27">
        <f>'C'!I24</f>
        <v>0</v>
      </c>
      <c r="L393" s="27">
        <f>SUM(F393:K393)</f>
        <v>0</v>
      </c>
      <c r="M393" s="39"/>
      <c r="N393" s="39"/>
      <c r="O393" s="39"/>
      <c r="P393" s="39"/>
      <c r="Q393" s="39"/>
      <c r="R393" s="39"/>
    </row>
    <row r="394" spans="1:18" ht="14.55" customHeight="1" x14ac:dyDescent="0.4">
      <c r="A394" s="22">
        <f>A393+1</f>
        <v>22</v>
      </c>
      <c r="C394" s="213" t="s">
        <v>134</v>
      </c>
      <c r="D394" s="214" t="s">
        <v>17</v>
      </c>
      <c r="E394" s="175"/>
      <c r="F394" s="215">
        <f>ROUND(F393*Input!J$55,2)</f>
        <v>0</v>
      </c>
      <c r="G394" s="215">
        <f>ROUND(G393*Input!K$55,2)</f>
        <v>0</v>
      </c>
      <c r="H394" s="215">
        <f>ROUND(H393*Input!L$55,2)</f>
        <v>0</v>
      </c>
      <c r="I394" s="215">
        <f>ROUND(I393*Input!M$55,2)</f>
        <v>0</v>
      </c>
      <c r="J394" s="215">
        <f>ROUND(J393*Input!N$55,2)</f>
        <v>0</v>
      </c>
      <c r="K394" s="215">
        <f>ROUND(K393*Input!O$55,2)</f>
        <v>0</v>
      </c>
      <c r="L394" s="215">
        <f>SUM(F394:K394)</f>
        <v>0</v>
      </c>
      <c r="M394" s="39"/>
      <c r="N394" s="39"/>
      <c r="O394" s="39"/>
      <c r="P394" s="39"/>
      <c r="Q394" s="39"/>
      <c r="R394" s="39"/>
    </row>
    <row r="395" spans="1:18" ht="15" customHeight="1" x14ac:dyDescent="0.4">
      <c r="A395" s="22">
        <f>A394+1</f>
        <v>23</v>
      </c>
      <c r="C395" s="22" t="s">
        <v>131</v>
      </c>
      <c r="E395" s="174"/>
      <c r="F395" s="196">
        <f t="shared" ref="F395:K395" si="157">F391+F394</f>
        <v>0</v>
      </c>
      <c r="G395" s="196">
        <f t="shared" si="157"/>
        <v>0</v>
      </c>
      <c r="H395" s="196">
        <f t="shared" si="157"/>
        <v>0</v>
      </c>
      <c r="I395" s="196">
        <f t="shared" si="157"/>
        <v>0</v>
      </c>
      <c r="J395" s="196">
        <f t="shared" si="157"/>
        <v>0</v>
      </c>
      <c r="K395" s="196">
        <f t="shared" si="157"/>
        <v>0</v>
      </c>
      <c r="L395" s="196">
        <f>SUM(F395:K395)</f>
        <v>0</v>
      </c>
      <c r="M395" s="39"/>
      <c r="N395" s="39"/>
      <c r="O395" s="39"/>
      <c r="P395" s="39"/>
      <c r="Q395" s="39"/>
      <c r="R395" s="39"/>
    </row>
    <row r="396" spans="1:18" ht="15" customHeight="1" x14ac:dyDescent="0.4">
      <c r="E396" s="174"/>
      <c r="F396" s="28"/>
      <c r="H396" s="28"/>
      <c r="J396" s="28"/>
      <c r="L396" s="29"/>
      <c r="M396" s="39"/>
      <c r="N396" s="39"/>
      <c r="O396" s="39"/>
      <c r="P396" s="39"/>
      <c r="Q396" s="39"/>
      <c r="R396" s="39"/>
    </row>
    <row r="397" spans="1:18" ht="15" customHeight="1" x14ac:dyDescent="0.4">
      <c r="A397" s="22">
        <f>A395+1</f>
        <v>24</v>
      </c>
      <c r="C397" s="22" t="s">
        <v>135</v>
      </c>
      <c r="D397" s="172" t="s">
        <v>17</v>
      </c>
      <c r="E397" s="175"/>
      <c r="F397" s="196">
        <f>ROUND(F393*A!D53,2)</f>
        <v>0</v>
      </c>
      <c r="G397" s="196">
        <f>ROUND(G393*A!E53,2)</f>
        <v>0</v>
      </c>
      <c r="H397" s="196">
        <f>ROUND(H393*A!F53,2)</f>
        <v>0</v>
      </c>
      <c r="I397" s="196">
        <f>ROUND(I393*A!G53,2)</f>
        <v>0</v>
      </c>
      <c r="J397" s="196">
        <f>ROUND(J393*A!H53,2)</f>
        <v>0</v>
      </c>
      <c r="K397" s="196">
        <f>ROUND(K393*A!I53,2)</f>
        <v>0</v>
      </c>
      <c r="L397" s="196">
        <f>SUM(F397:K397)</f>
        <v>0</v>
      </c>
      <c r="M397" s="39"/>
      <c r="N397" s="39"/>
      <c r="O397" s="39"/>
      <c r="P397" s="39"/>
      <c r="Q397" s="39"/>
      <c r="R397" s="39"/>
    </row>
    <row r="398" spans="1:18" ht="15" customHeight="1" x14ac:dyDescent="0.4">
      <c r="F398" s="28"/>
      <c r="H398" s="28"/>
      <c r="J398" s="28"/>
      <c r="L398" s="22"/>
      <c r="M398" s="39"/>
      <c r="N398" s="39"/>
      <c r="O398" s="39"/>
      <c r="P398" s="39"/>
      <c r="Q398" s="39"/>
      <c r="R398" s="39"/>
    </row>
    <row r="399" spans="1:18" ht="15" customHeight="1" x14ac:dyDescent="0.4">
      <c r="A399" s="22">
        <f>A397+1</f>
        <v>25</v>
      </c>
      <c r="C399" s="26" t="s">
        <v>132</v>
      </c>
      <c r="D399" s="37"/>
      <c r="E399" s="174"/>
      <c r="F399" s="196">
        <f t="shared" ref="F399:K399" si="158">F395+F397</f>
        <v>0</v>
      </c>
      <c r="G399" s="196">
        <f t="shared" si="158"/>
        <v>0</v>
      </c>
      <c r="H399" s="196">
        <f t="shared" si="158"/>
        <v>0</v>
      </c>
      <c r="I399" s="196">
        <f t="shared" si="158"/>
        <v>0</v>
      </c>
      <c r="J399" s="196">
        <f t="shared" si="158"/>
        <v>0</v>
      </c>
      <c r="K399" s="196">
        <f t="shared" si="158"/>
        <v>0</v>
      </c>
      <c r="L399" s="196">
        <f>SUM(F399:K399)</f>
        <v>0</v>
      </c>
      <c r="M399" s="39"/>
      <c r="N399" s="39"/>
      <c r="O399" s="39"/>
      <c r="P399" s="39"/>
      <c r="Q399" s="39"/>
      <c r="R399" s="39"/>
    </row>
    <row r="400" spans="1:18" ht="15" customHeight="1" x14ac:dyDescent="0.4">
      <c r="F400" s="173"/>
      <c r="G400" s="173"/>
      <c r="H400" s="173"/>
      <c r="I400" s="173"/>
      <c r="J400" s="173"/>
      <c r="K400" s="173"/>
      <c r="L400" s="173"/>
      <c r="M400" s="39"/>
      <c r="N400" s="39"/>
      <c r="O400" s="39"/>
      <c r="P400" s="39"/>
      <c r="Q400" s="39"/>
      <c r="R400" s="39"/>
    </row>
    <row r="401" spans="1:18" ht="15" customHeight="1" x14ac:dyDescent="0.4">
      <c r="F401" s="173"/>
      <c r="G401" s="173"/>
      <c r="H401" s="173"/>
      <c r="I401" s="173"/>
      <c r="J401" s="173"/>
      <c r="K401" s="173"/>
      <c r="L401" s="173"/>
      <c r="M401" s="39"/>
      <c r="N401" s="39"/>
      <c r="O401" s="39"/>
      <c r="P401" s="39"/>
      <c r="Q401" s="39"/>
      <c r="R401" s="39"/>
    </row>
    <row r="402" spans="1:18" ht="15" customHeight="1" x14ac:dyDescent="0.4">
      <c r="A402" s="22">
        <f>A399+1</f>
        <v>26</v>
      </c>
      <c r="B402" s="22" t="str">
        <f>B81</f>
        <v>G1R</v>
      </c>
      <c r="C402" s="22" t="str">
        <f>C81</f>
        <v>LG&amp;E Residential</v>
      </c>
      <c r="F402" s="28"/>
      <c r="H402" s="28"/>
      <c r="J402" s="28"/>
      <c r="L402" s="22"/>
      <c r="M402" s="39"/>
      <c r="N402" s="39"/>
      <c r="O402" s="39"/>
      <c r="P402" s="39"/>
      <c r="Q402" s="39"/>
      <c r="R402" s="39"/>
    </row>
    <row r="403" spans="1:18" ht="15" customHeight="1" x14ac:dyDescent="0.4">
      <c r="F403" s="28"/>
      <c r="H403" s="28"/>
      <c r="J403" s="28"/>
      <c r="L403" s="22"/>
      <c r="M403" s="39"/>
      <c r="N403" s="39"/>
      <c r="O403" s="39"/>
      <c r="P403" s="39"/>
      <c r="Q403" s="39"/>
      <c r="R403" s="39"/>
    </row>
    <row r="404" spans="1:18" ht="15" customHeight="1" x14ac:dyDescent="0.4">
      <c r="A404" s="22">
        <f>A402+1</f>
        <v>27</v>
      </c>
      <c r="C404" s="25" t="s">
        <v>83</v>
      </c>
      <c r="D404" s="25"/>
      <c r="F404" s="28"/>
      <c r="H404" s="28"/>
      <c r="J404" s="28"/>
      <c r="L404" s="22"/>
      <c r="M404" s="39"/>
      <c r="N404" s="39"/>
      <c r="O404" s="39"/>
      <c r="P404" s="39"/>
      <c r="Q404" s="39"/>
      <c r="R404" s="39"/>
    </row>
    <row r="405" spans="1:18" ht="15" customHeight="1" x14ac:dyDescent="0.4">
      <c r="F405" s="28"/>
      <c r="H405" s="28"/>
      <c r="J405" s="28"/>
      <c r="L405" s="22"/>
      <c r="M405" s="39"/>
      <c r="N405" s="39"/>
      <c r="O405" s="39"/>
      <c r="P405" s="39"/>
      <c r="Q405" s="39"/>
      <c r="R405" s="39"/>
    </row>
    <row r="406" spans="1:18" ht="15" customHeight="1" x14ac:dyDescent="0.4">
      <c r="A406" s="22">
        <f>A404+1</f>
        <v>28</v>
      </c>
      <c r="C406" s="22" t="s">
        <v>130</v>
      </c>
      <c r="F406" s="71">
        <f>B!D32</f>
        <v>3</v>
      </c>
      <c r="G406" s="71">
        <f>B!E32</f>
        <v>3</v>
      </c>
      <c r="H406" s="71">
        <f>B!F32</f>
        <v>3</v>
      </c>
      <c r="I406" s="71">
        <f>B!G32</f>
        <v>3</v>
      </c>
      <c r="J406" s="71">
        <f>B!H32</f>
        <v>3</v>
      </c>
      <c r="K406" s="71">
        <f>B!I32</f>
        <v>3</v>
      </c>
      <c r="L406" s="113">
        <f>SUM(F406:K406)</f>
        <v>18</v>
      </c>
      <c r="M406" s="39"/>
      <c r="N406" s="39"/>
      <c r="O406" s="39"/>
      <c r="P406" s="39"/>
      <c r="Q406" s="39"/>
      <c r="R406" s="39"/>
    </row>
    <row r="407" spans="1:18" ht="15" customHeight="1" x14ac:dyDescent="0.4">
      <c r="A407" s="22">
        <f>A406+1</f>
        <v>29</v>
      </c>
      <c r="C407" s="22" t="s">
        <v>137</v>
      </c>
      <c r="E407" s="220">
        <f>Input!H16</f>
        <v>23.42</v>
      </c>
      <c r="F407" s="196">
        <f t="shared" ref="F407:K407" si="159">ROUND(F406*$E$407,2)</f>
        <v>70.260000000000005</v>
      </c>
      <c r="G407" s="196">
        <f t="shared" si="159"/>
        <v>70.260000000000005</v>
      </c>
      <c r="H407" s="196">
        <f t="shared" si="159"/>
        <v>70.260000000000005</v>
      </c>
      <c r="I407" s="196">
        <f t="shared" si="159"/>
        <v>70.260000000000005</v>
      </c>
      <c r="J407" s="196">
        <f t="shared" si="159"/>
        <v>70.260000000000005</v>
      </c>
      <c r="K407" s="196">
        <f t="shared" si="159"/>
        <v>70.260000000000005</v>
      </c>
      <c r="L407" s="196">
        <f>SUM(F407:K407)</f>
        <v>421.56</v>
      </c>
      <c r="M407" s="39"/>
      <c r="N407" s="39"/>
      <c r="O407" s="39"/>
      <c r="P407" s="39"/>
      <c r="Q407" s="39"/>
      <c r="R407" s="39"/>
    </row>
    <row r="408" spans="1:18" ht="15" customHeight="1" x14ac:dyDescent="0.4">
      <c r="E408" s="22"/>
      <c r="F408" s="28"/>
      <c r="H408" s="28"/>
      <c r="J408" s="28"/>
      <c r="L408" s="22"/>
      <c r="M408" s="39"/>
      <c r="N408" s="39"/>
      <c r="O408" s="39"/>
      <c r="P408" s="39"/>
      <c r="Q408" s="39"/>
      <c r="R408" s="39"/>
    </row>
    <row r="409" spans="1:18" ht="15" customHeight="1" x14ac:dyDescent="0.4">
      <c r="A409" s="22">
        <f>A407+1</f>
        <v>30</v>
      </c>
      <c r="C409" s="22" t="s">
        <v>136</v>
      </c>
      <c r="E409" s="221"/>
      <c r="F409" s="53">
        <f>'C'!D29</f>
        <v>71.5</v>
      </c>
      <c r="G409" s="53">
        <f>'C'!E29</f>
        <v>48</v>
      </c>
      <c r="H409" s="53">
        <f>'C'!F29</f>
        <v>17</v>
      </c>
      <c r="I409" s="53">
        <f>'C'!G29</f>
        <v>9.5</v>
      </c>
      <c r="J409" s="53">
        <f>'C'!H29</f>
        <v>4.4000000000000004</v>
      </c>
      <c r="K409" s="53">
        <f>'C'!I29</f>
        <v>4.8</v>
      </c>
      <c r="L409" s="222">
        <f>SUM(F409:K409)</f>
        <v>155.20000000000002</v>
      </c>
      <c r="M409" s="39"/>
      <c r="N409" s="39"/>
      <c r="O409" s="39"/>
      <c r="P409" s="39"/>
      <c r="Q409" s="39"/>
      <c r="R409" s="39"/>
    </row>
    <row r="410" spans="1:18" ht="15" customHeight="1" x14ac:dyDescent="0.4">
      <c r="A410" s="22">
        <f>A409+1</f>
        <v>31</v>
      </c>
      <c r="C410" s="213" t="s">
        <v>134</v>
      </c>
      <c r="D410" s="214" t="s">
        <v>17</v>
      </c>
      <c r="E410" s="175"/>
      <c r="F410" s="215">
        <f>ROUND(F409*Input!J$54,2)</f>
        <v>384.94</v>
      </c>
      <c r="G410" s="215">
        <f>ROUND(G409*Input!K$54,2)</f>
        <v>258.42</v>
      </c>
      <c r="H410" s="215">
        <f>ROUND(H409*Input!L$54,2)</f>
        <v>91.52</v>
      </c>
      <c r="I410" s="215">
        <f>ROUND(I409*Input!M$54,2)</f>
        <v>51.15</v>
      </c>
      <c r="J410" s="215">
        <f>ROUND(J409*Input!N$54,2)</f>
        <v>23.69</v>
      </c>
      <c r="K410" s="215">
        <f>ROUND(K409*Input!O$54,2)</f>
        <v>25.84</v>
      </c>
      <c r="L410" s="215">
        <f>SUM(F410:K410)</f>
        <v>835.56000000000006</v>
      </c>
      <c r="M410" s="39"/>
      <c r="N410" s="39"/>
      <c r="O410" s="39"/>
      <c r="P410" s="39"/>
      <c r="Q410" s="39"/>
      <c r="R410" s="39"/>
    </row>
    <row r="411" spans="1:18" ht="15" customHeight="1" x14ac:dyDescent="0.4">
      <c r="A411" s="22">
        <f>A410+1</f>
        <v>32</v>
      </c>
      <c r="C411" s="22" t="s">
        <v>131</v>
      </c>
      <c r="E411" s="175"/>
      <c r="F411" s="196">
        <f t="shared" ref="F411:K411" si="160">F407+F410</f>
        <v>455.2</v>
      </c>
      <c r="G411" s="196">
        <f t="shared" si="160"/>
        <v>328.68</v>
      </c>
      <c r="H411" s="196">
        <f t="shared" si="160"/>
        <v>161.78</v>
      </c>
      <c r="I411" s="196">
        <f t="shared" si="160"/>
        <v>121.41</v>
      </c>
      <c r="J411" s="196">
        <f t="shared" si="160"/>
        <v>93.95</v>
      </c>
      <c r="K411" s="196">
        <f t="shared" si="160"/>
        <v>96.100000000000009</v>
      </c>
      <c r="L411" s="196">
        <f>SUM(F411:K411)</f>
        <v>1257.1199999999999</v>
      </c>
      <c r="M411" s="39"/>
      <c r="N411" s="39"/>
      <c r="O411" s="39"/>
      <c r="P411" s="39"/>
      <c r="Q411" s="39"/>
      <c r="R411" s="39"/>
    </row>
    <row r="412" spans="1:18" ht="15" customHeight="1" x14ac:dyDescent="0.4">
      <c r="E412" s="175"/>
      <c r="F412" s="28"/>
      <c r="H412" s="28"/>
      <c r="J412" s="28"/>
      <c r="L412" s="29"/>
      <c r="M412" s="39"/>
      <c r="N412" s="39"/>
      <c r="O412" s="39"/>
      <c r="P412" s="39"/>
      <c r="Q412" s="39"/>
      <c r="R412" s="39"/>
    </row>
    <row r="413" spans="1:18" ht="15" customHeight="1" x14ac:dyDescent="0.4">
      <c r="A413" s="22">
        <f>A411+1</f>
        <v>33</v>
      </c>
      <c r="C413" s="22" t="s">
        <v>135</v>
      </c>
      <c r="D413" s="172" t="s">
        <v>17</v>
      </c>
      <c r="E413" s="175"/>
      <c r="F413" s="196">
        <f>ROUND(F409*A!D47,2)</f>
        <v>484.09</v>
      </c>
      <c r="G413" s="196">
        <f>ROUND(G409*A!E47,2)</f>
        <v>324.98</v>
      </c>
      <c r="H413" s="196">
        <f>ROUND(H409*A!F47,2)</f>
        <v>115.1</v>
      </c>
      <c r="I413" s="196">
        <f>ROUND(I409*A!G47,2)</f>
        <v>64.319999999999993</v>
      </c>
      <c r="J413" s="196">
        <f>ROUND(J409*A!H47,2)</f>
        <v>29.79</v>
      </c>
      <c r="K413" s="196">
        <f>ROUND(K409*A!I47,2)</f>
        <v>32.5</v>
      </c>
      <c r="L413" s="196">
        <f>SUM(F413:K413)</f>
        <v>1050.78</v>
      </c>
      <c r="M413" s="39"/>
      <c r="N413" s="39"/>
      <c r="O413" s="39"/>
      <c r="P413" s="39"/>
      <c r="Q413" s="39"/>
      <c r="R413" s="39"/>
    </row>
    <row r="414" spans="1:18" ht="15" customHeight="1" x14ac:dyDescent="0.4">
      <c r="F414" s="28"/>
      <c r="H414" s="28"/>
      <c r="J414" s="28"/>
      <c r="L414" s="22"/>
      <c r="M414" s="39"/>
      <c r="N414" s="39"/>
      <c r="O414" s="39"/>
      <c r="P414" s="39"/>
      <c r="Q414" s="39"/>
      <c r="R414" s="39"/>
    </row>
    <row r="415" spans="1:18" ht="15" customHeight="1" x14ac:dyDescent="0.4">
      <c r="A415" s="22">
        <f>A413+1</f>
        <v>34</v>
      </c>
      <c r="C415" s="26" t="s">
        <v>132</v>
      </c>
      <c r="D415" s="37"/>
      <c r="E415" s="174"/>
      <c r="F415" s="196">
        <f t="shared" ref="F415:K415" si="161">F411+F413</f>
        <v>939.29</v>
      </c>
      <c r="G415" s="196">
        <f t="shared" si="161"/>
        <v>653.66000000000008</v>
      </c>
      <c r="H415" s="196">
        <f t="shared" si="161"/>
        <v>276.88</v>
      </c>
      <c r="I415" s="196">
        <f t="shared" si="161"/>
        <v>185.73</v>
      </c>
      <c r="J415" s="196">
        <f t="shared" si="161"/>
        <v>123.74000000000001</v>
      </c>
      <c r="K415" s="196">
        <f t="shared" si="161"/>
        <v>128.60000000000002</v>
      </c>
      <c r="L415" s="196">
        <f>SUM(F415:K415)</f>
        <v>2307.9</v>
      </c>
      <c r="M415" s="39"/>
      <c r="N415" s="39"/>
      <c r="O415" s="39"/>
      <c r="P415" s="39"/>
      <c r="Q415" s="39"/>
      <c r="R415" s="39"/>
    </row>
    <row r="416" spans="1:18" ht="15" customHeight="1" x14ac:dyDescent="0.4">
      <c r="F416" s="173"/>
      <c r="G416" s="173"/>
      <c r="H416" s="173"/>
      <c r="I416" s="173"/>
      <c r="J416" s="173"/>
      <c r="K416" s="173"/>
      <c r="L416" s="173"/>
      <c r="M416" s="39"/>
      <c r="N416" s="39"/>
      <c r="O416" s="39"/>
      <c r="P416" s="39"/>
      <c r="Q416" s="39"/>
      <c r="R416" s="39"/>
    </row>
    <row r="417" spans="1:18" ht="15" customHeight="1" x14ac:dyDescent="0.4">
      <c r="F417" s="173"/>
      <c r="G417" s="173"/>
      <c r="H417" s="173"/>
      <c r="I417" s="173"/>
      <c r="J417" s="173"/>
      <c r="K417" s="173"/>
      <c r="L417" s="173"/>
      <c r="M417" s="39"/>
      <c r="N417" s="39"/>
      <c r="O417" s="39"/>
      <c r="P417" s="39"/>
      <c r="Q417" s="39"/>
      <c r="R417" s="39"/>
    </row>
    <row r="418" spans="1:18" ht="15" customHeight="1" x14ac:dyDescent="0.4">
      <c r="A418" s="22" t="str">
        <f>$A$287</f>
        <v>[1] Reflects forecasted volumes for March through August 2026.</v>
      </c>
    </row>
    <row r="419" spans="1:18" ht="15" customHeight="1" x14ac:dyDescent="0.4">
      <c r="A419" s="22" t="s">
        <v>234</v>
      </c>
    </row>
    <row r="420" spans="1:18" ht="15" customHeight="1" x14ac:dyDescent="0.4">
      <c r="A420" s="286" t="str">
        <f>CONAME</f>
        <v>Columbia Gas of Kentucky, Inc.</v>
      </c>
      <c r="B420" s="286"/>
      <c r="C420" s="286"/>
      <c r="D420" s="286"/>
      <c r="E420" s="286"/>
      <c r="F420" s="286"/>
      <c r="G420" s="286"/>
      <c r="H420" s="286"/>
      <c r="I420" s="286"/>
      <c r="J420" s="286"/>
      <c r="K420" s="286"/>
      <c r="L420" s="286"/>
      <c r="M420" s="61"/>
      <c r="N420" s="61"/>
      <c r="O420" s="61"/>
      <c r="P420" s="61"/>
      <c r="Q420" s="61"/>
      <c r="R420" s="61"/>
    </row>
    <row r="421" spans="1:18" ht="15" customHeight="1" x14ac:dyDescent="0.4">
      <c r="A421" s="286" t="str">
        <f>case</f>
        <v>Case No. 2026-00099</v>
      </c>
      <c r="B421" s="286"/>
      <c r="C421" s="286"/>
      <c r="D421" s="286"/>
      <c r="E421" s="286"/>
      <c r="F421" s="286"/>
      <c r="G421" s="286"/>
      <c r="H421" s="286"/>
      <c r="I421" s="286"/>
      <c r="J421" s="286"/>
      <c r="K421" s="286"/>
      <c r="L421" s="286"/>
      <c r="M421" s="25"/>
      <c r="N421" s="25"/>
      <c r="O421" s="25"/>
      <c r="P421" s="25"/>
      <c r="Q421" s="25"/>
      <c r="R421" s="25"/>
    </row>
    <row r="422" spans="1:18" ht="15" customHeight="1" x14ac:dyDescent="0.4">
      <c r="A422" s="286" t="s">
        <v>268</v>
      </c>
      <c r="B422" s="286"/>
      <c r="C422" s="286"/>
      <c r="D422" s="286"/>
      <c r="E422" s="286"/>
      <c r="F422" s="286"/>
      <c r="G422" s="286"/>
      <c r="H422" s="286"/>
      <c r="I422" s="286"/>
      <c r="J422" s="286"/>
      <c r="K422" s="286"/>
      <c r="L422" s="286"/>
      <c r="M422" s="73"/>
      <c r="N422" s="73"/>
      <c r="O422" s="73"/>
      <c r="P422" s="73"/>
      <c r="Q422" s="73"/>
      <c r="R422" s="73"/>
    </row>
    <row r="423" spans="1:18" ht="15" customHeight="1" x14ac:dyDescent="0.4">
      <c r="A423" s="286" t="str">
        <f>TYDESC</f>
        <v>For the 6 Months Ended August 31, 2026</v>
      </c>
      <c r="B423" s="286"/>
      <c r="C423" s="286"/>
      <c r="D423" s="286"/>
      <c r="E423" s="286"/>
      <c r="F423" s="286"/>
      <c r="G423" s="286"/>
      <c r="H423" s="286"/>
      <c r="I423" s="286"/>
      <c r="J423" s="286"/>
      <c r="K423" s="286"/>
      <c r="L423" s="286"/>
      <c r="M423" s="61"/>
      <c r="N423" s="61"/>
      <c r="O423" s="61"/>
      <c r="P423" s="61"/>
      <c r="Q423" s="61"/>
      <c r="R423" s="61"/>
    </row>
    <row r="424" spans="1:18" ht="15" customHeight="1" x14ac:dyDescent="0.4">
      <c r="A424" s="286" t="s">
        <v>33</v>
      </c>
      <c r="B424" s="286"/>
      <c r="C424" s="286"/>
      <c r="D424" s="286"/>
      <c r="E424" s="286"/>
      <c r="F424" s="286"/>
      <c r="G424" s="286"/>
      <c r="H424" s="286"/>
      <c r="I424" s="286"/>
      <c r="J424" s="286"/>
      <c r="K424" s="286"/>
      <c r="L424" s="286"/>
      <c r="M424" s="132"/>
      <c r="N424" s="132"/>
      <c r="O424" s="132"/>
      <c r="P424" s="132"/>
      <c r="Q424" s="132"/>
      <c r="R424" s="132"/>
    </row>
    <row r="425" spans="1:18" ht="15" customHeight="1" x14ac:dyDescent="0.4">
      <c r="A425" s="132"/>
      <c r="B425" s="132"/>
      <c r="C425" s="132"/>
      <c r="D425" s="132"/>
      <c r="E425" s="132"/>
      <c r="F425" s="132"/>
      <c r="G425" s="132"/>
      <c r="H425" s="132"/>
      <c r="I425" s="132"/>
      <c r="J425" s="132"/>
      <c r="K425" s="132"/>
      <c r="L425" s="132"/>
      <c r="M425" s="132"/>
      <c r="N425" s="132"/>
      <c r="O425" s="132"/>
      <c r="P425" s="132"/>
      <c r="Q425" s="132"/>
      <c r="R425" s="132"/>
    </row>
    <row r="426" spans="1:18" ht="15" customHeight="1" x14ac:dyDescent="0.4">
      <c r="A426" s="25" t="s">
        <v>149</v>
      </c>
    </row>
    <row r="427" spans="1:18" ht="15" customHeight="1" x14ac:dyDescent="0.4">
      <c r="A427" s="25" t="s">
        <v>150</v>
      </c>
      <c r="L427" s="197" t="str">
        <f>$L$55</f>
        <v>Schedule M-2.2B</v>
      </c>
    </row>
    <row r="428" spans="1:18" ht="15" customHeight="1" x14ac:dyDescent="0.4">
      <c r="A428" s="25" t="str">
        <f>$A$56</f>
        <v>Work Paper Reference No(s): WPM-B.1, WPM-C.1, WPM-D.1</v>
      </c>
      <c r="L428" s="197" t="s">
        <v>330</v>
      </c>
    </row>
    <row r="429" spans="1:18" x14ac:dyDescent="0.4">
      <c r="A429" s="198" t="str">
        <f>$A$57</f>
        <v>6 Mos Actual / 6 Mos Forecasted</v>
      </c>
      <c r="B429" s="199"/>
      <c r="C429" s="199"/>
      <c r="D429" s="199"/>
      <c r="E429" s="200"/>
      <c r="F429" s="199"/>
      <c r="G429" s="201"/>
      <c r="H429" s="202"/>
      <c r="I429" s="201"/>
      <c r="J429" s="203"/>
      <c r="K429" s="201"/>
      <c r="L429" s="204" t="str">
        <f>Witness</f>
        <v>Witness: J. C. Wozniak</v>
      </c>
    </row>
    <row r="430" spans="1:18" x14ac:dyDescent="0.4">
      <c r="A430" s="61"/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180"/>
      <c r="N430" s="180"/>
      <c r="O430" s="180"/>
      <c r="P430" s="180"/>
      <c r="Q430" s="180"/>
      <c r="R430" s="180"/>
    </row>
    <row r="431" spans="1:18" ht="15" customHeight="1" x14ac:dyDescent="0.4">
      <c r="A431" s="25"/>
    </row>
    <row r="432" spans="1:18" ht="15" customHeight="1" x14ac:dyDescent="0.4">
      <c r="A432" s="23"/>
      <c r="B432" s="23"/>
      <c r="C432" s="23"/>
      <c r="D432" s="23"/>
      <c r="E432" s="205"/>
      <c r="F432" s="23"/>
      <c r="G432" s="30"/>
      <c r="H432" s="212"/>
      <c r="I432" s="30"/>
      <c r="J432" s="74"/>
      <c r="K432" s="30"/>
      <c r="L432" s="30"/>
      <c r="M432" s="30"/>
      <c r="N432" s="30"/>
      <c r="O432" s="30"/>
      <c r="P432" s="30"/>
      <c r="Q432" s="30"/>
      <c r="R432" s="23"/>
    </row>
    <row r="433" spans="1:18" ht="15" customHeight="1" x14ac:dyDescent="0.4">
      <c r="A433" s="23"/>
      <c r="B433" s="23"/>
      <c r="C433" s="23"/>
      <c r="D433" s="23"/>
      <c r="E433" s="205" t="s">
        <v>39</v>
      </c>
      <c r="F433" s="23"/>
      <c r="G433" s="30"/>
      <c r="H433" s="31"/>
      <c r="I433" s="30"/>
      <c r="J433" s="21"/>
      <c r="K433" s="30"/>
      <c r="L433" s="30"/>
      <c r="M433" s="30"/>
      <c r="N433" s="30"/>
      <c r="O433" s="30"/>
      <c r="P433" s="30"/>
      <c r="Q433" s="30"/>
      <c r="R433" s="23"/>
    </row>
    <row r="434" spans="1:18" ht="15" customHeight="1" x14ac:dyDescent="0.4">
      <c r="A434" s="23" t="s">
        <v>1</v>
      </c>
      <c r="B434" s="23" t="s">
        <v>0</v>
      </c>
      <c r="C434" s="23" t="s">
        <v>35</v>
      </c>
      <c r="D434" s="23"/>
      <c r="E434" s="205" t="s">
        <v>40</v>
      </c>
      <c r="F434" s="23"/>
      <c r="G434" s="30"/>
      <c r="H434" s="31"/>
      <c r="I434" s="30"/>
      <c r="J434" s="21"/>
      <c r="K434" s="30"/>
      <c r="L434" s="30"/>
      <c r="M434" s="30"/>
      <c r="N434" s="30"/>
      <c r="O434" s="30"/>
      <c r="P434" s="30"/>
      <c r="Q434" s="30"/>
      <c r="R434" s="24"/>
    </row>
    <row r="435" spans="1:18" ht="15" customHeight="1" x14ac:dyDescent="0.4">
      <c r="A435" s="32" t="s">
        <v>3</v>
      </c>
      <c r="B435" s="32" t="s">
        <v>34</v>
      </c>
      <c r="C435" s="32" t="s">
        <v>4</v>
      </c>
      <c r="D435" s="32"/>
      <c r="E435" s="206" t="s">
        <v>41</v>
      </c>
      <c r="F435" s="33" t="str">
        <f>B!$D$13</f>
        <v>Mar-26</v>
      </c>
      <c r="G435" s="33" t="str">
        <f>B!$E$13</f>
        <v>Apr-26</v>
      </c>
      <c r="H435" s="33" t="str">
        <f>B!$F$13</f>
        <v>May-26</v>
      </c>
      <c r="I435" s="33" t="str">
        <f>B!$G$13</f>
        <v>Jun-26</v>
      </c>
      <c r="J435" s="33" t="str">
        <f>B!$H$13</f>
        <v>Jul-26</v>
      </c>
      <c r="K435" s="33" t="str">
        <f>B!$I$13</f>
        <v>Aug-26</v>
      </c>
      <c r="L435" s="33" t="s">
        <v>5</v>
      </c>
      <c r="M435" s="22"/>
      <c r="N435" s="22"/>
      <c r="O435" s="22"/>
      <c r="P435" s="22"/>
      <c r="Q435" s="22"/>
    </row>
    <row r="436" spans="1:18" ht="15" customHeight="1" x14ac:dyDescent="0.4">
      <c r="A436" s="23"/>
      <c r="B436" s="24" t="s">
        <v>36</v>
      </c>
      <c r="C436" s="24" t="s">
        <v>37</v>
      </c>
      <c r="D436" s="24"/>
      <c r="E436" s="207" t="s">
        <v>38</v>
      </c>
      <c r="F436" s="35" t="s">
        <v>287</v>
      </c>
      <c r="G436" s="35" t="s">
        <v>288</v>
      </c>
      <c r="H436" s="35" t="s">
        <v>289</v>
      </c>
      <c r="I436" s="35" t="s">
        <v>290</v>
      </c>
      <c r="J436" s="35" t="s">
        <v>42</v>
      </c>
      <c r="K436" s="35" t="s">
        <v>43</v>
      </c>
      <c r="L436" s="35" t="s">
        <v>44</v>
      </c>
      <c r="M436" s="22"/>
      <c r="N436" s="22"/>
      <c r="O436" s="22"/>
      <c r="P436" s="22"/>
      <c r="Q436" s="22"/>
    </row>
    <row r="437" spans="1:18" ht="15" customHeight="1" x14ac:dyDescent="0.4">
      <c r="F437" s="35"/>
      <c r="G437" s="35"/>
      <c r="H437" s="35"/>
      <c r="I437" s="35"/>
      <c r="J437" s="35"/>
      <c r="K437" s="35"/>
      <c r="L437" s="24"/>
      <c r="M437" s="22"/>
      <c r="N437" s="22"/>
      <c r="O437" s="22"/>
      <c r="P437" s="22"/>
      <c r="Q437" s="22"/>
    </row>
    <row r="438" spans="1:18" ht="15" customHeight="1" x14ac:dyDescent="0.4">
      <c r="F438" s="28"/>
      <c r="H438" s="28"/>
      <c r="J438" s="28"/>
      <c r="L438" s="22"/>
      <c r="M438" s="22"/>
      <c r="N438" s="22"/>
      <c r="O438" s="22"/>
      <c r="P438" s="22"/>
      <c r="Q438" s="22"/>
    </row>
    <row r="439" spans="1:18" ht="15" customHeight="1" x14ac:dyDescent="0.4">
      <c r="A439" s="22">
        <v>1</v>
      </c>
      <c r="B439" s="22" t="str">
        <f>B88</f>
        <v>IN3</v>
      </c>
      <c r="C439" s="22" t="str">
        <f>C88</f>
        <v>Inland Gas General Service - Residential</v>
      </c>
      <c r="F439" s="28"/>
      <c r="H439" s="28"/>
      <c r="J439" s="28"/>
      <c r="L439" s="22"/>
      <c r="M439" s="22"/>
      <c r="N439" s="22"/>
      <c r="O439" s="22"/>
      <c r="P439" s="22"/>
      <c r="Q439" s="22"/>
    </row>
    <row r="440" spans="1:18" ht="15" customHeight="1" x14ac:dyDescent="0.4">
      <c r="F440" s="28"/>
      <c r="H440" s="28"/>
      <c r="J440" s="28"/>
      <c r="L440" s="22"/>
      <c r="M440" s="22"/>
      <c r="N440" s="22"/>
      <c r="O440" s="22"/>
      <c r="P440" s="22"/>
      <c r="Q440" s="22"/>
    </row>
    <row r="441" spans="1:18" ht="15" customHeight="1" x14ac:dyDescent="0.4">
      <c r="A441" s="22">
        <f>A439+1</f>
        <v>2</v>
      </c>
      <c r="C441" s="25" t="s">
        <v>83</v>
      </c>
      <c r="D441" s="25"/>
      <c r="F441" s="28"/>
      <c r="H441" s="28"/>
      <c r="J441" s="28"/>
      <c r="L441" s="22"/>
      <c r="M441" s="22"/>
      <c r="N441" s="22"/>
      <c r="O441" s="22"/>
      <c r="P441" s="22"/>
      <c r="Q441" s="22"/>
    </row>
    <row r="442" spans="1:18" ht="15" customHeight="1" x14ac:dyDescent="0.4">
      <c r="F442" s="28"/>
      <c r="H442" s="28"/>
      <c r="J442" s="28"/>
      <c r="L442" s="22"/>
      <c r="M442" s="22"/>
      <c r="N442" s="22"/>
      <c r="O442" s="22"/>
      <c r="P442" s="22"/>
      <c r="Q442" s="22"/>
    </row>
    <row r="443" spans="1:18" ht="15" customHeight="1" x14ac:dyDescent="0.4">
      <c r="A443" s="22">
        <f>A441+1</f>
        <v>3</v>
      </c>
      <c r="C443" s="22" t="s">
        <v>130</v>
      </c>
      <c r="F443" s="71">
        <f>B!D38</f>
        <v>7</v>
      </c>
      <c r="G443" s="71">
        <f>B!E38</f>
        <v>7</v>
      </c>
      <c r="H443" s="71">
        <f>B!F38</f>
        <v>7</v>
      </c>
      <c r="I443" s="71">
        <f>B!G38</f>
        <v>7</v>
      </c>
      <c r="J443" s="71">
        <f>B!H38</f>
        <v>7</v>
      </c>
      <c r="K443" s="71">
        <f>B!I38</f>
        <v>7</v>
      </c>
      <c r="L443" s="113">
        <f>SUM(F443:K443)</f>
        <v>42</v>
      </c>
      <c r="M443" s="22"/>
      <c r="N443" s="22"/>
      <c r="O443" s="22"/>
      <c r="P443" s="22"/>
      <c r="Q443" s="22"/>
    </row>
    <row r="444" spans="1:18" ht="15" customHeight="1" x14ac:dyDescent="0.4">
      <c r="A444" s="22">
        <f>A443+1</f>
        <v>4</v>
      </c>
      <c r="C444" s="22" t="s">
        <v>137</v>
      </c>
      <c r="D444" s="22" t="s">
        <v>18</v>
      </c>
      <c r="E444" s="174">
        <f>Input!H17</f>
        <v>0</v>
      </c>
      <c r="F444" s="196">
        <f t="shared" ref="F444:K444" si="162">ROUND(F443*$E$444,2)</f>
        <v>0</v>
      </c>
      <c r="G444" s="196">
        <f t="shared" si="162"/>
        <v>0</v>
      </c>
      <c r="H444" s="196">
        <f t="shared" si="162"/>
        <v>0</v>
      </c>
      <c r="I444" s="196">
        <f t="shared" si="162"/>
        <v>0</v>
      </c>
      <c r="J444" s="196">
        <f t="shared" si="162"/>
        <v>0</v>
      </c>
      <c r="K444" s="196">
        <f t="shared" si="162"/>
        <v>0</v>
      </c>
      <c r="L444" s="196">
        <f>SUM(F444:K444)</f>
        <v>0</v>
      </c>
      <c r="M444" s="22"/>
      <c r="N444" s="22"/>
      <c r="O444" s="22"/>
      <c r="P444" s="22"/>
      <c r="Q444" s="22"/>
    </row>
    <row r="445" spans="1:18" ht="15" customHeight="1" x14ac:dyDescent="0.4">
      <c r="E445" s="22"/>
      <c r="F445" s="28"/>
      <c r="H445" s="28"/>
      <c r="J445" s="28"/>
      <c r="L445" s="22"/>
      <c r="M445" s="22"/>
      <c r="N445" s="22"/>
      <c r="O445" s="22"/>
      <c r="P445" s="22"/>
      <c r="Q445" s="22"/>
    </row>
    <row r="446" spans="1:18" ht="15" customHeight="1" x14ac:dyDescent="0.4">
      <c r="A446" s="22">
        <f>A444+1</f>
        <v>5</v>
      </c>
      <c r="C446" s="26" t="s">
        <v>136</v>
      </c>
      <c r="F446" s="53">
        <f>'C'!D34</f>
        <v>103.4</v>
      </c>
      <c r="G446" s="53">
        <f>'C'!E34</f>
        <v>69.7</v>
      </c>
      <c r="H446" s="53">
        <f>'C'!F34</f>
        <v>32.6</v>
      </c>
      <c r="I446" s="53">
        <f>'C'!G34</f>
        <v>14.9</v>
      </c>
      <c r="J446" s="53">
        <f>'C'!H34</f>
        <v>6</v>
      </c>
      <c r="K446" s="53">
        <f>'C'!I34</f>
        <v>7.3</v>
      </c>
      <c r="L446" s="222">
        <f>SUM(F446:K446)</f>
        <v>233.90000000000003</v>
      </c>
      <c r="M446" s="22"/>
      <c r="N446" s="22"/>
      <c r="O446" s="22"/>
      <c r="P446" s="22"/>
      <c r="Q446" s="22"/>
    </row>
    <row r="447" spans="1:18" ht="15" customHeight="1" x14ac:dyDescent="0.4">
      <c r="A447" s="22">
        <f>A446+1</f>
        <v>6</v>
      </c>
      <c r="C447" s="213" t="s">
        <v>134</v>
      </c>
      <c r="D447" s="214" t="s">
        <v>17</v>
      </c>
      <c r="E447" s="175">
        <f>Input!C17</f>
        <v>0.4</v>
      </c>
      <c r="F447" s="215">
        <f t="shared" ref="F447:K447" si="163">ROUND(F446*$E$447,2)</f>
        <v>41.36</v>
      </c>
      <c r="G447" s="215">
        <f t="shared" si="163"/>
        <v>27.88</v>
      </c>
      <c r="H447" s="215">
        <f t="shared" si="163"/>
        <v>13.04</v>
      </c>
      <c r="I447" s="215">
        <f t="shared" si="163"/>
        <v>5.96</v>
      </c>
      <c r="J447" s="215">
        <f t="shared" si="163"/>
        <v>2.4</v>
      </c>
      <c r="K447" s="215">
        <f t="shared" si="163"/>
        <v>2.92</v>
      </c>
      <c r="L447" s="215">
        <f>SUM(F447:K447)</f>
        <v>93.56</v>
      </c>
      <c r="M447" s="22"/>
      <c r="N447" s="22"/>
      <c r="O447" s="22"/>
      <c r="P447" s="22"/>
      <c r="Q447" s="22"/>
    </row>
    <row r="448" spans="1:18" ht="15" customHeight="1" x14ac:dyDescent="0.4">
      <c r="A448" s="22">
        <f>A447+1</f>
        <v>7</v>
      </c>
      <c r="C448" s="22" t="s">
        <v>131</v>
      </c>
      <c r="E448" s="223"/>
      <c r="F448" s="196">
        <f t="shared" ref="F448:K448" si="164">F444+F447</f>
        <v>41.36</v>
      </c>
      <c r="G448" s="196">
        <f t="shared" si="164"/>
        <v>27.88</v>
      </c>
      <c r="H448" s="196">
        <f t="shared" si="164"/>
        <v>13.04</v>
      </c>
      <c r="I448" s="196">
        <f t="shared" si="164"/>
        <v>5.96</v>
      </c>
      <c r="J448" s="196">
        <f t="shared" si="164"/>
        <v>2.4</v>
      </c>
      <c r="K448" s="196">
        <f t="shared" si="164"/>
        <v>2.92</v>
      </c>
      <c r="L448" s="196">
        <f>SUM(F448:K448)</f>
        <v>93.56</v>
      </c>
      <c r="M448" s="22"/>
      <c r="N448" s="22"/>
      <c r="O448" s="22"/>
      <c r="P448" s="22"/>
      <c r="Q448" s="22"/>
    </row>
    <row r="449" spans="1:18" ht="15" customHeight="1" x14ac:dyDescent="0.4">
      <c r="E449" s="223"/>
      <c r="F449" s="28"/>
      <c r="H449" s="28"/>
      <c r="J449" s="28"/>
      <c r="L449" s="29"/>
      <c r="M449" s="22"/>
      <c r="N449" s="22"/>
      <c r="O449" s="22"/>
      <c r="P449" s="22"/>
      <c r="Q449" s="22"/>
    </row>
    <row r="450" spans="1:18" ht="15" customHeight="1" x14ac:dyDescent="0.4">
      <c r="A450" s="22">
        <f>A448+1</f>
        <v>8</v>
      </c>
      <c r="C450" s="22" t="s">
        <v>104</v>
      </c>
      <c r="D450" s="22" t="s">
        <v>17</v>
      </c>
      <c r="E450" s="223">
        <v>0</v>
      </c>
      <c r="F450" s="196">
        <v>0</v>
      </c>
      <c r="G450" s="196">
        <v>0</v>
      </c>
      <c r="H450" s="196">
        <v>0</v>
      </c>
      <c r="I450" s="196">
        <v>0</v>
      </c>
      <c r="J450" s="196">
        <v>0</v>
      </c>
      <c r="K450" s="196">
        <v>0</v>
      </c>
      <c r="L450" s="196">
        <f>SUM(F450:K450)</f>
        <v>0</v>
      </c>
      <c r="M450" s="22"/>
      <c r="N450" s="22"/>
      <c r="O450" s="22"/>
      <c r="P450" s="22"/>
      <c r="Q450" s="22"/>
    </row>
    <row r="451" spans="1:18" ht="15" customHeight="1" x14ac:dyDescent="0.4">
      <c r="E451" s="223"/>
      <c r="F451" s="28"/>
      <c r="H451" s="28"/>
      <c r="J451" s="28"/>
      <c r="L451" s="22"/>
      <c r="M451" s="22"/>
      <c r="N451" s="22"/>
      <c r="O451" s="22"/>
      <c r="P451" s="22"/>
      <c r="Q451" s="22"/>
    </row>
    <row r="452" spans="1:18" ht="15" customHeight="1" x14ac:dyDescent="0.4">
      <c r="A452" s="22">
        <f>A450+1</f>
        <v>9</v>
      </c>
      <c r="C452" s="26" t="s">
        <v>132</v>
      </c>
      <c r="D452" s="37"/>
      <c r="E452" s="174"/>
      <c r="F452" s="196">
        <f t="shared" ref="F452:K452" si="165">F448+F450</f>
        <v>41.36</v>
      </c>
      <c r="G452" s="196">
        <f t="shared" si="165"/>
        <v>27.88</v>
      </c>
      <c r="H452" s="196">
        <f t="shared" si="165"/>
        <v>13.04</v>
      </c>
      <c r="I452" s="196">
        <f t="shared" si="165"/>
        <v>5.96</v>
      </c>
      <c r="J452" s="196">
        <f t="shared" si="165"/>
        <v>2.4</v>
      </c>
      <c r="K452" s="196">
        <f t="shared" si="165"/>
        <v>2.92</v>
      </c>
      <c r="L452" s="196">
        <f>SUM(F452:K452)</f>
        <v>93.56</v>
      </c>
      <c r="M452" s="22"/>
      <c r="N452" s="22"/>
      <c r="O452" s="22"/>
      <c r="P452" s="22"/>
      <c r="Q452" s="22"/>
    </row>
    <row r="453" spans="1:18" ht="15" customHeight="1" x14ac:dyDescent="0.4">
      <c r="F453" s="173"/>
      <c r="G453" s="173"/>
      <c r="H453" s="173"/>
      <c r="I453" s="173"/>
      <c r="J453" s="173"/>
      <c r="K453" s="173"/>
      <c r="L453" s="173"/>
      <c r="M453" s="173"/>
      <c r="N453" s="173"/>
      <c r="O453" s="173"/>
      <c r="P453" s="173"/>
      <c r="Q453" s="173"/>
      <c r="R453" s="173"/>
    </row>
    <row r="454" spans="1:18" ht="15" customHeight="1" x14ac:dyDescent="0.4">
      <c r="F454" s="28"/>
      <c r="H454" s="28"/>
      <c r="J454" s="28"/>
      <c r="L454" s="22"/>
      <c r="M454" s="22"/>
      <c r="N454" s="22"/>
      <c r="O454" s="22"/>
      <c r="P454" s="22"/>
      <c r="Q454" s="22"/>
    </row>
    <row r="455" spans="1:18" ht="15" customHeight="1" x14ac:dyDescent="0.4">
      <c r="A455" s="22">
        <f>A452+1</f>
        <v>10</v>
      </c>
      <c r="B455" s="22" t="str">
        <f>B95</f>
        <v>IN3</v>
      </c>
      <c r="C455" s="22" t="str">
        <f>C95</f>
        <v>Inland Gas General Service - Commercial</v>
      </c>
      <c r="F455" s="28"/>
      <c r="H455" s="28"/>
      <c r="J455" s="28"/>
      <c r="L455" s="22"/>
      <c r="M455" s="22"/>
      <c r="N455" s="22"/>
      <c r="O455" s="22"/>
      <c r="P455" s="22"/>
      <c r="Q455" s="22"/>
    </row>
    <row r="456" spans="1:18" ht="15" customHeight="1" x14ac:dyDescent="0.4">
      <c r="F456" s="28"/>
      <c r="H456" s="28"/>
      <c r="J456" s="28"/>
      <c r="L456" s="22"/>
      <c r="M456" s="22"/>
      <c r="N456" s="22"/>
      <c r="O456" s="22"/>
      <c r="P456" s="22"/>
      <c r="Q456" s="22"/>
    </row>
    <row r="457" spans="1:18" ht="15" customHeight="1" x14ac:dyDescent="0.4">
      <c r="A457" s="22">
        <f>A455+1</f>
        <v>11</v>
      </c>
      <c r="C457" s="25" t="s">
        <v>84</v>
      </c>
      <c r="D457" s="25"/>
      <c r="F457" s="28"/>
      <c r="H457" s="28"/>
      <c r="J457" s="28"/>
      <c r="L457" s="22"/>
      <c r="M457" s="22"/>
      <c r="N457" s="22"/>
      <c r="O457" s="22"/>
      <c r="P457" s="22"/>
      <c r="Q457" s="22"/>
    </row>
    <row r="458" spans="1:18" ht="15" customHeight="1" x14ac:dyDescent="0.4">
      <c r="F458" s="28"/>
      <c r="H458" s="28"/>
      <c r="J458" s="28"/>
      <c r="L458" s="22"/>
      <c r="M458" s="22"/>
      <c r="N458" s="22"/>
      <c r="O458" s="22"/>
      <c r="P458" s="22"/>
      <c r="Q458" s="22"/>
    </row>
    <row r="459" spans="1:18" ht="15" customHeight="1" x14ac:dyDescent="0.4">
      <c r="A459" s="22">
        <f>A457+1</f>
        <v>12</v>
      </c>
      <c r="C459" s="22" t="s">
        <v>130</v>
      </c>
      <c r="F459" s="26">
        <f>B!D44</f>
        <v>0</v>
      </c>
      <c r="G459" s="26">
        <f>B!E44</f>
        <v>0</v>
      </c>
      <c r="H459" s="26">
        <f>B!F44</f>
        <v>0</v>
      </c>
      <c r="I459" s="26">
        <f>B!G44</f>
        <v>0</v>
      </c>
      <c r="J459" s="26">
        <f>B!H44</f>
        <v>0</v>
      </c>
      <c r="K459" s="26">
        <f>B!I44</f>
        <v>0</v>
      </c>
      <c r="L459" s="26">
        <f>SUM(F459:K459)</f>
        <v>0</v>
      </c>
      <c r="M459" s="22"/>
      <c r="N459" s="22"/>
      <c r="O459" s="22"/>
      <c r="P459" s="22"/>
      <c r="Q459" s="22"/>
    </row>
    <row r="460" spans="1:18" ht="15" customHeight="1" x14ac:dyDescent="0.4">
      <c r="A460" s="22">
        <f>A459+1</f>
        <v>13</v>
      </c>
      <c r="C460" s="22" t="s">
        <v>137</v>
      </c>
      <c r="D460" s="22" t="s">
        <v>18</v>
      </c>
      <c r="E460" s="224">
        <f>Input!H18</f>
        <v>0</v>
      </c>
      <c r="F460" s="196">
        <f t="shared" ref="F460:K460" si="166">ROUND(F459*$E$460,2)</f>
        <v>0</v>
      </c>
      <c r="G460" s="196">
        <f t="shared" si="166"/>
        <v>0</v>
      </c>
      <c r="H460" s="196">
        <f t="shared" si="166"/>
        <v>0</v>
      </c>
      <c r="I460" s="196">
        <f t="shared" si="166"/>
        <v>0</v>
      </c>
      <c r="J460" s="196">
        <f t="shared" si="166"/>
        <v>0</v>
      </c>
      <c r="K460" s="196">
        <f t="shared" si="166"/>
        <v>0</v>
      </c>
      <c r="L460" s="196">
        <f>SUM(F460:K460)</f>
        <v>0</v>
      </c>
      <c r="M460" s="22"/>
      <c r="N460" s="22"/>
      <c r="O460" s="22"/>
      <c r="P460" s="22"/>
      <c r="Q460" s="22"/>
    </row>
    <row r="461" spans="1:18" ht="15" customHeight="1" x14ac:dyDescent="0.4">
      <c r="F461" s="28"/>
      <c r="H461" s="28"/>
      <c r="J461" s="28"/>
      <c r="L461" s="22"/>
      <c r="M461" s="22"/>
      <c r="N461" s="22"/>
      <c r="O461" s="22"/>
      <c r="P461" s="22"/>
      <c r="Q461" s="22"/>
    </row>
    <row r="462" spans="1:18" ht="15" customHeight="1" x14ac:dyDescent="0.4">
      <c r="A462" s="22">
        <f>A460+1</f>
        <v>14</v>
      </c>
      <c r="C462" s="26" t="s">
        <v>136</v>
      </c>
      <c r="F462" s="27">
        <f>'C'!D39</f>
        <v>0</v>
      </c>
      <c r="G462" s="27">
        <f>'C'!E39</f>
        <v>0</v>
      </c>
      <c r="H462" s="27">
        <f>'C'!F39</f>
        <v>0</v>
      </c>
      <c r="I462" s="27">
        <f>'C'!G39</f>
        <v>0</v>
      </c>
      <c r="J462" s="27">
        <f>'C'!H39</f>
        <v>0</v>
      </c>
      <c r="K462" s="27">
        <f>'C'!I39</f>
        <v>0</v>
      </c>
      <c r="L462" s="27">
        <f>SUM(F462:K462)</f>
        <v>0</v>
      </c>
      <c r="M462" s="22"/>
      <c r="N462" s="22"/>
      <c r="O462" s="22"/>
      <c r="P462" s="22"/>
      <c r="Q462" s="22"/>
    </row>
    <row r="463" spans="1:18" ht="15" customHeight="1" x14ac:dyDescent="0.4">
      <c r="A463" s="22">
        <f>A462+1</f>
        <v>15</v>
      </c>
      <c r="C463" s="213" t="s">
        <v>134</v>
      </c>
      <c r="D463" s="214" t="s">
        <v>17</v>
      </c>
      <c r="E463" s="216">
        <f>Input!C18</f>
        <v>0.4</v>
      </c>
      <c r="F463" s="215">
        <f t="shared" ref="F463:K463" si="167">ROUND(F462*$E$463,2)</f>
        <v>0</v>
      </c>
      <c r="G463" s="215">
        <f t="shared" si="167"/>
        <v>0</v>
      </c>
      <c r="H463" s="215">
        <f t="shared" si="167"/>
        <v>0</v>
      </c>
      <c r="I463" s="215">
        <f t="shared" si="167"/>
        <v>0</v>
      </c>
      <c r="J463" s="215">
        <f t="shared" si="167"/>
        <v>0</v>
      </c>
      <c r="K463" s="215">
        <f t="shared" si="167"/>
        <v>0</v>
      </c>
      <c r="L463" s="215">
        <f>SUM(F463:K463)</f>
        <v>0</v>
      </c>
      <c r="M463" s="22"/>
      <c r="N463" s="22"/>
      <c r="O463" s="22"/>
      <c r="P463" s="22"/>
      <c r="Q463" s="22"/>
    </row>
    <row r="464" spans="1:18" ht="15" customHeight="1" x14ac:dyDescent="0.4">
      <c r="A464" s="22">
        <f>A463+1</f>
        <v>16</v>
      </c>
      <c r="C464" s="22" t="s">
        <v>131</v>
      </c>
      <c r="F464" s="196">
        <f t="shared" ref="F464:K464" si="168">F460+F463</f>
        <v>0</v>
      </c>
      <c r="G464" s="196">
        <f t="shared" si="168"/>
        <v>0</v>
      </c>
      <c r="H464" s="196">
        <f t="shared" si="168"/>
        <v>0</v>
      </c>
      <c r="I464" s="196">
        <f t="shared" si="168"/>
        <v>0</v>
      </c>
      <c r="J464" s="196">
        <f t="shared" si="168"/>
        <v>0</v>
      </c>
      <c r="K464" s="196">
        <f t="shared" si="168"/>
        <v>0</v>
      </c>
      <c r="L464" s="196">
        <f>SUM(F464:K464)</f>
        <v>0</v>
      </c>
      <c r="M464" s="22"/>
      <c r="N464" s="22"/>
      <c r="O464" s="22"/>
      <c r="P464" s="22"/>
      <c r="Q464" s="22"/>
    </row>
    <row r="465" spans="1:18" ht="15" customHeight="1" x14ac:dyDescent="0.4">
      <c r="F465" s="28"/>
      <c r="H465" s="28"/>
      <c r="J465" s="28"/>
      <c r="L465" s="29"/>
      <c r="M465" s="22"/>
      <c r="N465" s="22"/>
      <c r="O465" s="22"/>
      <c r="P465" s="22"/>
      <c r="Q465" s="22"/>
    </row>
    <row r="466" spans="1:18" ht="15" customHeight="1" x14ac:dyDescent="0.4">
      <c r="A466" s="22">
        <f>A464+1</f>
        <v>17</v>
      </c>
      <c r="C466" s="22" t="s">
        <v>104</v>
      </c>
      <c r="D466" s="22" t="s">
        <v>17</v>
      </c>
      <c r="E466" s="223">
        <v>0</v>
      </c>
      <c r="F466" s="196">
        <v>0</v>
      </c>
      <c r="G466" s="196">
        <v>0</v>
      </c>
      <c r="H466" s="196">
        <v>0</v>
      </c>
      <c r="I466" s="196">
        <v>0</v>
      </c>
      <c r="J466" s="196">
        <v>0</v>
      </c>
      <c r="K466" s="196">
        <v>0</v>
      </c>
      <c r="L466" s="196">
        <f>SUM(F466:K466)</f>
        <v>0</v>
      </c>
      <c r="M466" s="22"/>
      <c r="N466" s="22"/>
      <c r="O466" s="22"/>
      <c r="P466" s="22"/>
      <c r="Q466" s="22"/>
    </row>
    <row r="467" spans="1:18" ht="15" customHeight="1" x14ac:dyDescent="0.4">
      <c r="F467" s="28"/>
      <c r="H467" s="28"/>
      <c r="J467" s="28"/>
      <c r="L467" s="22"/>
      <c r="M467" s="22"/>
      <c r="N467" s="22"/>
      <c r="O467" s="22"/>
      <c r="P467" s="22"/>
      <c r="Q467" s="22"/>
    </row>
    <row r="468" spans="1:18" ht="15" customHeight="1" x14ac:dyDescent="0.4">
      <c r="A468" s="22">
        <f>A466+1</f>
        <v>18</v>
      </c>
      <c r="C468" s="26" t="s">
        <v>132</v>
      </c>
      <c r="D468" s="37"/>
      <c r="E468" s="174"/>
      <c r="F468" s="196">
        <f t="shared" ref="F468:K468" si="169">F464+F466</f>
        <v>0</v>
      </c>
      <c r="G468" s="196">
        <f t="shared" si="169"/>
        <v>0</v>
      </c>
      <c r="H468" s="196">
        <f t="shared" si="169"/>
        <v>0</v>
      </c>
      <c r="I468" s="196">
        <f t="shared" si="169"/>
        <v>0</v>
      </c>
      <c r="J468" s="196">
        <f t="shared" si="169"/>
        <v>0</v>
      </c>
      <c r="K468" s="196">
        <f t="shared" si="169"/>
        <v>0</v>
      </c>
      <c r="L468" s="196">
        <f>SUM(F468:K468)</f>
        <v>0</v>
      </c>
      <c r="M468" s="22"/>
      <c r="N468" s="22"/>
      <c r="O468" s="22"/>
      <c r="P468" s="22"/>
      <c r="Q468" s="22"/>
    </row>
    <row r="469" spans="1:18" ht="15" customHeight="1" x14ac:dyDescent="0.4"/>
    <row r="470" spans="1:18" ht="15" customHeight="1" x14ac:dyDescent="0.4">
      <c r="R470" s="29"/>
    </row>
    <row r="471" spans="1:18" ht="15" customHeight="1" x14ac:dyDescent="0.4">
      <c r="A471" s="22">
        <f>A468+1</f>
        <v>19</v>
      </c>
      <c r="B471" s="22" t="str">
        <f>B102</f>
        <v>IN4</v>
      </c>
      <c r="C471" s="22" t="str">
        <f>C102</f>
        <v>Inland Gas General Service - Residential</v>
      </c>
      <c r="F471" s="28"/>
      <c r="H471" s="28"/>
      <c r="J471" s="28"/>
      <c r="L471" s="22"/>
      <c r="M471" s="22"/>
      <c r="N471" s="22"/>
      <c r="O471" s="22"/>
      <c r="P471" s="22"/>
      <c r="Q471" s="22"/>
    </row>
    <row r="472" spans="1:18" ht="15" customHeight="1" x14ac:dyDescent="0.4">
      <c r="F472" s="28"/>
      <c r="H472" s="28"/>
      <c r="J472" s="28"/>
      <c r="L472" s="22"/>
      <c r="M472" s="22"/>
      <c r="N472" s="22"/>
      <c r="O472" s="22"/>
      <c r="P472" s="22"/>
      <c r="Q472" s="22"/>
    </row>
    <row r="473" spans="1:18" ht="15" customHeight="1" x14ac:dyDescent="0.4">
      <c r="A473" s="22">
        <f>A471+1</f>
        <v>20</v>
      </c>
      <c r="C473" s="25" t="s">
        <v>83</v>
      </c>
      <c r="D473" s="25"/>
      <c r="F473" s="28"/>
      <c r="H473" s="28"/>
      <c r="J473" s="28"/>
      <c r="L473" s="22"/>
      <c r="M473" s="22"/>
      <c r="N473" s="22"/>
      <c r="O473" s="22"/>
      <c r="P473" s="22"/>
      <c r="Q473" s="22"/>
    </row>
    <row r="474" spans="1:18" ht="15" customHeight="1" x14ac:dyDescent="0.4">
      <c r="F474" s="28"/>
      <c r="H474" s="28"/>
      <c r="J474" s="28"/>
      <c r="L474" s="22"/>
      <c r="M474" s="22"/>
      <c r="N474" s="22"/>
      <c r="O474" s="22"/>
      <c r="P474" s="22"/>
      <c r="Q474" s="22"/>
    </row>
    <row r="475" spans="1:18" ht="15" customHeight="1" x14ac:dyDescent="0.4">
      <c r="A475" s="22">
        <f>A473+1</f>
        <v>21</v>
      </c>
      <c r="C475" s="22" t="s">
        <v>130</v>
      </c>
      <c r="F475" s="26">
        <f>B!D50</f>
        <v>0</v>
      </c>
      <c r="G475" s="26">
        <f>B!E50</f>
        <v>0</v>
      </c>
      <c r="H475" s="26">
        <f>B!F50</f>
        <v>0</v>
      </c>
      <c r="I475" s="26">
        <f>B!G50</f>
        <v>0</v>
      </c>
      <c r="J475" s="26">
        <f>B!H50</f>
        <v>0</v>
      </c>
      <c r="K475" s="26">
        <f>B!I50</f>
        <v>0</v>
      </c>
      <c r="L475" s="26">
        <f>SUM(F475:K475)</f>
        <v>0</v>
      </c>
      <c r="M475" s="22"/>
      <c r="N475" s="22"/>
      <c r="O475" s="22"/>
      <c r="P475" s="22"/>
      <c r="Q475" s="22"/>
    </row>
    <row r="476" spans="1:18" ht="15" customHeight="1" x14ac:dyDescent="0.4">
      <c r="A476" s="22">
        <f>A475+1</f>
        <v>22</v>
      </c>
      <c r="C476" s="22" t="s">
        <v>137</v>
      </c>
      <c r="D476" s="22" t="s">
        <v>18</v>
      </c>
      <c r="E476" s="224">
        <f>Input!H19</f>
        <v>0</v>
      </c>
      <c r="F476" s="196">
        <f t="shared" ref="F476:K476" si="170">ROUND(F475*$E$476,2)</f>
        <v>0</v>
      </c>
      <c r="G476" s="196">
        <f t="shared" si="170"/>
        <v>0</v>
      </c>
      <c r="H476" s="196">
        <f t="shared" si="170"/>
        <v>0</v>
      </c>
      <c r="I476" s="196">
        <f t="shared" si="170"/>
        <v>0</v>
      </c>
      <c r="J476" s="196">
        <f t="shared" si="170"/>
        <v>0</v>
      </c>
      <c r="K476" s="196">
        <f t="shared" si="170"/>
        <v>0</v>
      </c>
      <c r="L476" s="196">
        <f>SUM(F476:K476)</f>
        <v>0</v>
      </c>
      <c r="M476" s="22"/>
      <c r="N476" s="22"/>
      <c r="O476" s="22"/>
      <c r="P476" s="22"/>
      <c r="Q476" s="22"/>
    </row>
    <row r="477" spans="1:18" ht="15" customHeight="1" x14ac:dyDescent="0.4">
      <c r="F477" s="28"/>
      <c r="H477" s="28"/>
      <c r="J477" s="28"/>
      <c r="L477" s="22"/>
      <c r="M477" s="22"/>
      <c r="N477" s="22"/>
      <c r="O477" s="22"/>
      <c r="P477" s="22"/>
      <c r="Q477" s="22"/>
    </row>
    <row r="478" spans="1:18" ht="15" customHeight="1" x14ac:dyDescent="0.4">
      <c r="A478" s="22">
        <f>A476+1</f>
        <v>23</v>
      </c>
      <c r="C478" s="26" t="s">
        <v>136</v>
      </c>
      <c r="F478" s="27">
        <f>'C'!D44</f>
        <v>0</v>
      </c>
      <c r="G478" s="27">
        <f>'C'!E44</f>
        <v>0</v>
      </c>
      <c r="H478" s="27">
        <f>'C'!F44</f>
        <v>0</v>
      </c>
      <c r="I478" s="27">
        <f>'C'!G44</f>
        <v>0</v>
      </c>
      <c r="J478" s="27">
        <f>'C'!H44</f>
        <v>0</v>
      </c>
      <c r="K478" s="27">
        <f>'C'!I44</f>
        <v>0</v>
      </c>
      <c r="L478" s="27">
        <f>SUM(F478:K478)</f>
        <v>0</v>
      </c>
      <c r="M478" s="22"/>
      <c r="N478" s="22"/>
      <c r="O478" s="22"/>
      <c r="P478" s="22"/>
      <c r="Q478" s="22"/>
    </row>
    <row r="479" spans="1:18" ht="15" customHeight="1" x14ac:dyDescent="0.4">
      <c r="A479" s="22">
        <f>A478+1</f>
        <v>24</v>
      </c>
      <c r="C479" s="213" t="s">
        <v>134</v>
      </c>
      <c r="D479" s="214" t="s">
        <v>17</v>
      </c>
      <c r="E479" s="223">
        <f>Input!C19</f>
        <v>0</v>
      </c>
      <c r="F479" s="215">
        <f t="shared" ref="F479:K479" si="171">ROUND(F478*$E$479,2)</f>
        <v>0</v>
      </c>
      <c r="G479" s="215">
        <f t="shared" si="171"/>
        <v>0</v>
      </c>
      <c r="H479" s="215">
        <f t="shared" si="171"/>
        <v>0</v>
      </c>
      <c r="I479" s="215">
        <f t="shared" si="171"/>
        <v>0</v>
      </c>
      <c r="J479" s="215">
        <f t="shared" si="171"/>
        <v>0</v>
      </c>
      <c r="K479" s="215">
        <f t="shared" si="171"/>
        <v>0</v>
      </c>
      <c r="L479" s="215">
        <f>SUM(F479:K479)</f>
        <v>0</v>
      </c>
      <c r="M479" s="22"/>
      <c r="N479" s="22"/>
      <c r="O479" s="22"/>
      <c r="P479" s="22"/>
      <c r="Q479" s="22"/>
    </row>
    <row r="480" spans="1:18" ht="15" customHeight="1" x14ac:dyDescent="0.4">
      <c r="A480" s="22">
        <f>A479+1</f>
        <v>25</v>
      </c>
      <c r="C480" s="22" t="s">
        <v>131</v>
      </c>
      <c r="F480" s="196">
        <f t="shared" ref="F480:K480" si="172">F476+F479</f>
        <v>0</v>
      </c>
      <c r="G480" s="196">
        <f t="shared" si="172"/>
        <v>0</v>
      </c>
      <c r="H480" s="196">
        <f t="shared" si="172"/>
        <v>0</v>
      </c>
      <c r="I480" s="196">
        <f t="shared" si="172"/>
        <v>0</v>
      </c>
      <c r="J480" s="196">
        <f t="shared" si="172"/>
        <v>0</v>
      </c>
      <c r="K480" s="196">
        <f t="shared" si="172"/>
        <v>0</v>
      </c>
      <c r="L480" s="196">
        <f>SUM(F480:K480)</f>
        <v>0</v>
      </c>
      <c r="M480" s="22"/>
      <c r="N480" s="22"/>
      <c r="O480" s="22"/>
      <c r="P480" s="22"/>
      <c r="Q480" s="22"/>
    </row>
    <row r="481" spans="1:18" ht="15" customHeight="1" x14ac:dyDescent="0.4">
      <c r="F481" s="28"/>
      <c r="H481" s="28"/>
      <c r="J481" s="28"/>
      <c r="L481" s="29"/>
      <c r="M481" s="22"/>
      <c r="N481" s="22"/>
      <c r="O481" s="22"/>
      <c r="P481" s="22"/>
      <c r="Q481" s="22"/>
    </row>
    <row r="482" spans="1:18" ht="15" customHeight="1" x14ac:dyDescent="0.4">
      <c r="A482" s="22">
        <f>A480+1</f>
        <v>26</v>
      </c>
      <c r="C482" s="22" t="s">
        <v>104</v>
      </c>
      <c r="D482" s="22" t="s">
        <v>17</v>
      </c>
      <c r="E482" s="223">
        <v>0</v>
      </c>
      <c r="F482" s="196">
        <v>0</v>
      </c>
      <c r="G482" s="196">
        <v>0</v>
      </c>
      <c r="H482" s="196">
        <v>0</v>
      </c>
      <c r="I482" s="196">
        <v>0</v>
      </c>
      <c r="J482" s="196">
        <v>0</v>
      </c>
      <c r="K482" s="196">
        <v>0</v>
      </c>
      <c r="L482" s="196">
        <f>SUM(F482:K482)</f>
        <v>0</v>
      </c>
      <c r="M482" s="22"/>
      <c r="N482" s="22"/>
      <c r="O482" s="22"/>
      <c r="P482" s="22"/>
      <c r="Q482" s="22"/>
    </row>
    <row r="483" spans="1:18" ht="15" customHeight="1" x14ac:dyDescent="0.4">
      <c r="F483" s="28"/>
      <c r="H483" s="28"/>
      <c r="J483" s="28"/>
      <c r="L483" s="22"/>
      <c r="M483" s="22"/>
      <c r="N483" s="22"/>
      <c r="O483" s="22"/>
      <c r="P483" s="22"/>
      <c r="Q483" s="22"/>
    </row>
    <row r="484" spans="1:18" ht="15" customHeight="1" x14ac:dyDescent="0.4">
      <c r="A484" s="22">
        <f>A482+1</f>
        <v>27</v>
      </c>
      <c r="C484" s="26" t="s">
        <v>132</v>
      </c>
      <c r="D484" s="37"/>
      <c r="E484" s="174"/>
      <c r="F484" s="196">
        <f t="shared" ref="F484:K484" si="173">F480+F482</f>
        <v>0</v>
      </c>
      <c r="G484" s="196">
        <f t="shared" si="173"/>
        <v>0</v>
      </c>
      <c r="H484" s="196">
        <f t="shared" si="173"/>
        <v>0</v>
      </c>
      <c r="I484" s="196">
        <f t="shared" si="173"/>
        <v>0</v>
      </c>
      <c r="J484" s="196">
        <f t="shared" si="173"/>
        <v>0</v>
      </c>
      <c r="K484" s="196">
        <f t="shared" si="173"/>
        <v>0</v>
      </c>
      <c r="L484" s="196">
        <f>SUM(F484:K484)</f>
        <v>0</v>
      </c>
      <c r="M484" s="22"/>
      <c r="N484" s="22"/>
      <c r="O484" s="22"/>
      <c r="P484" s="22"/>
      <c r="Q484" s="22"/>
    </row>
    <row r="485" spans="1:18" ht="15" customHeight="1" x14ac:dyDescent="0.4"/>
    <row r="486" spans="1:18" ht="15" customHeight="1" x14ac:dyDescent="0.4">
      <c r="R486" s="29"/>
    </row>
    <row r="487" spans="1:18" ht="15" customHeight="1" x14ac:dyDescent="0.4">
      <c r="A487" s="22">
        <f>A484+1</f>
        <v>28</v>
      </c>
      <c r="B487" s="22" t="str">
        <f>B109</f>
        <v>IN5</v>
      </c>
      <c r="C487" s="22" t="str">
        <f>C109</f>
        <v>Inland Gas General Service - Residential</v>
      </c>
      <c r="F487" s="28"/>
      <c r="H487" s="28"/>
      <c r="J487" s="28"/>
      <c r="L487" s="22"/>
      <c r="M487" s="22"/>
      <c r="N487" s="22"/>
      <c r="O487" s="22"/>
      <c r="P487" s="22"/>
      <c r="Q487" s="22"/>
    </row>
    <row r="488" spans="1:18" ht="15" customHeight="1" x14ac:dyDescent="0.4">
      <c r="F488" s="28"/>
      <c r="H488" s="28"/>
      <c r="J488" s="28"/>
      <c r="L488" s="22"/>
      <c r="M488" s="22"/>
      <c r="N488" s="22"/>
      <c r="O488" s="22"/>
      <c r="P488" s="22"/>
      <c r="Q488" s="22"/>
    </row>
    <row r="489" spans="1:18" ht="15" customHeight="1" x14ac:dyDescent="0.4">
      <c r="A489" s="22">
        <f>A487+1</f>
        <v>29</v>
      </c>
      <c r="C489" s="25" t="s">
        <v>83</v>
      </c>
      <c r="D489" s="25"/>
      <c r="F489" s="28"/>
      <c r="H489" s="28"/>
      <c r="J489" s="28"/>
      <c r="L489" s="22"/>
      <c r="M489" s="22"/>
      <c r="N489" s="22"/>
      <c r="O489" s="22"/>
      <c r="P489" s="22"/>
      <c r="Q489" s="22"/>
    </row>
    <row r="490" spans="1:18" ht="15" customHeight="1" x14ac:dyDescent="0.4">
      <c r="F490" s="28"/>
      <c r="H490" s="28"/>
      <c r="J490" s="28"/>
      <c r="L490" s="22"/>
      <c r="M490" s="22"/>
      <c r="N490" s="22"/>
      <c r="O490" s="22"/>
      <c r="P490" s="22"/>
      <c r="Q490" s="22"/>
    </row>
    <row r="491" spans="1:18" ht="15" customHeight="1" x14ac:dyDescent="0.4">
      <c r="A491" s="22">
        <f>A489+1</f>
        <v>30</v>
      </c>
      <c r="C491" s="22" t="s">
        <v>130</v>
      </c>
      <c r="F491" s="71">
        <f>B!D56</f>
        <v>2</v>
      </c>
      <c r="G491" s="71">
        <f>B!E56</f>
        <v>2</v>
      </c>
      <c r="H491" s="71">
        <f>B!F56</f>
        <v>2</v>
      </c>
      <c r="I491" s="71">
        <f>B!G56</f>
        <v>2</v>
      </c>
      <c r="J491" s="71">
        <f>B!H56</f>
        <v>2</v>
      </c>
      <c r="K491" s="71">
        <f>B!I56</f>
        <v>2</v>
      </c>
      <c r="L491" s="113">
        <f>SUM(F491:K491)</f>
        <v>12</v>
      </c>
      <c r="M491" s="22"/>
      <c r="N491" s="22"/>
      <c r="O491" s="22"/>
      <c r="P491" s="22"/>
      <c r="Q491" s="22"/>
    </row>
    <row r="492" spans="1:18" ht="15" customHeight="1" x14ac:dyDescent="0.4">
      <c r="A492" s="22">
        <f>A491+1</f>
        <v>31</v>
      </c>
      <c r="C492" s="22" t="s">
        <v>137</v>
      </c>
      <c r="D492" s="22" t="s">
        <v>18</v>
      </c>
      <c r="E492" s="224">
        <f>Input!H20</f>
        <v>0</v>
      </c>
      <c r="F492" s="196">
        <f t="shared" ref="F492:K492" si="174">ROUND(F491*$E$476,2)</f>
        <v>0</v>
      </c>
      <c r="G492" s="196">
        <f t="shared" si="174"/>
        <v>0</v>
      </c>
      <c r="H492" s="196">
        <f t="shared" si="174"/>
        <v>0</v>
      </c>
      <c r="I492" s="196">
        <f t="shared" si="174"/>
        <v>0</v>
      </c>
      <c r="J492" s="196">
        <f t="shared" si="174"/>
        <v>0</v>
      </c>
      <c r="K492" s="196">
        <f t="shared" si="174"/>
        <v>0</v>
      </c>
      <c r="L492" s="196">
        <f>SUM(F492:K492)</f>
        <v>0</v>
      </c>
      <c r="M492" s="22"/>
      <c r="N492" s="22"/>
      <c r="O492" s="22"/>
      <c r="P492" s="22"/>
      <c r="Q492" s="22"/>
    </row>
    <row r="493" spans="1:18" ht="15" customHeight="1" x14ac:dyDescent="0.4">
      <c r="F493" s="28"/>
      <c r="H493" s="28"/>
      <c r="J493" s="28"/>
      <c r="L493" s="22"/>
      <c r="M493" s="22"/>
      <c r="N493" s="22"/>
      <c r="O493" s="22"/>
      <c r="P493" s="22"/>
      <c r="Q493" s="22"/>
    </row>
    <row r="494" spans="1:18" ht="15" customHeight="1" x14ac:dyDescent="0.4">
      <c r="A494" s="22">
        <f>A492+1</f>
        <v>32</v>
      </c>
      <c r="C494" s="26" t="s">
        <v>136</v>
      </c>
      <c r="F494" s="53">
        <f>'C'!D49</f>
        <v>10.8</v>
      </c>
      <c r="G494" s="53">
        <f>'C'!E49</f>
        <v>6.7</v>
      </c>
      <c r="H494" s="53">
        <f>'C'!F49</f>
        <v>3</v>
      </c>
      <c r="I494" s="53">
        <f>'C'!G49</f>
        <v>0.7</v>
      </c>
      <c r="J494" s="53">
        <f>'C'!H49</f>
        <v>0.5</v>
      </c>
      <c r="K494" s="53">
        <f>'C'!I49</f>
        <v>0.4</v>
      </c>
      <c r="L494" s="222">
        <f>SUM(F494:K494)</f>
        <v>22.099999999999998</v>
      </c>
      <c r="M494" s="22"/>
      <c r="N494" s="22"/>
      <c r="O494" s="22"/>
      <c r="P494" s="22"/>
      <c r="Q494" s="22"/>
    </row>
    <row r="495" spans="1:18" ht="15" customHeight="1" x14ac:dyDescent="0.4">
      <c r="A495" s="22">
        <f>A494+1</f>
        <v>33</v>
      </c>
      <c r="C495" s="213" t="s">
        <v>134</v>
      </c>
      <c r="D495" s="214" t="s">
        <v>17</v>
      </c>
      <c r="E495" s="223">
        <f>Input!C20</f>
        <v>0.6</v>
      </c>
      <c r="F495" s="215">
        <f t="shared" ref="F495:K495" si="175">ROUND(F494*$E$495,2)</f>
        <v>6.48</v>
      </c>
      <c r="G495" s="215">
        <f t="shared" si="175"/>
        <v>4.0199999999999996</v>
      </c>
      <c r="H495" s="215">
        <f t="shared" si="175"/>
        <v>1.8</v>
      </c>
      <c r="I495" s="215">
        <f t="shared" si="175"/>
        <v>0.42</v>
      </c>
      <c r="J495" s="215">
        <f t="shared" si="175"/>
        <v>0.3</v>
      </c>
      <c r="K495" s="215">
        <f t="shared" si="175"/>
        <v>0.24</v>
      </c>
      <c r="L495" s="215">
        <f>SUM(F495:K495)</f>
        <v>13.260000000000002</v>
      </c>
      <c r="M495" s="22"/>
      <c r="N495" s="22"/>
      <c r="O495" s="22"/>
      <c r="P495" s="22"/>
      <c r="Q495" s="22"/>
    </row>
    <row r="496" spans="1:18" ht="15" customHeight="1" x14ac:dyDescent="0.4">
      <c r="A496" s="22">
        <f>A495+1</f>
        <v>34</v>
      </c>
      <c r="C496" s="22" t="s">
        <v>131</v>
      </c>
      <c r="F496" s="196">
        <f t="shared" ref="F496:K496" si="176">F492+F495</f>
        <v>6.48</v>
      </c>
      <c r="G496" s="196">
        <f t="shared" si="176"/>
        <v>4.0199999999999996</v>
      </c>
      <c r="H496" s="196">
        <f t="shared" si="176"/>
        <v>1.8</v>
      </c>
      <c r="I496" s="196">
        <f t="shared" si="176"/>
        <v>0.42</v>
      </c>
      <c r="J496" s="196">
        <f t="shared" si="176"/>
        <v>0.3</v>
      </c>
      <c r="K496" s="196">
        <f t="shared" si="176"/>
        <v>0.24</v>
      </c>
      <c r="L496" s="196">
        <f>SUM(F496:K496)</f>
        <v>13.260000000000002</v>
      </c>
      <c r="M496" s="22"/>
      <c r="N496" s="22"/>
      <c r="O496" s="22"/>
      <c r="P496" s="22"/>
      <c r="Q496" s="22"/>
    </row>
    <row r="497" spans="1:18" ht="15" customHeight="1" x14ac:dyDescent="0.4">
      <c r="F497" s="196"/>
      <c r="G497" s="196"/>
      <c r="H497" s="196"/>
      <c r="I497" s="196"/>
      <c r="J497" s="196"/>
      <c r="K497" s="196"/>
      <c r="L497" s="196"/>
      <c r="M497" s="22"/>
      <c r="N497" s="22"/>
      <c r="O497" s="22"/>
      <c r="P497" s="22"/>
      <c r="Q497" s="22"/>
    </row>
    <row r="498" spans="1:18" ht="15" customHeight="1" x14ac:dyDescent="0.4">
      <c r="A498" s="22">
        <f>A496+1</f>
        <v>35</v>
      </c>
      <c r="C498" s="22" t="s">
        <v>104</v>
      </c>
      <c r="D498" s="22" t="s">
        <v>17</v>
      </c>
      <c r="E498" s="223">
        <v>0</v>
      </c>
      <c r="F498" s="196">
        <v>0</v>
      </c>
      <c r="G498" s="196">
        <v>0</v>
      </c>
      <c r="H498" s="196">
        <v>0</v>
      </c>
      <c r="I498" s="196">
        <v>0</v>
      </c>
      <c r="J498" s="196">
        <v>0</v>
      </c>
      <c r="K498" s="196">
        <v>0</v>
      </c>
      <c r="L498" s="196">
        <f>SUM(F498:K498)</f>
        <v>0</v>
      </c>
      <c r="M498" s="22"/>
      <c r="N498" s="22"/>
      <c r="O498" s="22"/>
      <c r="P498" s="22"/>
      <c r="Q498" s="22"/>
    </row>
    <row r="499" spans="1:18" ht="15" customHeight="1" x14ac:dyDescent="0.4">
      <c r="F499" s="28"/>
      <c r="H499" s="28"/>
      <c r="J499" s="28"/>
      <c r="L499" s="22"/>
      <c r="M499" s="22"/>
      <c r="N499" s="22"/>
      <c r="O499" s="22"/>
      <c r="P499" s="22"/>
      <c r="Q499" s="22"/>
    </row>
    <row r="500" spans="1:18" ht="15" customHeight="1" x14ac:dyDescent="0.4">
      <c r="A500" s="22">
        <f>A498+1</f>
        <v>36</v>
      </c>
      <c r="C500" s="26" t="s">
        <v>132</v>
      </c>
      <c r="D500" s="37"/>
      <c r="E500" s="174"/>
      <c r="F500" s="196">
        <f t="shared" ref="F500:K500" si="177">F496+F498</f>
        <v>6.48</v>
      </c>
      <c r="G500" s="196">
        <f t="shared" si="177"/>
        <v>4.0199999999999996</v>
      </c>
      <c r="H500" s="196">
        <f t="shared" si="177"/>
        <v>1.8</v>
      </c>
      <c r="I500" s="196">
        <f t="shared" si="177"/>
        <v>0.42</v>
      </c>
      <c r="J500" s="196">
        <f t="shared" si="177"/>
        <v>0.3</v>
      </c>
      <c r="K500" s="196">
        <f t="shared" si="177"/>
        <v>0.24</v>
      </c>
      <c r="L500" s="196">
        <f>SUM(F500:K500)</f>
        <v>13.260000000000002</v>
      </c>
      <c r="M500" s="22"/>
      <c r="N500" s="22"/>
      <c r="O500" s="22"/>
      <c r="P500" s="22"/>
      <c r="Q500" s="22"/>
    </row>
    <row r="501" spans="1:18" ht="15" customHeight="1" x14ac:dyDescent="0.4">
      <c r="F501" s="28"/>
      <c r="H501" s="28"/>
      <c r="J501" s="28"/>
      <c r="L501" s="29"/>
      <c r="M501" s="22"/>
      <c r="N501" s="22"/>
      <c r="O501" s="22"/>
      <c r="P501" s="22"/>
      <c r="Q501" s="22"/>
    </row>
    <row r="502" spans="1:18" ht="15" customHeight="1" x14ac:dyDescent="0.4"/>
    <row r="503" spans="1:18" ht="15" customHeight="1" x14ac:dyDescent="0.4">
      <c r="A503" s="22" t="str">
        <f>$A$287</f>
        <v>[1] Reflects forecasted volumes for March through August 2026.</v>
      </c>
    </row>
    <row r="504" spans="1:18" ht="15" customHeight="1" x14ac:dyDescent="0.4"/>
    <row r="505" spans="1:18" ht="15" customHeight="1" x14ac:dyDescent="0.4">
      <c r="A505" s="286" t="str">
        <f>CONAME</f>
        <v>Columbia Gas of Kentucky, Inc.</v>
      </c>
      <c r="B505" s="286"/>
      <c r="C505" s="286"/>
      <c r="D505" s="286"/>
      <c r="E505" s="286"/>
      <c r="F505" s="286"/>
      <c r="G505" s="286"/>
      <c r="H505" s="286"/>
      <c r="I505" s="286"/>
      <c r="J505" s="286"/>
      <c r="K505" s="286"/>
      <c r="L505" s="286"/>
      <c r="M505" s="61"/>
      <c r="N505" s="61"/>
      <c r="O505" s="61"/>
      <c r="P505" s="61"/>
      <c r="Q505" s="61"/>
      <c r="R505" s="61"/>
    </row>
    <row r="506" spans="1:18" ht="15" customHeight="1" x14ac:dyDescent="0.4">
      <c r="A506" s="286" t="str">
        <f>case</f>
        <v>Case No. 2026-00099</v>
      </c>
      <c r="B506" s="286"/>
      <c r="C506" s="286"/>
      <c r="D506" s="286"/>
      <c r="E506" s="286"/>
      <c r="F506" s="286"/>
      <c r="G506" s="286"/>
      <c r="H506" s="286"/>
      <c r="I506" s="286"/>
      <c r="J506" s="286"/>
      <c r="K506" s="286"/>
      <c r="L506" s="286"/>
      <c r="M506" s="25"/>
      <c r="N506" s="25"/>
      <c r="O506" s="25"/>
      <c r="P506" s="25"/>
      <c r="Q506" s="25"/>
      <c r="R506" s="25"/>
    </row>
    <row r="507" spans="1:18" ht="15" customHeight="1" x14ac:dyDescent="0.4">
      <c r="A507" s="286" t="s">
        <v>268</v>
      </c>
      <c r="B507" s="286"/>
      <c r="C507" s="286"/>
      <c r="D507" s="286"/>
      <c r="E507" s="286"/>
      <c r="F507" s="286"/>
      <c r="G507" s="286"/>
      <c r="H507" s="286"/>
      <c r="I507" s="286"/>
      <c r="J507" s="286"/>
      <c r="K507" s="286"/>
      <c r="L507" s="286"/>
      <c r="M507" s="73"/>
      <c r="N507" s="73"/>
      <c r="O507" s="73"/>
      <c r="P507" s="73"/>
      <c r="Q507" s="73"/>
      <c r="R507" s="73"/>
    </row>
    <row r="508" spans="1:18" ht="15" customHeight="1" x14ac:dyDescent="0.4">
      <c r="A508" s="286" t="str">
        <f>TYDESC</f>
        <v>For the 6 Months Ended August 31, 2026</v>
      </c>
      <c r="B508" s="286"/>
      <c r="C508" s="286"/>
      <c r="D508" s="286"/>
      <c r="E508" s="286"/>
      <c r="F508" s="286"/>
      <c r="G508" s="286"/>
      <c r="H508" s="286"/>
      <c r="I508" s="286"/>
      <c r="J508" s="286"/>
      <c r="K508" s="286"/>
      <c r="L508" s="286"/>
      <c r="M508" s="61"/>
      <c r="N508" s="61"/>
      <c r="O508" s="61"/>
      <c r="P508" s="61"/>
      <c r="Q508" s="61"/>
      <c r="R508" s="61"/>
    </row>
    <row r="509" spans="1:18" ht="15" customHeight="1" x14ac:dyDescent="0.4">
      <c r="A509" s="286" t="s">
        <v>33</v>
      </c>
      <c r="B509" s="286"/>
      <c r="C509" s="286"/>
      <c r="D509" s="286"/>
      <c r="E509" s="286"/>
      <c r="F509" s="286"/>
      <c r="G509" s="286"/>
      <c r="H509" s="286"/>
      <c r="I509" s="286"/>
      <c r="J509" s="286"/>
      <c r="K509" s="286"/>
      <c r="L509" s="286"/>
      <c r="M509" s="132"/>
      <c r="N509" s="132"/>
      <c r="O509" s="132"/>
      <c r="P509" s="132"/>
      <c r="Q509" s="132"/>
      <c r="R509" s="132"/>
    </row>
    <row r="510" spans="1:18" ht="15" customHeight="1" x14ac:dyDescent="0.4">
      <c r="A510" s="132"/>
      <c r="B510" s="132"/>
      <c r="C510" s="132"/>
      <c r="D510" s="132"/>
      <c r="E510" s="132"/>
      <c r="F510" s="132"/>
      <c r="G510" s="132"/>
      <c r="H510" s="132"/>
      <c r="I510" s="132"/>
      <c r="J510" s="132"/>
      <c r="K510" s="132"/>
      <c r="L510" s="132"/>
      <c r="M510" s="132"/>
      <c r="N510" s="132"/>
      <c r="O510" s="132"/>
      <c r="P510" s="132"/>
      <c r="Q510" s="132"/>
      <c r="R510" s="132"/>
    </row>
    <row r="511" spans="1:18" ht="15" customHeight="1" x14ac:dyDescent="0.4">
      <c r="A511" s="25" t="s">
        <v>149</v>
      </c>
    </row>
    <row r="512" spans="1:18" ht="15" customHeight="1" x14ac:dyDescent="0.4">
      <c r="A512" s="25" t="s">
        <v>150</v>
      </c>
      <c r="L512" s="197" t="str">
        <f>$L$55</f>
        <v>Schedule M-2.2B</v>
      </c>
    </row>
    <row r="513" spans="1:18" ht="15" customHeight="1" x14ac:dyDescent="0.4">
      <c r="A513" s="25" t="str">
        <f>$A$56</f>
        <v>Work Paper Reference No(s): WPM-B.1, WPM-C.1, WPM-D.1</v>
      </c>
      <c r="L513" s="197" t="s">
        <v>331</v>
      </c>
    </row>
    <row r="514" spans="1:18" x14ac:dyDescent="0.4">
      <c r="A514" s="198" t="str">
        <f>$A$57</f>
        <v>6 Mos Actual / 6 Mos Forecasted</v>
      </c>
      <c r="B514" s="199"/>
      <c r="C514" s="199"/>
      <c r="D514" s="199"/>
      <c r="E514" s="200"/>
      <c r="F514" s="199"/>
      <c r="G514" s="201"/>
      <c r="H514" s="202"/>
      <c r="I514" s="201"/>
      <c r="J514" s="203"/>
      <c r="K514" s="201"/>
      <c r="L514" s="204" t="str">
        <f>Witness</f>
        <v>Witness: J. C. Wozniak</v>
      </c>
    </row>
    <row r="515" spans="1:18" x14ac:dyDescent="0.4">
      <c r="A515" s="61"/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180"/>
      <c r="N515" s="180"/>
      <c r="O515" s="180"/>
      <c r="P515" s="180"/>
      <c r="Q515" s="180"/>
      <c r="R515" s="180"/>
    </row>
    <row r="516" spans="1:18" ht="15" customHeight="1" x14ac:dyDescent="0.4">
      <c r="A516" s="25"/>
    </row>
    <row r="517" spans="1:18" ht="15" customHeight="1" x14ac:dyDescent="0.4">
      <c r="A517" s="23"/>
      <c r="B517" s="23"/>
      <c r="C517" s="23"/>
      <c r="D517" s="23"/>
      <c r="E517" s="205"/>
      <c r="F517" s="23"/>
      <c r="G517" s="30"/>
      <c r="H517" s="212"/>
      <c r="I517" s="30"/>
      <c r="J517" s="74"/>
      <c r="K517" s="30"/>
      <c r="L517" s="30"/>
      <c r="M517" s="30"/>
      <c r="N517" s="30"/>
      <c r="O517" s="30"/>
      <c r="P517" s="30"/>
      <c r="Q517" s="30"/>
      <c r="R517" s="23"/>
    </row>
    <row r="518" spans="1:18" ht="15" customHeight="1" x14ac:dyDescent="0.4">
      <c r="A518" s="23"/>
      <c r="B518" s="23"/>
      <c r="C518" s="23"/>
      <c r="D518" s="23"/>
      <c r="E518" s="205" t="s">
        <v>39</v>
      </c>
      <c r="F518" s="23"/>
      <c r="G518" s="30"/>
      <c r="H518" s="31"/>
      <c r="I518" s="30"/>
      <c r="J518" s="21"/>
      <c r="K518" s="30"/>
      <c r="L518" s="30"/>
      <c r="M518" s="30"/>
      <c r="N518" s="30"/>
      <c r="O518" s="30"/>
      <c r="P518" s="30"/>
      <c r="Q518" s="30"/>
      <c r="R518" s="23"/>
    </row>
    <row r="519" spans="1:18" ht="15" customHeight="1" x14ac:dyDescent="0.4">
      <c r="A519" s="23" t="s">
        <v>1</v>
      </c>
      <c r="B519" s="23" t="s">
        <v>0</v>
      </c>
      <c r="C519" s="23" t="s">
        <v>35</v>
      </c>
      <c r="D519" s="23"/>
      <c r="E519" s="205" t="s">
        <v>40</v>
      </c>
      <c r="F519" s="23"/>
      <c r="G519" s="30"/>
      <c r="H519" s="31"/>
      <c r="I519" s="30"/>
      <c r="J519" s="21"/>
      <c r="K519" s="30"/>
      <c r="L519" s="30"/>
      <c r="M519" s="30"/>
      <c r="N519" s="30"/>
      <c r="O519" s="30"/>
      <c r="P519" s="30"/>
      <c r="Q519" s="30"/>
      <c r="R519" s="24"/>
    </row>
    <row r="520" spans="1:18" ht="15" customHeight="1" x14ac:dyDescent="0.4">
      <c r="A520" s="32" t="s">
        <v>3</v>
      </c>
      <c r="B520" s="32" t="s">
        <v>34</v>
      </c>
      <c r="C520" s="32" t="s">
        <v>4</v>
      </c>
      <c r="D520" s="32"/>
      <c r="E520" s="206" t="s">
        <v>41</v>
      </c>
      <c r="F520" s="33" t="str">
        <f>B!$D$13</f>
        <v>Mar-26</v>
      </c>
      <c r="G520" s="33" t="str">
        <f>B!$E$13</f>
        <v>Apr-26</v>
      </c>
      <c r="H520" s="33" t="str">
        <f>B!$F$13</f>
        <v>May-26</v>
      </c>
      <c r="I520" s="33" t="str">
        <f>B!$G$13</f>
        <v>Jun-26</v>
      </c>
      <c r="J520" s="33" t="str">
        <f>B!$H$13</f>
        <v>Jul-26</v>
      </c>
      <c r="K520" s="33" t="str">
        <f>B!$I$13</f>
        <v>Aug-26</v>
      </c>
      <c r="L520" s="33" t="s">
        <v>5</v>
      </c>
      <c r="M520" s="22"/>
      <c r="N520" s="22"/>
      <c r="O520" s="22"/>
      <c r="P520" s="22"/>
      <c r="Q520" s="22"/>
    </row>
    <row r="521" spans="1:18" ht="15" customHeight="1" x14ac:dyDescent="0.4">
      <c r="A521" s="23"/>
      <c r="B521" s="24" t="s">
        <v>36</v>
      </c>
      <c r="C521" s="24" t="s">
        <v>37</v>
      </c>
      <c r="D521" s="24"/>
      <c r="E521" s="207" t="s">
        <v>38</v>
      </c>
      <c r="F521" s="35" t="s">
        <v>287</v>
      </c>
      <c r="G521" s="35" t="s">
        <v>288</v>
      </c>
      <c r="H521" s="35" t="s">
        <v>289</v>
      </c>
      <c r="I521" s="35" t="s">
        <v>290</v>
      </c>
      <c r="J521" s="35" t="s">
        <v>42</v>
      </c>
      <c r="K521" s="35" t="s">
        <v>43</v>
      </c>
      <c r="L521" s="35" t="s">
        <v>44</v>
      </c>
      <c r="M521" s="22"/>
      <c r="N521" s="22"/>
      <c r="O521" s="22"/>
      <c r="P521" s="22"/>
      <c r="Q521" s="22"/>
    </row>
    <row r="522" spans="1:18" ht="15" customHeight="1" x14ac:dyDescent="0.4">
      <c r="F522" s="35"/>
      <c r="G522" s="35"/>
      <c r="H522" s="35"/>
      <c r="I522" s="35"/>
      <c r="J522" s="35"/>
      <c r="K522" s="35"/>
      <c r="L522" s="24"/>
      <c r="M522" s="22"/>
      <c r="N522" s="22"/>
      <c r="O522" s="22"/>
      <c r="P522" s="22"/>
      <c r="Q522" s="22"/>
    </row>
    <row r="523" spans="1:18" ht="15" customHeight="1" x14ac:dyDescent="0.4">
      <c r="F523" s="28"/>
      <c r="H523" s="28"/>
      <c r="J523" s="28"/>
      <c r="L523" s="22"/>
      <c r="M523" s="22"/>
      <c r="N523" s="22"/>
      <c r="O523" s="22"/>
      <c r="P523" s="22"/>
      <c r="Q523" s="22"/>
    </row>
    <row r="524" spans="1:18" ht="15" customHeight="1" x14ac:dyDescent="0.4">
      <c r="A524" s="22">
        <v>1</v>
      </c>
      <c r="B524" s="22" t="str">
        <f>B116</f>
        <v>LG2</v>
      </c>
      <c r="C524" s="22" t="str">
        <f>C116</f>
        <v xml:space="preserve">LG&amp;E Residential </v>
      </c>
      <c r="F524" s="28"/>
      <c r="H524" s="28"/>
      <c r="J524" s="28"/>
      <c r="L524" s="22"/>
      <c r="M524" s="22"/>
      <c r="N524" s="22"/>
      <c r="O524" s="22"/>
      <c r="P524" s="22"/>
      <c r="Q524" s="22"/>
    </row>
    <row r="525" spans="1:18" ht="15" customHeight="1" x14ac:dyDescent="0.4">
      <c r="F525" s="28"/>
      <c r="H525" s="28"/>
      <c r="J525" s="28"/>
      <c r="L525" s="22"/>
      <c r="M525" s="22"/>
      <c r="N525" s="22"/>
      <c r="O525" s="22"/>
      <c r="P525" s="22"/>
      <c r="Q525" s="22"/>
    </row>
    <row r="526" spans="1:18" ht="15" customHeight="1" x14ac:dyDescent="0.4">
      <c r="A526" s="22">
        <f>A524+1</f>
        <v>2</v>
      </c>
      <c r="C526" s="25" t="s">
        <v>83</v>
      </c>
      <c r="D526" s="25"/>
      <c r="F526" s="28"/>
      <c r="H526" s="28"/>
      <c r="J526" s="28"/>
      <c r="L526" s="22"/>
      <c r="M526" s="22"/>
      <c r="N526" s="22"/>
      <c r="O526" s="22"/>
      <c r="P526" s="22"/>
      <c r="Q526" s="22"/>
    </row>
    <row r="527" spans="1:18" ht="15" customHeight="1" x14ac:dyDescent="0.4">
      <c r="F527" s="28"/>
      <c r="H527" s="28"/>
      <c r="J527" s="28"/>
      <c r="L527" s="22"/>
      <c r="M527" s="22"/>
      <c r="N527" s="22"/>
      <c r="O527" s="22"/>
      <c r="P527" s="22"/>
      <c r="Q527" s="22"/>
    </row>
    <row r="528" spans="1:18" ht="15" customHeight="1" x14ac:dyDescent="0.4">
      <c r="A528" s="22">
        <f>A526+1</f>
        <v>3</v>
      </c>
      <c r="C528" s="22" t="s">
        <v>130</v>
      </c>
      <c r="F528" s="26">
        <f>B!D62</f>
        <v>1</v>
      </c>
      <c r="G528" s="26">
        <f>B!E62</f>
        <v>0</v>
      </c>
      <c r="H528" s="26">
        <f>B!F62</f>
        <v>0</v>
      </c>
      <c r="I528" s="26">
        <f>B!G62</f>
        <v>1</v>
      </c>
      <c r="J528" s="26">
        <f>B!H62</f>
        <v>1</v>
      </c>
      <c r="K528" s="26">
        <f>B!I62</f>
        <v>1</v>
      </c>
      <c r="L528" s="26">
        <f>SUM(F528:K528)</f>
        <v>4</v>
      </c>
      <c r="M528" s="22"/>
      <c r="N528" s="22"/>
      <c r="O528" s="22"/>
      <c r="P528" s="22"/>
      <c r="Q528" s="22"/>
    </row>
    <row r="529" spans="1:18" ht="15" customHeight="1" x14ac:dyDescent="0.4">
      <c r="A529" s="22">
        <f>A528+1</f>
        <v>4</v>
      </c>
      <c r="C529" s="22" t="s">
        <v>137</v>
      </c>
      <c r="D529" s="22" t="s">
        <v>18</v>
      </c>
      <c r="E529" s="224">
        <f>Input!H21</f>
        <v>0</v>
      </c>
      <c r="F529" s="196">
        <f t="shared" ref="F529:K529" si="178">ROUND(F528*$E$476,2)</f>
        <v>0</v>
      </c>
      <c r="G529" s="196">
        <f t="shared" si="178"/>
        <v>0</v>
      </c>
      <c r="H529" s="196">
        <f t="shared" si="178"/>
        <v>0</v>
      </c>
      <c r="I529" s="196">
        <f t="shared" si="178"/>
        <v>0</v>
      </c>
      <c r="J529" s="196">
        <f t="shared" si="178"/>
        <v>0</v>
      </c>
      <c r="K529" s="196">
        <f t="shared" si="178"/>
        <v>0</v>
      </c>
      <c r="L529" s="196">
        <f>SUM(F529:K529)</f>
        <v>0</v>
      </c>
      <c r="M529" s="22"/>
      <c r="N529" s="22"/>
      <c r="O529" s="22"/>
      <c r="P529" s="22"/>
      <c r="Q529" s="22"/>
    </row>
    <row r="530" spans="1:18" ht="15" customHeight="1" x14ac:dyDescent="0.4">
      <c r="F530" s="28"/>
      <c r="H530" s="28"/>
      <c r="J530" s="28"/>
      <c r="L530" s="22"/>
      <c r="M530" s="22"/>
      <c r="N530" s="22"/>
      <c r="O530" s="22"/>
      <c r="P530" s="22"/>
      <c r="Q530" s="22"/>
    </row>
    <row r="531" spans="1:18" ht="15" customHeight="1" x14ac:dyDescent="0.4">
      <c r="A531" s="22">
        <f>A529+1</f>
        <v>5</v>
      </c>
      <c r="C531" s="26" t="s">
        <v>136</v>
      </c>
      <c r="F531" s="27">
        <f>'C'!D54</f>
        <v>65.900000000000006</v>
      </c>
      <c r="G531" s="27">
        <f>'C'!E54</f>
        <v>0</v>
      </c>
      <c r="H531" s="27">
        <f>'C'!F54</f>
        <v>0</v>
      </c>
      <c r="I531" s="27">
        <f>'C'!G54</f>
        <v>6</v>
      </c>
      <c r="J531" s="27">
        <f>'C'!H54</f>
        <v>2.6</v>
      </c>
      <c r="K531" s="27">
        <f>'C'!I54</f>
        <v>2.9</v>
      </c>
      <c r="L531" s="27">
        <f>SUM(F531:K531)</f>
        <v>77.400000000000006</v>
      </c>
      <c r="M531" s="22"/>
      <c r="N531" s="22"/>
      <c r="O531" s="22"/>
      <c r="P531" s="22"/>
      <c r="Q531" s="22"/>
    </row>
    <row r="532" spans="1:18" ht="15" customHeight="1" x14ac:dyDescent="0.4">
      <c r="A532" s="22">
        <f>A531+1</f>
        <v>6</v>
      </c>
      <c r="C532" s="213" t="s">
        <v>134</v>
      </c>
      <c r="D532" s="214" t="s">
        <v>17</v>
      </c>
      <c r="E532" s="223">
        <f>Input!C21</f>
        <v>0.35</v>
      </c>
      <c r="F532" s="196">
        <f t="shared" ref="F532:K532" si="179">ROUND(F531*$E$532,2)</f>
        <v>23.07</v>
      </c>
      <c r="G532" s="196">
        <f t="shared" si="179"/>
        <v>0</v>
      </c>
      <c r="H532" s="196">
        <f t="shared" si="179"/>
        <v>0</v>
      </c>
      <c r="I532" s="196">
        <f t="shared" si="179"/>
        <v>2.1</v>
      </c>
      <c r="J532" s="196">
        <f t="shared" si="179"/>
        <v>0.91</v>
      </c>
      <c r="K532" s="196">
        <f t="shared" si="179"/>
        <v>1.02</v>
      </c>
      <c r="L532" s="196">
        <f>SUM(F532:K532)</f>
        <v>27.1</v>
      </c>
      <c r="M532" s="22"/>
      <c r="N532" s="22"/>
      <c r="O532" s="22"/>
      <c r="P532" s="22"/>
      <c r="Q532" s="22"/>
    </row>
    <row r="533" spans="1:18" ht="15" customHeight="1" x14ac:dyDescent="0.4">
      <c r="A533" s="22">
        <f>A532+1</f>
        <v>7</v>
      </c>
      <c r="C533" s="22" t="s">
        <v>131</v>
      </c>
      <c r="F533" s="196">
        <f t="shared" ref="F533:K533" si="180">F529+F532</f>
        <v>23.07</v>
      </c>
      <c r="G533" s="196">
        <f t="shared" si="180"/>
        <v>0</v>
      </c>
      <c r="H533" s="196">
        <f t="shared" si="180"/>
        <v>0</v>
      </c>
      <c r="I533" s="196">
        <f t="shared" si="180"/>
        <v>2.1</v>
      </c>
      <c r="J533" s="196">
        <f t="shared" si="180"/>
        <v>0.91</v>
      </c>
      <c r="K533" s="196">
        <f t="shared" si="180"/>
        <v>1.02</v>
      </c>
      <c r="L533" s="196">
        <f>SUM(F533:K533)</f>
        <v>27.1</v>
      </c>
      <c r="M533" s="22"/>
      <c r="N533" s="22"/>
      <c r="O533" s="22"/>
      <c r="P533" s="22"/>
      <c r="Q533" s="22"/>
    </row>
    <row r="534" spans="1:18" ht="15" customHeight="1" x14ac:dyDescent="0.4">
      <c r="F534" s="28"/>
      <c r="H534" s="28"/>
      <c r="J534" s="28"/>
      <c r="L534" s="29"/>
      <c r="M534" s="22"/>
      <c r="N534" s="22"/>
      <c r="O534" s="22"/>
      <c r="P534" s="22"/>
      <c r="Q534" s="22"/>
    </row>
    <row r="535" spans="1:18" ht="15" customHeight="1" x14ac:dyDescent="0.4">
      <c r="A535" s="22">
        <f>A533+1</f>
        <v>8</v>
      </c>
      <c r="C535" s="22" t="s">
        <v>104</v>
      </c>
      <c r="D535" s="22" t="s">
        <v>17</v>
      </c>
      <c r="E535" s="223">
        <v>0</v>
      </c>
      <c r="F535" s="196">
        <v>0</v>
      </c>
      <c r="G535" s="196">
        <v>0</v>
      </c>
      <c r="H535" s="196">
        <v>0</v>
      </c>
      <c r="I535" s="196">
        <v>0</v>
      </c>
      <c r="J535" s="196">
        <v>0</v>
      </c>
      <c r="K535" s="196">
        <v>0</v>
      </c>
      <c r="L535" s="196">
        <f>SUM(F535:K535)</f>
        <v>0</v>
      </c>
      <c r="M535" s="22"/>
      <c r="N535" s="22"/>
      <c r="O535" s="22"/>
      <c r="P535" s="22"/>
      <c r="Q535" s="22"/>
    </row>
    <row r="536" spans="1:18" ht="15" customHeight="1" x14ac:dyDescent="0.4">
      <c r="F536" s="28"/>
      <c r="H536" s="28"/>
      <c r="J536" s="28"/>
      <c r="L536" s="22"/>
      <c r="M536" s="22"/>
      <c r="N536" s="22"/>
      <c r="O536" s="22"/>
      <c r="P536" s="22"/>
      <c r="Q536" s="22"/>
    </row>
    <row r="537" spans="1:18" ht="15" customHeight="1" x14ac:dyDescent="0.4">
      <c r="A537" s="22">
        <f>A535+1</f>
        <v>9</v>
      </c>
      <c r="C537" s="26" t="s">
        <v>132</v>
      </c>
      <c r="D537" s="37"/>
      <c r="E537" s="174"/>
      <c r="F537" s="196">
        <f t="shared" ref="F537:K537" si="181">F533+F535</f>
        <v>23.07</v>
      </c>
      <c r="G537" s="196">
        <f t="shared" si="181"/>
        <v>0</v>
      </c>
      <c r="H537" s="196">
        <f t="shared" si="181"/>
        <v>0</v>
      </c>
      <c r="I537" s="196">
        <f t="shared" si="181"/>
        <v>2.1</v>
      </c>
      <c r="J537" s="196">
        <f t="shared" si="181"/>
        <v>0.91</v>
      </c>
      <c r="K537" s="196">
        <f t="shared" si="181"/>
        <v>1.02</v>
      </c>
      <c r="L537" s="196">
        <f>SUM(F537:K537)</f>
        <v>27.1</v>
      </c>
      <c r="M537" s="22"/>
      <c r="N537" s="22"/>
      <c r="O537" s="22"/>
      <c r="P537" s="22"/>
      <c r="Q537" s="22"/>
    </row>
    <row r="538" spans="1:18" ht="15" customHeight="1" x14ac:dyDescent="0.4"/>
    <row r="539" spans="1:18" ht="15" customHeight="1" x14ac:dyDescent="0.4">
      <c r="R539" s="29"/>
    </row>
    <row r="540" spans="1:18" ht="15" customHeight="1" x14ac:dyDescent="0.4">
      <c r="A540" s="22">
        <f>A537+1</f>
        <v>10</v>
      </c>
      <c r="B540" s="22" t="str">
        <f>B123</f>
        <v>LG2</v>
      </c>
      <c r="C540" s="22" t="str">
        <f>C123</f>
        <v>LG&amp;E Commercial</v>
      </c>
      <c r="F540" s="28"/>
      <c r="H540" s="28"/>
      <c r="J540" s="28"/>
      <c r="L540" s="22"/>
      <c r="M540" s="22"/>
      <c r="N540" s="22"/>
      <c r="O540" s="22"/>
      <c r="P540" s="22"/>
      <c r="Q540" s="22"/>
    </row>
    <row r="541" spans="1:18" ht="15" customHeight="1" x14ac:dyDescent="0.4">
      <c r="F541" s="28"/>
      <c r="H541" s="28"/>
      <c r="J541" s="28"/>
      <c r="L541" s="22"/>
      <c r="M541" s="22"/>
      <c r="N541" s="22"/>
      <c r="O541" s="22"/>
      <c r="P541" s="22"/>
      <c r="Q541" s="22"/>
    </row>
    <row r="542" spans="1:18" ht="15" customHeight="1" x14ac:dyDescent="0.4">
      <c r="A542" s="22">
        <f>A540+1</f>
        <v>11</v>
      </c>
      <c r="C542" s="25" t="s">
        <v>84</v>
      </c>
      <c r="D542" s="25"/>
      <c r="F542" s="28"/>
      <c r="H542" s="28"/>
      <c r="J542" s="28"/>
      <c r="L542" s="22"/>
      <c r="M542" s="22"/>
      <c r="N542" s="22"/>
      <c r="O542" s="22"/>
      <c r="P542" s="22"/>
      <c r="Q542" s="22"/>
    </row>
    <row r="543" spans="1:18" ht="15" customHeight="1" x14ac:dyDescent="0.4">
      <c r="F543" s="28"/>
      <c r="H543" s="28"/>
      <c r="J543" s="28"/>
      <c r="L543" s="22"/>
      <c r="M543" s="22"/>
      <c r="N543" s="22"/>
      <c r="O543" s="22"/>
      <c r="P543" s="22"/>
      <c r="Q543" s="22"/>
    </row>
    <row r="544" spans="1:18" ht="15" customHeight="1" x14ac:dyDescent="0.4">
      <c r="A544" s="22">
        <f>A542+1</f>
        <v>12</v>
      </c>
      <c r="C544" s="22" t="s">
        <v>130</v>
      </c>
      <c r="F544" s="26">
        <f>B!D87</f>
        <v>0</v>
      </c>
      <c r="G544" s="26">
        <f>B!E87</f>
        <v>0</v>
      </c>
      <c r="H544" s="26">
        <f>B!F87</f>
        <v>0</v>
      </c>
      <c r="I544" s="26">
        <f>B!G87</f>
        <v>0</v>
      </c>
      <c r="J544" s="26">
        <f>B!H87</f>
        <v>0</v>
      </c>
      <c r="K544" s="26">
        <f>B!I87</f>
        <v>0</v>
      </c>
      <c r="L544" s="26">
        <f>SUM(F544:K544)</f>
        <v>0</v>
      </c>
      <c r="M544" s="22"/>
      <c r="N544" s="22"/>
      <c r="O544" s="22"/>
      <c r="P544" s="22"/>
      <c r="Q544" s="22"/>
    </row>
    <row r="545" spans="1:18" ht="15" customHeight="1" x14ac:dyDescent="0.4">
      <c r="A545" s="22">
        <f>A544+1</f>
        <v>13</v>
      </c>
      <c r="C545" s="22" t="s">
        <v>137</v>
      </c>
      <c r="D545" s="22" t="s">
        <v>18</v>
      </c>
      <c r="E545" s="224">
        <f>Input!H22</f>
        <v>0</v>
      </c>
      <c r="F545" s="196">
        <f t="shared" ref="F545:K545" si="182">ROUND(F544*$E$476,2)</f>
        <v>0</v>
      </c>
      <c r="G545" s="196">
        <f t="shared" si="182"/>
        <v>0</v>
      </c>
      <c r="H545" s="196">
        <f t="shared" si="182"/>
        <v>0</v>
      </c>
      <c r="I545" s="196">
        <f t="shared" si="182"/>
        <v>0</v>
      </c>
      <c r="J545" s="196">
        <f t="shared" si="182"/>
        <v>0</v>
      </c>
      <c r="K545" s="196">
        <f t="shared" si="182"/>
        <v>0</v>
      </c>
      <c r="L545" s="196">
        <f>SUM(F545:K545)</f>
        <v>0</v>
      </c>
      <c r="M545" s="22"/>
      <c r="N545" s="22"/>
      <c r="O545" s="22"/>
      <c r="P545" s="22"/>
      <c r="Q545" s="22"/>
    </row>
    <row r="546" spans="1:18" ht="15" customHeight="1" x14ac:dyDescent="0.4">
      <c r="F546" s="28"/>
      <c r="H546" s="28"/>
      <c r="J546" s="28"/>
      <c r="L546" s="22"/>
      <c r="M546" s="22"/>
      <c r="N546" s="22"/>
      <c r="O546" s="22"/>
      <c r="P546" s="22"/>
      <c r="Q546" s="22"/>
    </row>
    <row r="547" spans="1:18" ht="15" customHeight="1" x14ac:dyDescent="0.4">
      <c r="A547" s="22">
        <f>A545+1</f>
        <v>14</v>
      </c>
      <c r="C547" s="26" t="s">
        <v>136</v>
      </c>
      <c r="F547" s="27">
        <f>'C'!D59</f>
        <v>0</v>
      </c>
      <c r="G547" s="27">
        <f>'C'!E59</f>
        <v>0</v>
      </c>
      <c r="H547" s="27">
        <f>'C'!F59</f>
        <v>0</v>
      </c>
      <c r="I547" s="27">
        <f>'C'!G59</f>
        <v>0</v>
      </c>
      <c r="J547" s="27">
        <f>'C'!H59</f>
        <v>0</v>
      </c>
      <c r="K547" s="27">
        <f>'C'!I59</f>
        <v>0</v>
      </c>
      <c r="L547" s="27">
        <f>SUM(F547:K547)</f>
        <v>0</v>
      </c>
      <c r="M547" s="22"/>
      <c r="N547" s="22"/>
      <c r="O547" s="22"/>
      <c r="P547" s="22"/>
      <c r="Q547" s="22"/>
    </row>
    <row r="548" spans="1:18" ht="15" customHeight="1" x14ac:dyDescent="0.4">
      <c r="A548" s="22">
        <f>A547+1</f>
        <v>15</v>
      </c>
      <c r="C548" s="213" t="s">
        <v>134</v>
      </c>
      <c r="D548" s="214" t="s">
        <v>17</v>
      </c>
      <c r="E548" s="216">
        <f>Input!C22</f>
        <v>0.35</v>
      </c>
      <c r="F548" s="196">
        <f t="shared" ref="F548:K548" si="183">ROUND(F547*$E$548,2)</f>
        <v>0</v>
      </c>
      <c r="G548" s="196">
        <f t="shared" si="183"/>
        <v>0</v>
      </c>
      <c r="H548" s="196">
        <f t="shared" si="183"/>
        <v>0</v>
      </c>
      <c r="I548" s="196">
        <f t="shared" si="183"/>
        <v>0</v>
      </c>
      <c r="J548" s="196">
        <f t="shared" si="183"/>
        <v>0</v>
      </c>
      <c r="K548" s="196">
        <f t="shared" si="183"/>
        <v>0</v>
      </c>
      <c r="L548" s="196">
        <f>SUM(F548:K548)</f>
        <v>0</v>
      </c>
      <c r="M548" s="22"/>
      <c r="N548" s="22"/>
      <c r="O548" s="22"/>
      <c r="P548" s="22"/>
      <c r="Q548" s="22"/>
    </row>
    <row r="549" spans="1:18" ht="15" customHeight="1" x14ac:dyDescent="0.4">
      <c r="A549" s="22">
        <f>A548+1</f>
        <v>16</v>
      </c>
      <c r="C549" s="22" t="s">
        <v>131</v>
      </c>
      <c r="F549" s="196">
        <f t="shared" ref="F549:K549" si="184">F545+F548</f>
        <v>0</v>
      </c>
      <c r="G549" s="196">
        <f t="shared" si="184"/>
        <v>0</v>
      </c>
      <c r="H549" s="196">
        <f t="shared" si="184"/>
        <v>0</v>
      </c>
      <c r="I549" s="196">
        <f t="shared" si="184"/>
        <v>0</v>
      </c>
      <c r="J549" s="196">
        <f t="shared" si="184"/>
        <v>0</v>
      </c>
      <c r="K549" s="196">
        <f t="shared" si="184"/>
        <v>0</v>
      </c>
      <c r="L549" s="196">
        <f>SUM(F549:K549)</f>
        <v>0</v>
      </c>
      <c r="M549" s="22"/>
      <c r="N549" s="22"/>
      <c r="O549" s="22"/>
      <c r="P549" s="22"/>
      <c r="Q549" s="22"/>
    </row>
    <row r="550" spans="1:18" ht="15" customHeight="1" x14ac:dyDescent="0.4">
      <c r="F550" s="28"/>
      <c r="H550" s="28"/>
      <c r="J550" s="28"/>
      <c r="M550" s="22"/>
      <c r="N550" s="22"/>
      <c r="O550" s="22"/>
      <c r="P550" s="22"/>
      <c r="Q550" s="22"/>
    </row>
    <row r="551" spans="1:18" ht="15" customHeight="1" x14ac:dyDescent="0.4">
      <c r="A551" s="22">
        <f>A549+1</f>
        <v>17</v>
      </c>
      <c r="C551" s="22" t="s">
        <v>104</v>
      </c>
      <c r="D551" s="22" t="s">
        <v>17</v>
      </c>
      <c r="E551" s="223">
        <v>0</v>
      </c>
      <c r="F551" s="196">
        <v>0</v>
      </c>
      <c r="G551" s="196">
        <v>0</v>
      </c>
      <c r="H551" s="196">
        <v>0</v>
      </c>
      <c r="I551" s="196">
        <v>0</v>
      </c>
      <c r="J551" s="196">
        <v>0</v>
      </c>
      <c r="K551" s="196">
        <v>0</v>
      </c>
      <c r="L551" s="196">
        <f>SUM(F551:K551)</f>
        <v>0</v>
      </c>
      <c r="M551" s="22"/>
      <c r="N551" s="22"/>
      <c r="O551" s="22"/>
      <c r="P551" s="22"/>
      <c r="Q551" s="22"/>
    </row>
    <row r="552" spans="1:18" ht="15" customHeight="1" x14ac:dyDescent="0.4">
      <c r="F552" s="28"/>
      <c r="H552" s="28"/>
      <c r="J552" s="28"/>
      <c r="L552" s="22"/>
      <c r="M552" s="22"/>
      <c r="N552" s="22"/>
      <c r="O552" s="22"/>
      <c r="P552" s="22"/>
      <c r="Q552" s="22"/>
    </row>
    <row r="553" spans="1:18" ht="15" customHeight="1" x14ac:dyDescent="0.4">
      <c r="A553" s="22">
        <f>A551+1</f>
        <v>18</v>
      </c>
      <c r="C553" s="26" t="s">
        <v>132</v>
      </c>
      <c r="D553" s="37"/>
      <c r="E553" s="174"/>
      <c r="F553" s="196">
        <f t="shared" ref="F553:K553" si="185">F549+F551</f>
        <v>0</v>
      </c>
      <c r="G553" s="196">
        <f t="shared" si="185"/>
        <v>0</v>
      </c>
      <c r="H553" s="196">
        <f t="shared" si="185"/>
        <v>0</v>
      </c>
      <c r="I553" s="196">
        <f t="shared" si="185"/>
        <v>0</v>
      </c>
      <c r="J553" s="196">
        <f t="shared" si="185"/>
        <v>0</v>
      </c>
      <c r="K553" s="196">
        <f t="shared" si="185"/>
        <v>0</v>
      </c>
      <c r="L553" s="196">
        <f>SUM(F553:K553)</f>
        <v>0</v>
      </c>
      <c r="M553" s="22"/>
      <c r="N553" s="22"/>
      <c r="O553" s="22"/>
      <c r="P553" s="22"/>
      <c r="Q553" s="22"/>
    </row>
    <row r="554" spans="1:18" ht="15" customHeight="1" x14ac:dyDescent="0.4">
      <c r="F554" s="28"/>
      <c r="H554" s="28"/>
      <c r="J554" s="28"/>
      <c r="L554" s="22"/>
      <c r="M554" s="22"/>
      <c r="N554" s="22"/>
      <c r="O554" s="22"/>
      <c r="P554" s="22"/>
      <c r="Q554" s="22"/>
    </row>
    <row r="555" spans="1:18" ht="15" customHeight="1" x14ac:dyDescent="0.4">
      <c r="R555" s="29"/>
    </row>
    <row r="556" spans="1:18" ht="15" customHeight="1" x14ac:dyDescent="0.4">
      <c r="A556" s="22">
        <f>A553+1</f>
        <v>19</v>
      </c>
      <c r="B556" s="22" t="str">
        <f>B152</f>
        <v>LG3</v>
      </c>
      <c r="C556" s="22" t="str">
        <f>C152</f>
        <v>LG&amp;E Residential</v>
      </c>
      <c r="F556" s="28"/>
      <c r="H556" s="28"/>
      <c r="J556" s="28"/>
      <c r="L556" s="22"/>
      <c r="M556" s="22"/>
      <c r="N556" s="22"/>
      <c r="O556" s="22"/>
      <c r="P556" s="22"/>
      <c r="Q556" s="22"/>
    </row>
    <row r="557" spans="1:18" ht="15" customHeight="1" x14ac:dyDescent="0.4">
      <c r="F557" s="28"/>
      <c r="H557" s="28"/>
      <c r="J557" s="28"/>
      <c r="L557" s="22"/>
      <c r="M557" s="22"/>
      <c r="N557" s="22"/>
      <c r="O557" s="22"/>
      <c r="P557" s="22"/>
      <c r="Q557" s="22"/>
    </row>
    <row r="558" spans="1:18" ht="15" customHeight="1" x14ac:dyDescent="0.4">
      <c r="A558" s="22">
        <f>A556+1</f>
        <v>20</v>
      </c>
      <c r="C558" s="25" t="s">
        <v>83</v>
      </c>
      <c r="D558" s="25"/>
      <c r="F558" s="28"/>
      <c r="H558" s="28"/>
      <c r="J558" s="28"/>
      <c r="L558" s="22"/>
      <c r="M558" s="22"/>
      <c r="N558" s="22"/>
      <c r="O558" s="22"/>
      <c r="P558" s="22"/>
      <c r="Q558" s="22"/>
    </row>
    <row r="559" spans="1:18" ht="15" customHeight="1" x14ac:dyDescent="0.4">
      <c r="E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</row>
    <row r="560" spans="1:18" ht="15" customHeight="1" x14ac:dyDescent="0.4">
      <c r="A560" s="22">
        <f>A558+1</f>
        <v>21</v>
      </c>
      <c r="C560" s="22" t="s">
        <v>130</v>
      </c>
      <c r="F560" s="71">
        <f>B!D93</f>
        <v>1</v>
      </c>
      <c r="G560" s="71">
        <f>B!E93</f>
        <v>1</v>
      </c>
      <c r="H560" s="71">
        <f>B!F93</f>
        <v>1</v>
      </c>
      <c r="I560" s="71">
        <f>B!G93</f>
        <v>1</v>
      </c>
      <c r="J560" s="71">
        <f>B!H93</f>
        <v>1</v>
      </c>
      <c r="K560" s="71">
        <f>B!I93</f>
        <v>1</v>
      </c>
      <c r="L560" s="71">
        <f>SUM(F560:K560)</f>
        <v>6</v>
      </c>
      <c r="M560" s="22"/>
      <c r="N560" s="22"/>
      <c r="O560" s="22"/>
      <c r="P560" s="22"/>
      <c r="Q560" s="22"/>
    </row>
    <row r="561" spans="1:17" ht="15" customHeight="1" x14ac:dyDescent="0.4">
      <c r="A561" s="22">
        <f>A560+1</f>
        <v>22</v>
      </c>
      <c r="C561" s="22" t="s">
        <v>137</v>
      </c>
      <c r="D561" s="22" t="s">
        <v>18</v>
      </c>
      <c r="E561" s="224">
        <f>Input!H23</f>
        <v>1.2</v>
      </c>
      <c r="F561" s="196">
        <f t="shared" ref="F561:K561" si="186">ROUND(F560*$E$561,2)</f>
        <v>1.2</v>
      </c>
      <c r="G561" s="196">
        <f t="shared" si="186"/>
        <v>1.2</v>
      </c>
      <c r="H561" s="196">
        <f t="shared" si="186"/>
        <v>1.2</v>
      </c>
      <c r="I561" s="196">
        <f t="shared" si="186"/>
        <v>1.2</v>
      </c>
      <c r="J561" s="196">
        <f t="shared" si="186"/>
        <v>1.2</v>
      </c>
      <c r="K561" s="196">
        <f t="shared" si="186"/>
        <v>1.2</v>
      </c>
      <c r="L561" s="196">
        <f>SUM(F561:K561)</f>
        <v>7.2</v>
      </c>
      <c r="M561" s="22"/>
      <c r="N561" s="22"/>
      <c r="O561" s="22"/>
      <c r="P561" s="22"/>
      <c r="Q561" s="22"/>
    </row>
    <row r="562" spans="1:17" ht="15" customHeight="1" x14ac:dyDescent="0.4">
      <c r="F562" s="28"/>
      <c r="H562" s="28"/>
      <c r="J562" s="28"/>
      <c r="L562" s="22"/>
      <c r="M562" s="22"/>
      <c r="N562" s="22"/>
      <c r="O562" s="22"/>
      <c r="P562" s="22"/>
      <c r="Q562" s="22"/>
    </row>
    <row r="563" spans="1:17" ht="15" customHeight="1" x14ac:dyDescent="0.4">
      <c r="A563" s="22">
        <f>A561+1</f>
        <v>23</v>
      </c>
      <c r="C563" s="26" t="s">
        <v>136</v>
      </c>
      <c r="F563" s="28"/>
      <c r="H563" s="28"/>
      <c r="J563" s="28"/>
      <c r="L563" s="22"/>
      <c r="M563" s="22"/>
      <c r="N563" s="22"/>
      <c r="O563" s="22"/>
      <c r="P563" s="22"/>
      <c r="Q563" s="22"/>
    </row>
    <row r="564" spans="1:17" ht="15" customHeight="1" x14ac:dyDescent="0.4">
      <c r="A564" s="22">
        <f>A563+1</f>
        <v>24</v>
      </c>
      <c r="C564" s="22" t="str">
        <f>'C'!B63</f>
        <v xml:space="preserve">    First 2 Mcf</v>
      </c>
      <c r="E564" s="22"/>
      <c r="F564" s="53">
        <f>'C'!D71</f>
        <v>2</v>
      </c>
      <c r="G564" s="53">
        <f>'C'!E71</f>
        <v>2</v>
      </c>
      <c r="H564" s="53">
        <f>'C'!F71</f>
        <v>2</v>
      </c>
      <c r="I564" s="53">
        <f>'C'!G71</f>
        <v>2</v>
      </c>
      <c r="J564" s="53">
        <f>'C'!H71</f>
        <v>2</v>
      </c>
      <c r="K564" s="53">
        <f>'C'!I71</f>
        <v>2</v>
      </c>
      <c r="L564" s="222">
        <f>SUM(F564:K564)</f>
        <v>12</v>
      </c>
      <c r="M564" s="22"/>
      <c r="N564" s="22"/>
      <c r="O564" s="22"/>
      <c r="P564" s="22"/>
      <c r="Q564" s="22"/>
    </row>
    <row r="565" spans="1:17" ht="15" customHeight="1" x14ac:dyDescent="0.4">
      <c r="A565" s="22">
        <f>A564+1</f>
        <v>25</v>
      </c>
      <c r="C565" s="22" t="str">
        <f>'C'!B64</f>
        <v xml:space="preserve">    Over 2 Mcf</v>
      </c>
      <c r="E565" s="22"/>
      <c r="F565" s="42">
        <f>'C'!D72</f>
        <v>35.9</v>
      </c>
      <c r="G565" s="42">
        <f>'C'!E72</f>
        <v>29.1</v>
      </c>
      <c r="H565" s="42">
        <f>'C'!F72</f>
        <v>11.4</v>
      </c>
      <c r="I565" s="42">
        <f>'C'!G72</f>
        <v>9.4</v>
      </c>
      <c r="J565" s="42">
        <f>'C'!H72</f>
        <v>7.9</v>
      </c>
      <c r="K565" s="42">
        <f>'C'!I72</f>
        <v>7.8000000000000007</v>
      </c>
      <c r="L565" s="42">
        <f>SUM(F565:K565)</f>
        <v>101.50000000000001</v>
      </c>
      <c r="M565" s="22"/>
      <c r="N565" s="22"/>
      <c r="O565" s="22"/>
      <c r="P565" s="22"/>
      <c r="Q565" s="22"/>
    </row>
    <row r="566" spans="1:17" ht="15" customHeight="1" x14ac:dyDescent="0.4">
      <c r="F566" s="27">
        <f t="shared" ref="F566:K566" si="187">SUM(F564:F565)</f>
        <v>37.9</v>
      </c>
      <c r="G566" s="27">
        <f t="shared" si="187"/>
        <v>31.1</v>
      </c>
      <c r="H566" s="27">
        <f t="shared" si="187"/>
        <v>13.4</v>
      </c>
      <c r="I566" s="27">
        <f t="shared" si="187"/>
        <v>11.4</v>
      </c>
      <c r="J566" s="27">
        <f t="shared" si="187"/>
        <v>9.9</v>
      </c>
      <c r="K566" s="27">
        <f t="shared" si="187"/>
        <v>9.8000000000000007</v>
      </c>
      <c r="L566" s="53">
        <f>SUM(F566:K566)</f>
        <v>113.50000000000001</v>
      </c>
      <c r="M566" s="22"/>
      <c r="N566" s="22"/>
      <c r="O566" s="22"/>
      <c r="P566" s="22"/>
      <c r="Q566" s="22"/>
    </row>
    <row r="567" spans="1:17" ht="15" customHeight="1" x14ac:dyDescent="0.4">
      <c r="A567" s="22">
        <f>A565+1</f>
        <v>26</v>
      </c>
      <c r="C567" s="22" t="s">
        <v>134</v>
      </c>
      <c r="F567" s="28"/>
      <c r="H567" s="28"/>
      <c r="J567" s="28"/>
      <c r="L567" s="22"/>
      <c r="M567" s="22"/>
      <c r="N567" s="22"/>
      <c r="O567" s="22"/>
      <c r="P567" s="22"/>
      <c r="Q567" s="22"/>
    </row>
    <row r="568" spans="1:17" ht="15" customHeight="1" x14ac:dyDescent="0.4">
      <c r="A568" s="22">
        <f>A567+1</f>
        <v>27</v>
      </c>
      <c r="C568" s="22" t="str">
        <f>C564</f>
        <v xml:space="preserve">    First 2 Mcf</v>
      </c>
      <c r="D568" s="22" t="s">
        <v>17</v>
      </c>
      <c r="E568" s="223">
        <f>Input!C23</f>
        <v>0</v>
      </c>
      <c r="F568" s="196">
        <f t="shared" ref="F568:K568" si="188">ROUND(F564*$E$568,2)</f>
        <v>0</v>
      </c>
      <c r="G568" s="196">
        <f t="shared" si="188"/>
        <v>0</v>
      </c>
      <c r="H568" s="196">
        <f t="shared" si="188"/>
        <v>0</v>
      </c>
      <c r="I568" s="196">
        <f t="shared" si="188"/>
        <v>0</v>
      </c>
      <c r="J568" s="196">
        <f t="shared" si="188"/>
        <v>0</v>
      </c>
      <c r="K568" s="196">
        <f t="shared" si="188"/>
        <v>0</v>
      </c>
      <c r="L568" s="196">
        <f>SUM(F568:K568)</f>
        <v>0</v>
      </c>
      <c r="M568" s="22"/>
      <c r="N568" s="22"/>
      <c r="O568" s="22"/>
      <c r="P568" s="22"/>
      <c r="Q568" s="22"/>
    </row>
    <row r="569" spans="1:17" ht="15" customHeight="1" x14ac:dyDescent="0.4">
      <c r="A569" s="22">
        <f>A568+1</f>
        <v>28</v>
      </c>
      <c r="C569" s="22" t="str">
        <f>C565</f>
        <v xml:space="preserve">    Over 2 Mcf</v>
      </c>
      <c r="D569" s="22" t="s">
        <v>17</v>
      </c>
      <c r="E569" s="223">
        <f>Input!D23</f>
        <v>0.35</v>
      </c>
      <c r="F569" s="215">
        <f t="shared" ref="F569:K569" si="189">ROUND(F565*$E$569,2)</f>
        <v>12.57</v>
      </c>
      <c r="G569" s="215">
        <f t="shared" si="189"/>
        <v>10.19</v>
      </c>
      <c r="H569" s="215">
        <f t="shared" si="189"/>
        <v>3.99</v>
      </c>
      <c r="I569" s="215">
        <f t="shared" si="189"/>
        <v>3.29</v>
      </c>
      <c r="J569" s="215">
        <f t="shared" si="189"/>
        <v>2.77</v>
      </c>
      <c r="K569" s="215">
        <f t="shared" si="189"/>
        <v>2.73</v>
      </c>
      <c r="L569" s="215">
        <f>SUM(F569:K569)</f>
        <v>35.54</v>
      </c>
      <c r="M569" s="22"/>
      <c r="N569" s="22"/>
      <c r="O569" s="22"/>
      <c r="P569" s="22"/>
      <c r="Q569" s="22"/>
    </row>
    <row r="570" spans="1:17" ht="15" customHeight="1" x14ac:dyDescent="0.4">
      <c r="F570" s="196">
        <f t="shared" ref="F570:K570" si="190">SUM(F568:F569)</f>
        <v>12.57</v>
      </c>
      <c r="G570" s="196">
        <f t="shared" si="190"/>
        <v>10.19</v>
      </c>
      <c r="H570" s="196">
        <f t="shared" si="190"/>
        <v>3.99</v>
      </c>
      <c r="I570" s="196">
        <f t="shared" si="190"/>
        <v>3.29</v>
      </c>
      <c r="J570" s="196">
        <f t="shared" si="190"/>
        <v>2.77</v>
      </c>
      <c r="K570" s="196">
        <f t="shared" si="190"/>
        <v>2.73</v>
      </c>
      <c r="L570" s="196">
        <f>SUM(F570:K570)</f>
        <v>35.54</v>
      </c>
      <c r="M570" s="22"/>
      <c r="N570" s="22"/>
      <c r="O570" s="22"/>
      <c r="P570" s="22"/>
      <c r="Q570" s="22"/>
    </row>
    <row r="571" spans="1:17" ht="15" customHeight="1" x14ac:dyDescent="0.4">
      <c r="A571" s="22">
        <f>A569+1</f>
        <v>29</v>
      </c>
      <c r="C571" s="22" t="s">
        <v>131</v>
      </c>
      <c r="F571" s="196">
        <f t="shared" ref="F571:K571" si="191">F561+F570</f>
        <v>13.77</v>
      </c>
      <c r="G571" s="196">
        <f t="shared" si="191"/>
        <v>11.389999999999999</v>
      </c>
      <c r="H571" s="196">
        <f t="shared" si="191"/>
        <v>5.19</v>
      </c>
      <c r="I571" s="196">
        <f t="shared" si="191"/>
        <v>4.49</v>
      </c>
      <c r="J571" s="196">
        <f t="shared" si="191"/>
        <v>3.9699999999999998</v>
      </c>
      <c r="K571" s="196">
        <f t="shared" si="191"/>
        <v>3.9299999999999997</v>
      </c>
      <c r="L571" s="196">
        <f>SUM(F571:K571)</f>
        <v>42.739999999999995</v>
      </c>
      <c r="M571" s="22"/>
      <c r="N571" s="22"/>
      <c r="O571" s="22"/>
      <c r="P571" s="22"/>
      <c r="Q571" s="22"/>
    </row>
    <row r="572" spans="1:17" ht="15" customHeight="1" x14ac:dyDescent="0.4">
      <c r="F572" s="28"/>
      <c r="H572" s="28"/>
      <c r="J572" s="28"/>
      <c r="L572" s="22"/>
      <c r="M572" s="22"/>
      <c r="N572" s="22"/>
      <c r="O572" s="22"/>
      <c r="P572" s="22"/>
      <c r="Q572" s="22"/>
    </row>
    <row r="573" spans="1:17" ht="15" customHeight="1" x14ac:dyDescent="0.4">
      <c r="A573" s="22">
        <f>A571+1</f>
        <v>30</v>
      </c>
      <c r="C573" s="22" t="s">
        <v>104</v>
      </c>
      <c r="D573" s="22" t="s">
        <v>17</v>
      </c>
      <c r="E573" s="223">
        <v>0</v>
      </c>
      <c r="F573" s="196">
        <v>0</v>
      </c>
      <c r="G573" s="196">
        <v>0</v>
      </c>
      <c r="H573" s="196">
        <v>0</v>
      </c>
      <c r="I573" s="196">
        <v>0</v>
      </c>
      <c r="J573" s="196">
        <v>0</v>
      </c>
      <c r="K573" s="196">
        <v>0</v>
      </c>
      <c r="L573" s="196">
        <f>SUM(F573:K573)</f>
        <v>0</v>
      </c>
      <c r="M573" s="22"/>
      <c r="N573" s="22"/>
      <c r="O573" s="22"/>
      <c r="P573" s="22"/>
      <c r="Q573" s="22"/>
    </row>
    <row r="574" spans="1:17" ht="15" customHeight="1" x14ac:dyDescent="0.4">
      <c r="F574" s="28"/>
      <c r="H574" s="28"/>
      <c r="J574" s="28"/>
      <c r="L574" s="29"/>
      <c r="M574" s="22"/>
      <c r="N574" s="22"/>
      <c r="O574" s="22"/>
      <c r="P574" s="22"/>
      <c r="Q574" s="22"/>
    </row>
    <row r="575" spans="1:17" ht="15" customHeight="1" x14ac:dyDescent="0.4">
      <c r="A575" s="22">
        <f>A573+1</f>
        <v>31</v>
      </c>
      <c r="C575" s="26" t="s">
        <v>132</v>
      </c>
      <c r="D575" s="37"/>
      <c r="E575" s="174"/>
      <c r="F575" s="196">
        <f t="shared" ref="F575:K575" si="192">F571+F573</f>
        <v>13.77</v>
      </c>
      <c r="G575" s="196">
        <f t="shared" si="192"/>
        <v>11.389999999999999</v>
      </c>
      <c r="H575" s="196">
        <f t="shared" si="192"/>
        <v>5.19</v>
      </c>
      <c r="I575" s="196">
        <f t="shared" si="192"/>
        <v>4.49</v>
      </c>
      <c r="J575" s="196">
        <f t="shared" si="192"/>
        <v>3.9699999999999998</v>
      </c>
      <c r="K575" s="196">
        <f t="shared" si="192"/>
        <v>3.9299999999999997</v>
      </c>
      <c r="L575" s="196">
        <f>SUM(F575:K575)</f>
        <v>42.739999999999995</v>
      </c>
      <c r="M575" s="22"/>
      <c r="N575" s="22"/>
      <c r="O575" s="22"/>
      <c r="P575" s="22"/>
      <c r="Q575" s="22"/>
    </row>
    <row r="576" spans="1:17" ht="15" customHeight="1" x14ac:dyDescent="0.4">
      <c r="F576" s="28"/>
      <c r="H576" s="28"/>
      <c r="J576" s="28"/>
      <c r="L576" s="22"/>
      <c r="M576" s="22"/>
      <c r="N576" s="22"/>
      <c r="O576" s="22"/>
      <c r="P576" s="22"/>
      <c r="Q576" s="22"/>
    </row>
    <row r="577" spans="1:17" ht="15" customHeight="1" x14ac:dyDescent="0.4"/>
    <row r="578" spans="1:17" ht="15" customHeight="1" x14ac:dyDescent="0.4">
      <c r="A578" s="22">
        <f>A575+1</f>
        <v>32</v>
      </c>
      <c r="B578" s="22" t="str">
        <f>B159</f>
        <v>LG4</v>
      </c>
      <c r="C578" s="22" t="str">
        <f>C159</f>
        <v>LG&amp;E Residential</v>
      </c>
      <c r="F578" s="28"/>
      <c r="H578" s="28"/>
      <c r="J578" s="28"/>
      <c r="L578" s="22"/>
      <c r="M578" s="22"/>
      <c r="N578" s="22"/>
      <c r="O578" s="22"/>
      <c r="P578" s="22"/>
      <c r="Q578" s="22"/>
    </row>
    <row r="579" spans="1:17" ht="15" customHeight="1" x14ac:dyDescent="0.4">
      <c r="F579" s="28"/>
      <c r="H579" s="28"/>
      <c r="J579" s="28"/>
      <c r="L579" s="22"/>
      <c r="M579" s="22"/>
      <c r="N579" s="22"/>
      <c r="O579" s="22"/>
      <c r="P579" s="22"/>
      <c r="Q579" s="22"/>
    </row>
    <row r="580" spans="1:17" ht="15" customHeight="1" x14ac:dyDescent="0.4">
      <c r="A580" s="22">
        <f>A578+1</f>
        <v>33</v>
      </c>
      <c r="C580" s="25" t="s">
        <v>83</v>
      </c>
      <c r="D580" s="25"/>
      <c r="F580" s="28"/>
      <c r="H580" s="28"/>
      <c r="J580" s="28"/>
      <c r="L580" s="22"/>
      <c r="M580" s="22"/>
      <c r="N580" s="22"/>
      <c r="O580" s="22"/>
      <c r="P580" s="22"/>
      <c r="Q580" s="22"/>
    </row>
    <row r="581" spans="1:17" ht="15" customHeight="1" x14ac:dyDescent="0.4">
      <c r="F581" s="28"/>
      <c r="H581" s="28"/>
      <c r="J581" s="28"/>
      <c r="L581" s="22"/>
      <c r="M581" s="22"/>
      <c r="N581" s="22"/>
      <c r="O581" s="22"/>
      <c r="P581" s="22"/>
      <c r="Q581" s="22"/>
    </row>
    <row r="582" spans="1:17" ht="15" customHeight="1" x14ac:dyDescent="0.4">
      <c r="A582" s="22">
        <f>A580+1</f>
        <v>34</v>
      </c>
      <c r="C582" s="22" t="s">
        <v>130</v>
      </c>
      <c r="F582" s="26">
        <f>B!D99</f>
        <v>0</v>
      </c>
      <c r="G582" s="26">
        <f>B!E99</f>
        <v>0</v>
      </c>
      <c r="H582" s="26">
        <f>B!F99</f>
        <v>0</v>
      </c>
      <c r="I582" s="26">
        <f>B!G99</f>
        <v>0</v>
      </c>
      <c r="J582" s="26">
        <f>B!H99</f>
        <v>0</v>
      </c>
      <c r="K582" s="26">
        <f>B!I99</f>
        <v>0</v>
      </c>
      <c r="L582" s="26">
        <f>SUM(F582:K582)</f>
        <v>0</v>
      </c>
      <c r="M582" s="22"/>
      <c r="N582" s="22"/>
      <c r="O582" s="22"/>
      <c r="P582" s="22"/>
      <c r="Q582" s="22"/>
    </row>
    <row r="583" spans="1:17" ht="15" customHeight="1" x14ac:dyDescent="0.4">
      <c r="A583" s="22">
        <f>A582+1</f>
        <v>35</v>
      </c>
      <c r="C583" s="22" t="s">
        <v>137</v>
      </c>
      <c r="D583" s="22" t="s">
        <v>18</v>
      </c>
      <c r="E583" s="224">
        <f>Input!H24</f>
        <v>0</v>
      </c>
      <c r="F583" s="196">
        <f t="shared" ref="F583:K583" si="193">ROUND(F582*$E$476,2)</f>
        <v>0</v>
      </c>
      <c r="G583" s="196">
        <f t="shared" si="193"/>
        <v>0</v>
      </c>
      <c r="H583" s="196">
        <f t="shared" si="193"/>
        <v>0</v>
      </c>
      <c r="I583" s="196">
        <f t="shared" si="193"/>
        <v>0</v>
      </c>
      <c r="J583" s="196">
        <f t="shared" si="193"/>
        <v>0</v>
      </c>
      <c r="K583" s="196">
        <f t="shared" si="193"/>
        <v>0</v>
      </c>
      <c r="L583" s="196">
        <f>SUM(F583:K583)</f>
        <v>0</v>
      </c>
      <c r="M583" s="22"/>
      <c r="N583" s="22"/>
      <c r="O583" s="22"/>
      <c r="P583" s="22"/>
      <c r="Q583" s="22"/>
    </row>
    <row r="584" spans="1:17" ht="15" customHeight="1" x14ac:dyDescent="0.4">
      <c r="F584" s="28"/>
      <c r="H584" s="28"/>
      <c r="J584" s="28"/>
      <c r="L584" s="22"/>
      <c r="M584" s="22"/>
      <c r="N584" s="22"/>
      <c r="O584" s="22"/>
      <c r="P584" s="22"/>
      <c r="Q584" s="22"/>
    </row>
    <row r="585" spans="1:17" ht="15" customHeight="1" x14ac:dyDescent="0.4">
      <c r="A585" s="22">
        <f>A583+1</f>
        <v>36</v>
      </c>
      <c r="C585" s="26" t="s">
        <v>136</v>
      </c>
      <c r="F585" s="27">
        <f>'C'!D78</f>
        <v>0</v>
      </c>
      <c r="G585" s="27">
        <f>'C'!E78</f>
        <v>0</v>
      </c>
      <c r="H585" s="27">
        <f>'C'!F78</f>
        <v>0</v>
      </c>
      <c r="I585" s="27">
        <f>'C'!G78</f>
        <v>0</v>
      </c>
      <c r="J585" s="27">
        <f>'C'!H78</f>
        <v>0</v>
      </c>
      <c r="K585" s="27">
        <f>'C'!I78</f>
        <v>0</v>
      </c>
      <c r="L585" s="27">
        <f>SUM(F585:K585)</f>
        <v>0</v>
      </c>
      <c r="M585" s="22"/>
      <c r="N585" s="22"/>
      <c r="O585" s="22"/>
      <c r="P585" s="22"/>
      <c r="Q585" s="22"/>
    </row>
    <row r="586" spans="1:17" ht="15" customHeight="1" x14ac:dyDescent="0.4">
      <c r="A586" s="22">
        <f>A585+1</f>
        <v>37</v>
      </c>
      <c r="C586" s="22" t="s">
        <v>138</v>
      </c>
      <c r="D586" s="22" t="s">
        <v>17</v>
      </c>
      <c r="E586" s="223">
        <f>Input!C24</f>
        <v>0.4</v>
      </c>
      <c r="F586" s="196">
        <f t="shared" ref="F586:K586" si="194">ROUND(F585*$E$586,2)</f>
        <v>0</v>
      </c>
      <c r="G586" s="196">
        <f t="shared" si="194"/>
        <v>0</v>
      </c>
      <c r="H586" s="196">
        <f t="shared" si="194"/>
        <v>0</v>
      </c>
      <c r="I586" s="196">
        <f t="shared" si="194"/>
        <v>0</v>
      </c>
      <c r="J586" s="196">
        <f t="shared" si="194"/>
        <v>0</v>
      </c>
      <c r="K586" s="196">
        <f t="shared" si="194"/>
        <v>0</v>
      </c>
      <c r="L586" s="196">
        <f>SUM(F586:K586)</f>
        <v>0</v>
      </c>
      <c r="M586" s="22"/>
      <c r="N586" s="22"/>
      <c r="O586" s="22"/>
      <c r="P586" s="22"/>
      <c r="Q586" s="22"/>
    </row>
    <row r="587" spans="1:17" ht="15" customHeight="1" x14ac:dyDescent="0.4">
      <c r="A587" s="22">
        <f>A586+1</f>
        <v>38</v>
      </c>
      <c r="C587" s="22" t="s">
        <v>131</v>
      </c>
      <c r="F587" s="196">
        <f t="shared" ref="F587:K587" si="195">F583+F586</f>
        <v>0</v>
      </c>
      <c r="G587" s="196">
        <f t="shared" si="195"/>
        <v>0</v>
      </c>
      <c r="H587" s="196">
        <f t="shared" si="195"/>
        <v>0</v>
      </c>
      <c r="I587" s="196">
        <f t="shared" si="195"/>
        <v>0</v>
      </c>
      <c r="J587" s="196">
        <f t="shared" si="195"/>
        <v>0</v>
      </c>
      <c r="K587" s="196">
        <f t="shared" si="195"/>
        <v>0</v>
      </c>
      <c r="L587" s="196">
        <f>SUM(F587:K587)</f>
        <v>0</v>
      </c>
      <c r="M587" s="22"/>
      <c r="N587" s="22"/>
      <c r="O587" s="22"/>
      <c r="P587" s="22"/>
      <c r="Q587" s="22"/>
    </row>
    <row r="588" spans="1:17" ht="15" customHeight="1" x14ac:dyDescent="0.4">
      <c r="F588" s="196"/>
      <c r="G588" s="196"/>
      <c r="H588" s="196"/>
      <c r="I588" s="196"/>
      <c r="J588" s="196"/>
      <c r="K588" s="196"/>
      <c r="L588" s="196"/>
      <c r="M588" s="22"/>
      <c r="N588" s="22"/>
      <c r="O588" s="22"/>
      <c r="P588" s="22"/>
      <c r="Q588" s="22"/>
    </row>
    <row r="589" spans="1:17" ht="15" customHeight="1" x14ac:dyDescent="0.4">
      <c r="A589" s="22">
        <f>A587+1</f>
        <v>39</v>
      </c>
      <c r="C589" s="22" t="s">
        <v>104</v>
      </c>
      <c r="D589" s="22" t="s">
        <v>17</v>
      </c>
      <c r="E589" s="223">
        <v>0</v>
      </c>
      <c r="F589" s="196">
        <v>0</v>
      </c>
      <c r="G589" s="196">
        <v>0</v>
      </c>
      <c r="H589" s="196">
        <v>0</v>
      </c>
      <c r="I589" s="196">
        <v>0</v>
      </c>
      <c r="J589" s="196">
        <v>0</v>
      </c>
      <c r="K589" s="196">
        <v>0</v>
      </c>
      <c r="L589" s="196">
        <f>SUM(F589:K589)</f>
        <v>0</v>
      </c>
      <c r="M589" s="22"/>
      <c r="N589" s="22"/>
      <c r="O589" s="22"/>
      <c r="P589" s="22"/>
      <c r="Q589" s="22"/>
    </row>
    <row r="590" spans="1:17" ht="15" customHeight="1" x14ac:dyDescent="0.4">
      <c r="F590" s="28"/>
      <c r="H590" s="28"/>
      <c r="J590" s="28"/>
      <c r="L590" s="22"/>
      <c r="M590" s="22"/>
      <c r="N590" s="22"/>
      <c r="O590" s="22"/>
      <c r="P590" s="22"/>
      <c r="Q590" s="22"/>
    </row>
    <row r="591" spans="1:17" ht="15" customHeight="1" x14ac:dyDescent="0.4">
      <c r="A591" s="22">
        <f>A589+1</f>
        <v>40</v>
      </c>
      <c r="C591" s="26" t="s">
        <v>132</v>
      </c>
      <c r="D591" s="37"/>
      <c r="E591" s="174"/>
      <c r="F591" s="196">
        <f t="shared" ref="F591:K591" si="196">F587+F589</f>
        <v>0</v>
      </c>
      <c r="G591" s="196">
        <f t="shared" si="196"/>
        <v>0</v>
      </c>
      <c r="H591" s="196">
        <f t="shared" si="196"/>
        <v>0</v>
      </c>
      <c r="I591" s="196">
        <f t="shared" si="196"/>
        <v>0</v>
      </c>
      <c r="J591" s="196">
        <f t="shared" si="196"/>
        <v>0</v>
      </c>
      <c r="K591" s="196">
        <f t="shared" si="196"/>
        <v>0</v>
      </c>
      <c r="L591" s="196">
        <f>SUM(F591:K591)</f>
        <v>0</v>
      </c>
      <c r="M591" s="22"/>
      <c r="N591" s="22"/>
      <c r="O591" s="22"/>
      <c r="P591" s="22"/>
      <c r="Q591" s="22"/>
    </row>
    <row r="592" spans="1:17" ht="15" customHeight="1" x14ac:dyDescent="0.4">
      <c r="F592" s="28"/>
      <c r="H592" s="28"/>
      <c r="J592" s="28"/>
      <c r="L592" s="22"/>
      <c r="M592" s="22"/>
      <c r="N592" s="22"/>
      <c r="O592" s="22"/>
      <c r="P592" s="22"/>
      <c r="Q592" s="22"/>
    </row>
    <row r="593" spans="1:18" ht="15" customHeight="1" x14ac:dyDescent="0.4"/>
    <row r="594" spans="1:18" ht="15" customHeight="1" x14ac:dyDescent="0.4">
      <c r="A594" s="22" t="str">
        <f>$A$287</f>
        <v>[1] Reflects forecasted volumes for March through August 2026.</v>
      </c>
    </row>
    <row r="595" spans="1:18" ht="15" customHeight="1" x14ac:dyDescent="0.4"/>
    <row r="596" spans="1:18" ht="15" customHeight="1" x14ac:dyDescent="0.4">
      <c r="A596" s="286" t="str">
        <f>CONAME</f>
        <v>Columbia Gas of Kentucky, Inc.</v>
      </c>
      <c r="B596" s="286"/>
      <c r="C596" s="286"/>
      <c r="D596" s="286"/>
      <c r="E596" s="286"/>
      <c r="F596" s="286"/>
      <c r="G596" s="286"/>
      <c r="H596" s="286"/>
      <c r="I596" s="286"/>
      <c r="J596" s="286"/>
      <c r="K596" s="286"/>
      <c r="L596" s="286"/>
      <c r="M596" s="61"/>
      <c r="N596" s="61"/>
      <c r="O596" s="61"/>
      <c r="P596" s="61"/>
      <c r="Q596" s="61"/>
      <c r="R596" s="61"/>
    </row>
    <row r="597" spans="1:18" ht="15" customHeight="1" x14ac:dyDescent="0.4">
      <c r="A597" s="286" t="str">
        <f>case</f>
        <v>Case No. 2026-00099</v>
      </c>
      <c r="B597" s="286"/>
      <c r="C597" s="286"/>
      <c r="D597" s="286"/>
      <c r="E597" s="286"/>
      <c r="F597" s="286"/>
      <c r="G597" s="286"/>
      <c r="H597" s="286"/>
      <c r="I597" s="286"/>
      <c r="J597" s="286"/>
      <c r="K597" s="286"/>
      <c r="L597" s="286"/>
      <c r="M597" s="25"/>
      <c r="N597" s="25"/>
      <c r="O597" s="25"/>
      <c r="P597" s="25"/>
      <c r="Q597" s="25"/>
      <c r="R597" s="25"/>
    </row>
    <row r="598" spans="1:18" ht="15" customHeight="1" x14ac:dyDescent="0.4">
      <c r="A598" s="286" t="s">
        <v>268</v>
      </c>
      <c r="B598" s="286"/>
      <c r="C598" s="286"/>
      <c r="D598" s="286"/>
      <c r="E598" s="286"/>
      <c r="F598" s="286"/>
      <c r="G598" s="286"/>
      <c r="H598" s="286"/>
      <c r="I598" s="286"/>
      <c r="J598" s="286"/>
      <c r="K598" s="286"/>
      <c r="L598" s="286"/>
      <c r="M598" s="73"/>
      <c r="N598" s="73"/>
      <c r="O598" s="73"/>
      <c r="P598" s="73"/>
      <c r="Q598" s="73"/>
      <c r="R598" s="73"/>
    </row>
    <row r="599" spans="1:18" ht="15" customHeight="1" x14ac:dyDescent="0.4">
      <c r="A599" s="286" t="str">
        <f>TYDESC</f>
        <v>For the 6 Months Ended August 31, 2026</v>
      </c>
      <c r="B599" s="286"/>
      <c r="C599" s="286"/>
      <c r="D599" s="286"/>
      <c r="E599" s="286"/>
      <c r="F599" s="286"/>
      <c r="G599" s="286"/>
      <c r="H599" s="286"/>
      <c r="I599" s="286"/>
      <c r="J599" s="286"/>
      <c r="K599" s="286"/>
      <c r="L599" s="286"/>
      <c r="M599" s="61"/>
      <c r="N599" s="61"/>
      <c r="O599" s="61"/>
      <c r="P599" s="61"/>
      <c r="Q599" s="61"/>
      <c r="R599" s="61"/>
    </row>
    <row r="600" spans="1:18" ht="15" customHeight="1" x14ac:dyDescent="0.4">
      <c r="A600" s="286" t="s">
        <v>33</v>
      </c>
      <c r="B600" s="286"/>
      <c r="C600" s="286"/>
      <c r="D600" s="286"/>
      <c r="E600" s="286"/>
      <c r="F600" s="286"/>
      <c r="G600" s="286"/>
      <c r="H600" s="286"/>
      <c r="I600" s="286"/>
      <c r="J600" s="286"/>
      <c r="K600" s="286"/>
      <c r="L600" s="286"/>
      <c r="M600" s="132"/>
      <c r="N600" s="132"/>
      <c r="O600" s="132"/>
      <c r="P600" s="132"/>
      <c r="Q600" s="132"/>
      <c r="R600" s="132"/>
    </row>
    <row r="601" spans="1:18" ht="15" customHeight="1" x14ac:dyDescent="0.4">
      <c r="A601" s="132"/>
      <c r="B601" s="132"/>
      <c r="C601" s="132"/>
      <c r="D601" s="132"/>
      <c r="E601" s="132"/>
      <c r="F601" s="132"/>
      <c r="G601" s="132"/>
      <c r="H601" s="132"/>
      <c r="I601" s="132"/>
      <c r="J601" s="132"/>
      <c r="K601" s="132"/>
      <c r="L601" s="132"/>
      <c r="M601" s="132"/>
      <c r="N601" s="132"/>
      <c r="O601" s="132"/>
      <c r="P601" s="132"/>
      <c r="Q601" s="132"/>
      <c r="R601" s="132"/>
    </row>
    <row r="602" spans="1:18" ht="15" customHeight="1" x14ac:dyDescent="0.4">
      <c r="A602" s="25" t="s">
        <v>149</v>
      </c>
    </row>
    <row r="603" spans="1:18" ht="15" customHeight="1" x14ac:dyDescent="0.4">
      <c r="A603" s="25" t="s">
        <v>150</v>
      </c>
      <c r="L603" s="197" t="str">
        <f>$L$55</f>
        <v>Schedule M-2.2B</v>
      </c>
    </row>
    <row r="604" spans="1:18" ht="15" customHeight="1" x14ac:dyDescent="0.4">
      <c r="A604" s="25" t="str">
        <f>$A$56</f>
        <v>Work Paper Reference No(s): WPM-B.1, WPM-C.1, WPM-D.1</v>
      </c>
      <c r="L604" s="197" t="s">
        <v>332</v>
      </c>
    </row>
    <row r="605" spans="1:18" x14ac:dyDescent="0.4">
      <c r="A605" s="198" t="str">
        <f>$A$57</f>
        <v>6 Mos Actual / 6 Mos Forecasted</v>
      </c>
      <c r="B605" s="199"/>
      <c r="C605" s="199"/>
      <c r="D605" s="199"/>
      <c r="E605" s="200"/>
      <c r="F605" s="199"/>
      <c r="G605" s="201"/>
      <c r="H605" s="202"/>
      <c r="I605" s="201"/>
      <c r="J605" s="203"/>
      <c r="K605" s="201"/>
      <c r="L605" s="204" t="str">
        <f>Witness</f>
        <v>Witness: J. C. Wozniak</v>
      </c>
    </row>
    <row r="606" spans="1:18" x14ac:dyDescent="0.4">
      <c r="A606" s="61"/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180"/>
      <c r="N606" s="180"/>
      <c r="O606" s="180"/>
      <c r="P606" s="180"/>
      <c r="Q606" s="180"/>
      <c r="R606" s="180"/>
    </row>
    <row r="607" spans="1:18" ht="15" customHeight="1" x14ac:dyDescent="0.4">
      <c r="A607" s="25"/>
    </row>
    <row r="608" spans="1:18" ht="15" customHeight="1" x14ac:dyDescent="0.4">
      <c r="A608" s="23"/>
      <c r="B608" s="23"/>
      <c r="C608" s="23"/>
      <c r="D608" s="23"/>
      <c r="E608" s="205"/>
      <c r="F608" s="23"/>
      <c r="G608" s="30"/>
      <c r="H608" s="212"/>
      <c r="I608" s="30"/>
      <c r="J608" s="74"/>
      <c r="K608" s="30"/>
      <c r="L608" s="30"/>
      <c r="M608" s="30"/>
      <c r="N608" s="30"/>
      <c r="O608" s="30"/>
      <c r="P608" s="30"/>
      <c r="Q608" s="30"/>
      <c r="R608" s="23"/>
    </row>
    <row r="609" spans="1:18" ht="15" customHeight="1" x14ac:dyDescent="0.4">
      <c r="A609" s="23"/>
      <c r="B609" s="23"/>
      <c r="C609" s="23"/>
      <c r="D609" s="23"/>
      <c r="E609" s="205" t="s">
        <v>39</v>
      </c>
      <c r="F609" s="23"/>
      <c r="G609" s="30"/>
      <c r="H609" s="31"/>
      <c r="I609" s="30"/>
      <c r="J609" s="21"/>
      <c r="K609" s="30"/>
      <c r="L609" s="30"/>
      <c r="M609" s="30"/>
      <c r="N609" s="30"/>
      <c r="O609" s="30"/>
      <c r="P609" s="30"/>
      <c r="Q609" s="30"/>
      <c r="R609" s="23"/>
    </row>
    <row r="610" spans="1:18" ht="15" customHeight="1" x14ac:dyDescent="0.4">
      <c r="A610" s="23" t="s">
        <v>1</v>
      </c>
      <c r="B610" s="23" t="s">
        <v>0</v>
      </c>
      <c r="C610" s="23" t="s">
        <v>35</v>
      </c>
      <c r="D610" s="23"/>
      <c r="E610" s="205" t="s">
        <v>40</v>
      </c>
      <c r="F610" s="23"/>
      <c r="G610" s="30"/>
      <c r="H610" s="31"/>
      <c r="I610" s="30"/>
      <c r="J610" s="21"/>
      <c r="K610" s="30"/>
      <c r="L610" s="30"/>
      <c r="M610" s="30"/>
      <c r="N610" s="30"/>
      <c r="O610" s="30"/>
      <c r="P610" s="30"/>
      <c r="Q610" s="30"/>
      <c r="R610" s="24"/>
    </row>
    <row r="611" spans="1:18" ht="15" customHeight="1" x14ac:dyDescent="0.4">
      <c r="A611" s="32" t="s">
        <v>3</v>
      </c>
      <c r="B611" s="32" t="s">
        <v>34</v>
      </c>
      <c r="C611" s="32" t="s">
        <v>4</v>
      </c>
      <c r="D611" s="32"/>
      <c r="E611" s="206" t="s">
        <v>41</v>
      </c>
      <c r="F611" s="33" t="str">
        <f>B!$D$13</f>
        <v>Mar-26</v>
      </c>
      <c r="G611" s="33" t="str">
        <f>B!$E$13</f>
        <v>Apr-26</v>
      </c>
      <c r="H611" s="33" t="str">
        <f>B!$F$13</f>
        <v>May-26</v>
      </c>
      <c r="I611" s="33" t="str">
        <f>B!$G$13</f>
        <v>Jun-26</v>
      </c>
      <c r="J611" s="33" t="str">
        <f>B!$H$13</f>
        <v>Jul-26</v>
      </c>
      <c r="K611" s="33" t="str">
        <f>B!$I$13</f>
        <v>Aug-26</v>
      </c>
      <c r="L611" s="33" t="s">
        <v>5</v>
      </c>
      <c r="M611" s="22"/>
      <c r="N611" s="22"/>
      <c r="O611" s="22"/>
      <c r="P611" s="22"/>
      <c r="Q611" s="22"/>
    </row>
    <row r="612" spans="1:18" ht="15" customHeight="1" x14ac:dyDescent="0.4">
      <c r="A612" s="23"/>
      <c r="B612" s="24" t="s">
        <v>36</v>
      </c>
      <c r="C612" s="24" t="s">
        <v>37</v>
      </c>
      <c r="D612" s="24"/>
      <c r="E612" s="207" t="s">
        <v>38</v>
      </c>
      <c r="F612" s="35" t="s">
        <v>287</v>
      </c>
      <c r="G612" s="35" t="s">
        <v>288</v>
      </c>
      <c r="H612" s="35" t="s">
        <v>289</v>
      </c>
      <c r="I612" s="35" t="s">
        <v>290</v>
      </c>
      <c r="J612" s="35" t="s">
        <v>42</v>
      </c>
      <c r="K612" s="35" t="s">
        <v>43</v>
      </c>
      <c r="L612" s="35" t="s">
        <v>44</v>
      </c>
      <c r="M612" s="22"/>
      <c r="N612" s="22"/>
      <c r="O612" s="22"/>
      <c r="P612" s="22"/>
      <c r="Q612" s="22"/>
    </row>
    <row r="613" spans="1:18" ht="15" customHeight="1" x14ac:dyDescent="0.4">
      <c r="F613" s="35"/>
      <c r="G613" s="35"/>
      <c r="H613" s="35"/>
      <c r="I613" s="35"/>
      <c r="J613" s="35"/>
      <c r="K613" s="35"/>
      <c r="L613" s="24"/>
      <c r="M613" s="22"/>
      <c r="N613" s="22"/>
      <c r="O613" s="22"/>
      <c r="P613" s="22"/>
      <c r="Q613" s="22"/>
    </row>
    <row r="614" spans="1:18" ht="15" customHeight="1" x14ac:dyDescent="0.4">
      <c r="F614" s="28"/>
      <c r="H614" s="28"/>
      <c r="J614" s="28"/>
      <c r="L614" s="22"/>
      <c r="M614" s="22"/>
      <c r="N614" s="22"/>
      <c r="O614" s="22"/>
      <c r="P614" s="22"/>
      <c r="Q614" s="22"/>
    </row>
    <row r="615" spans="1:18" ht="15" customHeight="1" x14ac:dyDescent="0.4">
      <c r="A615" s="22">
        <v>1</v>
      </c>
      <c r="B615" s="22" t="str">
        <f>B166</f>
        <v>GSO</v>
      </c>
      <c r="C615" s="22" t="str">
        <f>C166</f>
        <v>General Service - Commercial</v>
      </c>
      <c r="F615" s="28"/>
      <c r="H615" s="28"/>
      <c r="J615" s="28"/>
      <c r="L615" s="22"/>
      <c r="M615" s="22"/>
      <c r="N615" s="22"/>
      <c r="O615" s="22"/>
      <c r="P615" s="22"/>
      <c r="Q615" s="22"/>
    </row>
    <row r="616" spans="1:18" ht="15" customHeight="1" x14ac:dyDescent="0.4">
      <c r="F616" s="28"/>
      <c r="H616" s="28"/>
      <c r="J616" s="28"/>
      <c r="L616" s="22"/>
      <c r="M616" s="22"/>
      <c r="N616" s="22"/>
      <c r="O616" s="22"/>
      <c r="P616" s="22"/>
      <c r="Q616" s="22"/>
    </row>
    <row r="617" spans="1:18" ht="15" customHeight="1" x14ac:dyDescent="0.4">
      <c r="A617" s="22">
        <f>A615+1</f>
        <v>2</v>
      </c>
      <c r="C617" s="25" t="s">
        <v>84</v>
      </c>
      <c r="D617" s="25"/>
      <c r="F617" s="28"/>
      <c r="H617" s="28"/>
      <c r="J617" s="28"/>
      <c r="L617" s="22"/>
      <c r="M617" s="22"/>
      <c r="N617" s="22"/>
      <c r="O617" s="22"/>
      <c r="P617" s="22"/>
      <c r="Q617" s="22"/>
    </row>
    <row r="618" spans="1:18" ht="15" customHeight="1" x14ac:dyDescent="0.4">
      <c r="C618" s="25"/>
      <c r="D618" s="25"/>
      <c r="F618" s="28"/>
      <c r="H618" s="28"/>
      <c r="J618" s="28"/>
      <c r="L618" s="22"/>
      <c r="M618" s="22"/>
      <c r="N618" s="22"/>
      <c r="O618" s="22"/>
      <c r="P618" s="22"/>
      <c r="Q618" s="22"/>
    </row>
    <row r="619" spans="1:18" ht="15" customHeight="1" x14ac:dyDescent="0.4">
      <c r="A619" s="22">
        <f>A617+1</f>
        <v>3</v>
      </c>
      <c r="C619" s="22" t="s">
        <v>130</v>
      </c>
      <c r="D619" s="25"/>
      <c r="F619" s="71">
        <f>B!D105</f>
        <v>12367</v>
      </c>
      <c r="G619" s="71">
        <f>B!E105</f>
        <v>12343</v>
      </c>
      <c r="H619" s="71">
        <f>B!F105</f>
        <v>12279</v>
      </c>
      <c r="I619" s="71">
        <f>B!G105</f>
        <v>12149</v>
      </c>
      <c r="J619" s="71">
        <f>B!H105</f>
        <v>12008</v>
      </c>
      <c r="K619" s="71">
        <f>B!I105</f>
        <v>11997</v>
      </c>
      <c r="L619" s="71">
        <f>SUM(F619:K619)</f>
        <v>73143</v>
      </c>
      <c r="M619" s="22"/>
      <c r="N619" s="22"/>
      <c r="O619" s="22"/>
      <c r="P619" s="22"/>
      <c r="Q619" s="22"/>
    </row>
    <row r="620" spans="1:18" ht="15" customHeight="1" x14ac:dyDescent="0.4">
      <c r="A620" s="22">
        <f>A619+1</f>
        <v>4</v>
      </c>
      <c r="C620" s="22" t="s">
        <v>137</v>
      </c>
      <c r="D620" s="22" t="s">
        <v>18</v>
      </c>
      <c r="E620" s="177">
        <f>Input!H25</f>
        <v>110</v>
      </c>
      <c r="F620" s="196">
        <f t="shared" ref="F620:K620" si="197">ROUND(F619*$E$620,2)</f>
        <v>1360370</v>
      </c>
      <c r="G620" s="196">
        <f t="shared" si="197"/>
        <v>1357730</v>
      </c>
      <c r="H620" s="196">
        <f t="shared" si="197"/>
        <v>1350690</v>
      </c>
      <c r="I620" s="196">
        <f t="shared" si="197"/>
        <v>1336390</v>
      </c>
      <c r="J620" s="196">
        <f t="shared" si="197"/>
        <v>1320880</v>
      </c>
      <c r="K620" s="196">
        <f t="shared" si="197"/>
        <v>1319670</v>
      </c>
      <c r="L620" s="196">
        <f>SUM(F620:K620)</f>
        <v>8045730</v>
      </c>
      <c r="M620" s="22"/>
      <c r="N620" s="22"/>
      <c r="O620" s="22"/>
      <c r="P620" s="22"/>
      <c r="Q620" s="22"/>
    </row>
    <row r="621" spans="1:18" ht="15" customHeight="1" x14ac:dyDescent="0.4">
      <c r="E621" s="22"/>
      <c r="F621" s="28"/>
      <c r="H621" s="28"/>
      <c r="J621" s="28"/>
      <c r="L621" s="22"/>
      <c r="M621" s="22"/>
      <c r="N621" s="22"/>
      <c r="O621" s="22"/>
      <c r="P621" s="22"/>
      <c r="Q621" s="22"/>
    </row>
    <row r="622" spans="1:18" ht="15" customHeight="1" x14ac:dyDescent="0.4">
      <c r="A622" s="22">
        <f>A620+1</f>
        <v>5</v>
      </c>
      <c r="C622" s="22" t="s">
        <v>136</v>
      </c>
      <c r="E622" s="22"/>
      <c r="F622" s="28"/>
      <c r="H622" s="28"/>
      <c r="J622" s="28"/>
      <c r="L622" s="22"/>
      <c r="M622" s="22"/>
      <c r="N622" s="22"/>
      <c r="O622" s="22"/>
      <c r="P622" s="22"/>
      <c r="Q622" s="22"/>
    </row>
    <row r="623" spans="1:18" ht="15" customHeight="1" x14ac:dyDescent="0.4">
      <c r="A623" s="22">
        <f>A622+1</f>
        <v>6</v>
      </c>
      <c r="C623" s="22" t="str">
        <f>'C'!B99</f>
        <v xml:space="preserve">    First 50 Mcf</v>
      </c>
      <c r="E623" s="22"/>
      <c r="F623" s="53">
        <f>'C'!D111</f>
        <v>279571</v>
      </c>
      <c r="G623" s="53">
        <f>'C'!E111</f>
        <v>196637.6</v>
      </c>
      <c r="H623" s="53">
        <f>'C'!F111</f>
        <v>111484.5</v>
      </c>
      <c r="I623" s="53">
        <f>'C'!G111</f>
        <v>78963.199999999997</v>
      </c>
      <c r="J623" s="53">
        <f>'C'!H111</f>
        <v>66572.5</v>
      </c>
      <c r="K623" s="53">
        <f>'C'!I111</f>
        <v>67729.8</v>
      </c>
      <c r="L623" s="53">
        <f>SUM(F623:K623)</f>
        <v>800958.6</v>
      </c>
      <c r="M623" s="22"/>
      <c r="N623" s="22"/>
      <c r="O623" s="22"/>
      <c r="P623" s="22"/>
      <c r="Q623" s="22"/>
    </row>
    <row r="624" spans="1:18" ht="15" customHeight="1" x14ac:dyDescent="0.4">
      <c r="A624" s="22">
        <f>A623+1</f>
        <v>7</v>
      </c>
      <c r="C624" s="22" t="str">
        <f>'C'!B100</f>
        <v xml:space="preserve">    Next 350 Mcf</v>
      </c>
      <c r="E624" s="22"/>
      <c r="F624" s="53">
        <f>'C'!D112</f>
        <v>231797.5</v>
      </c>
      <c r="G624" s="53">
        <f>'C'!E112</f>
        <v>144843.6</v>
      </c>
      <c r="H624" s="53">
        <f>'C'!F112</f>
        <v>72161.2</v>
      </c>
      <c r="I624" s="53">
        <f>'C'!G112</f>
        <v>50409.2</v>
      </c>
      <c r="J624" s="53">
        <f>'C'!H112</f>
        <v>38480.199999999997</v>
      </c>
      <c r="K624" s="53">
        <f>'C'!I112</f>
        <v>41157.699999999997</v>
      </c>
      <c r="L624" s="53">
        <f>SUM(F624:K624)</f>
        <v>578849.39999999991</v>
      </c>
      <c r="M624" s="22"/>
      <c r="N624" s="22"/>
      <c r="O624" s="22"/>
      <c r="P624" s="22"/>
      <c r="Q624" s="22"/>
    </row>
    <row r="625" spans="1:17" ht="15" customHeight="1" x14ac:dyDescent="0.4">
      <c r="A625" s="22">
        <f>A624+1</f>
        <v>8</v>
      </c>
      <c r="C625" s="22" t="str">
        <f>'C'!B101</f>
        <v xml:space="preserve">    Next 600 Mcf</v>
      </c>
      <c r="E625" s="22"/>
      <c r="F625" s="53">
        <f>'C'!D113</f>
        <v>51656.7</v>
      </c>
      <c r="G625" s="53">
        <f>'C'!E113</f>
        <v>26464.3</v>
      </c>
      <c r="H625" s="53">
        <f>'C'!F113</f>
        <v>14471.9</v>
      </c>
      <c r="I625" s="53">
        <f>'C'!G113</f>
        <v>10480.5</v>
      </c>
      <c r="J625" s="53">
        <f>'C'!H113</f>
        <v>8880.7000000000007</v>
      </c>
      <c r="K625" s="53">
        <f>'C'!I113</f>
        <v>9551</v>
      </c>
      <c r="L625" s="53">
        <f>SUM(F625:K625)</f>
        <v>121505.09999999999</v>
      </c>
      <c r="M625" s="22"/>
      <c r="N625" s="22"/>
      <c r="O625" s="22"/>
      <c r="P625" s="22"/>
      <c r="Q625" s="22"/>
    </row>
    <row r="626" spans="1:17" ht="15" customHeight="1" x14ac:dyDescent="0.4">
      <c r="A626" s="22">
        <f>A625+1</f>
        <v>9</v>
      </c>
      <c r="C626" s="22" t="str">
        <f>'C'!B102</f>
        <v xml:space="preserve">    Over 1,000 Mcf</v>
      </c>
      <c r="E626" s="22"/>
      <c r="F626" s="42">
        <f>'C'!D114</f>
        <v>32322.799999999999</v>
      </c>
      <c r="G626" s="42">
        <f>'C'!E114</f>
        <v>16135.1</v>
      </c>
      <c r="H626" s="42">
        <f>'C'!F114</f>
        <v>18820.2</v>
      </c>
      <c r="I626" s="42">
        <f>'C'!G114</f>
        <v>12820.6</v>
      </c>
      <c r="J626" s="42">
        <f>'C'!H114</f>
        <v>9133.6</v>
      </c>
      <c r="K626" s="42">
        <f>'C'!I114</f>
        <v>12178.9</v>
      </c>
      <c r="L626" s="42">
        <f>SUM(F626:K626)</f>
        <v>101411.20000000001</v>
      </c>
      <c r="M626" s="22"/>
      <c r="N626" s="22"/>
      <c r="O626" s="22"/>
      <c r="P626" s="22"/>
      <c r="Q626" s="22"/>
    </row>
    <row r="627" spans="1:17" ht="15" customHeight="1" x14ac:dyDescent="0.4">
      <c r="E627" s="22"/>
      <c r="F627" s="53">
        <f t="shared" ref="F627:K627" si="198">SUM(F623:F626)</f>
        <v>595348</v>
      </c>
      <c r="G627" s="53">
        <f t="shared" si="198"/>
        <v>384080.6</v>
      </c>
      <c r="H627" s="53">
        <f t="shared" si="198"/>
        <v>216937.80000000002</v>
      </c>
      <c r="I627" s="53">
        <f t="shared" si="198"/>
        <v>152673.5</v>
      </c>
      <c r="J627" s="53">
        <f t="shared" si="198"/>
        <v>123067</v>
      </c>
      <c r="K627" s="53">
        <f t="shared" si="198"/>
        <v>130617.4</v>
      </c>
      <c r="L627" s="53">
        <f>SUM(F627:K627)</f>
        <v>1602724.2999999998</v>
      </c>
      <c r="M627" s="22"/>
      <c r="N627" s="22"/>
      <c r="O627" s="22"/>
      <c r="P627" s="22"/>
      <c r="Q627" s="22"/>
    </row>
    <row r="628" spans="1:17" ht="15" customHeight="1" x14ac:dyDescent="0.4">
      <c r="A628" s="22">
        <f>A626+1</f>
        <v>10</v>
      </c>
      <c r="C628" s="22" t="s">
        <v>134</v>
      </c>
      <c r="E628" s="22"/>
      <c r="F628" s="28"/>
      <c r="H628" s="28"/>
      <c r="J628" s="28"/>
      <c r="L628" s="176"/>
      <c r="M628" s="22"/>
      <c r="N628" s="22"/>
      <c r="O628" s="22"/>
      <c r="P628" s="22"/>
      <c r="Q628" s="22"/>
    </row>
    <row r="629" spans="1:17" ht="15" customHeight="1" x14ac:dyDescent="0.4">
      <c r="A629" s="22">
        <f>A628+1</f>
        <v>11</v>
      </c>
      <c r="C629" s="22" t="str">
        <f>C623</f>
        <v xml:space="preserve">    First 50 Mcf</v>
      </c>
      <c r="D629" s="172" t="s">
        <v>17</v>
      </c>
      <c r="E629" s="22">
        <f>Input!C25</f>
        <v>3.1581000000000001</v>
      </c>
      <c r="F629" s="196">
        <f t="shared" ref="F629:K629" si="199">ROUND(F623*$E$629,2)</f>
        <v>882913.18</v>
      </c>
      <c r="G629" s="196">
        <f t="shared" si="199"/>
        <v>621001.19999999995</v>
      </c>
      <c r="H629" s="196">
        <f t="shared" si="199"/>
        <v>352079.2</v>
      </c>
      <c r="I629" s="196">
        <f t="shared" si="199"/>
        <v>249373.68</v>
      </c>
      <c r="J629" s="196">
        <f t="shared" si="199"/>
        <v>210242.61</v>
      </c>
      <c r="K629" s="196">
        <f t="shared" si="199"/>
        <v>213897.48</v>
      </c>
      <c r="L629" s="196">
        <f>SUM(F629:K629)</f>
        <v>2529507.3499999996</v>
      </c>
      <c r="M629" s="22"/>
      <c r="N629" s="22"/>
      <c r="O629" s="22"/>
      <c r="P629" s="22"/>
      <c r="Q629" s="22"/>
    </row>
    <row r="630" spans="1:17" ht="15" customHeight="1" x14ac:dyDescent="0.4">
      <c r="A630" s="22">
        <f>A629+1</f>
        <v>12</v>
      </c>
      <c r="C630" s="22" t="str">
        <f>C624</f>
        <v xml:space="preserve">    Next 350 Mcf</v>
      </c>
      <c r="D630" s="172" t="s">
        <v>17</v>
      </c>
      <c r="E630" s="223">
        <f>Input!D25</f>
        <v>2.4376000000000002</v>
      </c>
      <c r="F630" s="71">
        <f t="shared" ref="F630:K630" si="200">ROUND(F624*$E$630,2)</f>
        <v>565029.59</v>
      </c>
      <c r="G630" s="71">
        <f t="shared" si="200"/>
        <v>353070.76</v>
      </c>
      <c r="H630" s="71">
        <f t="shared" si="200"/>
        <v>175900.14</v>
      </c>
      <c r="I630" s="71">
        <f t="shared" si="200"/>
        <v>122877.47</v>
      </c>
      <c r="J630" s="71">
        <f t="shared" si="200"/>
        <v>93799.34</v>
      </c>
      <c r="K630" s="71">
        <f t="shared" si="200"/>
        <v>100326.01</v>
      </c>
      <c r="L630" s="71">
        <f>SUM(F630:K630)</f>
        <v>1411003.31</v>
      </c>
      <c r="M630" s="22"/>
      <c r="N630" s="22"/>
      <c r="O630" s="22"/>
      <c r="P630" s="22"/>
      <c r="Q630" s="22"/>
    </row>
    <row r="631" spans="1:17" ht="15" customHeight="1" x14ac:dyDescent="0.4">
      <c r="A631" s="22">
        <f>A630+1</f>
        <v>13</v>
      </c>
      <c r="C631" s="22" t="str">
        <f>C625</f>
        <v xml:space="preserve">    Next 600 Mcf</v>
      </c>
      <c r="D631" s="172" t="s">
        <v>17</v>
      </c>
      <c r="E631" s="22">
        <f>Input!E25</f>
        <v>2.3170999999999999</v>
      </c>
      <c r="F631" s="71">
        <f t="shared" ref="F631:K631" si="201">ROUND(F625*$E$631,2)</f>
        <v>119693.74</v>
      </c>
      <c r="G631" s="71">
        <f t="shared" si="201"/>
        <v>61320.43</v>
      </c>
      <c r="H631" s="71">
        <f t="shared" si="201"/>
        <v>33532.839999999997</v>
      </c>
      <c r="I631" s="71">
        <f t="shared" si="201"/>
        <v>24284.37</v>
      </c>
      <c r="J631" s="71">
        <f t="shared" si="201"/>
        <v>20577.47</v>
      </c>
      <c r="K631" s="71">
        <f t="shared" si="201"/>
        <v>22130.62</v>
      </c>
      <c r="L631" s="71">
        <f>SUM(F631:K631)</f>
        <v>281539.47000000003</v>
      </c>
      <c r="M631" s="22"/>
      <c r="N631" s="22"/>
      <c r="O631" s="22"/>
      <c r="P631" s="22"/>
      <c r="Q631" s="22"/>
    </row>
    <row r="632" spans="1:17" ht="15" customHeight="1" x14ac:dyDescent="0.4">
      <c r="A632" s="22">
        <f>A631+1</f>
        <v>14</v>
      </c>
      <c r="C632" s="22" t="str">
        <f>C626</f>
        <v xml:space="preserve">    Over 1,000 Mcf</v>
      </c>
      <c r="D632" s="172" t="s">
        <v>17</v>
      </c>
      <c r="E632" s="22">
        <f>Input!F25</f>
        <v>2.1078000000000001</v>
      </c>
      <c r="F632" s="225">
        <f t="shared" ref="F632:K632" si="202">ROUND(F626*$E$632,2)</f>
        <v>68130</v>
      </c>
      <c r="G632" s="225">
        <f t="shared" si="202"/>
        <v>34009.56</v>
      </c>
      <c r="H632" s="225">
        <f t="shared" si="202"/>
        <v>39669.22</v>
      </c>
      <c r="I632" s="225">
        <f t="shared" si="202"/>
        <v>27023.26</v>
      </c>
      <c r="J632" s="225">
        <f t="shared" si="202"/>
        <v>19251.8</v>
      </c>
      <c r="K632" s="225">
        <f t="shared" si="202"/>
        <v>25670.69</v>
      </c>
      <c r="L632" s="225">
        <f>SUM(F632:K632)</f>
        <v>213754.53</v>
      </c>
      <c r="M632" s="22"/>
      <c r="N632" s="22"/>
      <c r="O632" s="22"/>
      <c r="P632" s="22"/>
      <c r="Q632" s="22"/>
    </row>
    <row r="633" spans="1:17" ht="15" customHeight="1" x14ac:dyDescent="0.4">
      <c r="E633" s="22"/>
      <c r="F633" s="196">
        <f t="shared" ref="F633:K633" si="203">SUM(F629:F632)</f>
        <v>1635766.51</v>
      </c>
      <c r="G633" s="196">
        <f t="shared" si="203"/>
        <v>1069401.95</v>
      </c>
      <c r="H633" s="196">
        <f t="shared" si="203"/>
        <v>601181.4</v>
      </c>
      <c r="I633" s="196">
        <f t="shared" si="203"/>
        <v>423558.78</v>
      </c>
      <c r="J633" s="196">
        <f t="shared" si="203"/>
        <v>343871.21999999991</v>
      </c>
      <c r="K633" s="196">
        <f t="shared" si="203"/>
        <v>362024.8</v>
      </c>
      <c r="L633" s="196">
        <f>SUM(F633:K633)</f>
        <v>4435804.6599999992</v>
      </c>
      <c r="M633" s="22"/>
      <c r="N633" s="22"/>
      <c r="O633" s="22"/>
      <c r="P633" s="22"/>
      <c r="Q633" s="22"/>
    </row>
    <row r="634" spans="1:17" ht="15" customHeight="1" x14ac:dyDescent="0.4">
      <c r="E634" s="22"/>
      <c r="F634" s="196"/>
      <c r="G634" s="196"/>
      <c r="H634" s="196"/>
      <c r="I634" s="196"/>
      <c r="J634" s="196"/>
      <c r="K634" s="196"/>
      <c r="L634" s="196"/>
      <c r="M634" s="22"/>
      <c r="N634" s="22"/>
      <c r="O634" s="22"/>
      <c r="P634" s="22"/>
      <c r="Q634" s="22"/>
    </row>
    <row r="635" spans="1:17" ht="15" customHeight="1" x14ac:dyDescent="0.4">
      <c r="A635" s="22">
        <f>A632+1</f>
        <v>15</v>
      </c>
      <c r="C635" s="22" t="s">
        <v>314</v>
      </c>
      <c r="D635" s="214" t="s">
        <v>17</v>
      </c>
      <c r="E635" s="175">
        <f>Input!K25</f>
        <v>0.33750000000000002</v>
      </c>
      <c r="F635" s="215">
        <f>ROUND($F$627*$E$635,2)</f>
        <v>200929.95</v>
      </c>
      <c r="G635" s="215">
        <f>ROUND($G$627*$E$635,2)</f>
        <v>129627.2</v>
      </c>
      <c r="H635" s="215">
        <f>ROUND($H$627*$E$635,2)</f>
        <v>73216.509999999995</v>
      </c>
      <c r="I635" s="215">
        <f>ROUND($I$627*$E$635,2)</f>
        <v>51527.31</v>
      </c>
      <c r="J635" s="215">
        <f>ROUND($J$627*$E$635,2)</f>
        <v>41535.11</v>
      </c>
      <c r="K635" s="215">
        <f>ROUND($K$627*$E$635,2)</f>
        <v>44083.37</v>
      </c>
      <c r="L635" s="215">
        <f>SUM(F635:K635)</f>
        <v>540919.45000000007</v>
      </c>
      <c r="M635" s="22"/>
      <c r="N635" s="22"/>
      <c r="O635" s="22"/>
      <c r="P635" s="22"/>
      <c r="Q635" s="22"/>
    </row>
    <row r="636" spans="1:17" ht="15" customHeight="1" x14ac:dyDescent="0.4">
      <c r="C636" s="213"/>
      <c r="D636" s="214"/>
      <c r="E636" s="216"/>
      <c r="F636" s="38"/>
      <c r="G636" s="38"/>
      <c r="H636" s="38"/>
      <c r="I636" s="38"/>
      <c r="J636" s="38"/>
      <c r="K636" s="38"/>
      <c r="L636" s="131"/>
      <c r="M636" s="22"/>
      <c r="N636" s="22"/>
      <c r="O636" s="22"/>
      <c r="P636" s="22"/>
      <c r="Q636" s="22"/>
    </row>
    <row r="637" spans="1:17" ht="15" customHeight="1" x14ac:dyDescent="0.4">
      <c r="A637" s="22">
        <f>A635+1</f>
        <v>16</v>
      </c>
      <c r="C637" s="22" t="s">
        <v>131</v>
      </c>
      <c r="E637" s="22"/>
      <c r="F637" s="196">
        <f t="shared" ref="F637:K637" si="204">F620+F633+F635</f>
        <v>3197066.46</v>
      </c>
      <c r="G637" s="196">
        <f t="shared" si="204"/>
        <v>2556759.1500000004</v>
      </c>
      <c r="H637" s="196">
        <f t="shared" si="204"/>
        <v>2025087.91</v>
      </c>
      <c r="I637" s="196">
        <f t="shared" si="204"/>
        <v>1811476.09</v>
      </c>
      <c r="J637" s="196">
        <f t="shared" si="204"/>
        <v>1706286.33</v>
      </c>
      <c r="K637" s="196">
        <f t="shared" si="204"/>
        <v>1725778.1700000002</v>
      </c>
      <c r="L637" s="196">
        <f>SUM(F637:K637)</f>
        <v>13022454.110000001</v>
      </c>
      <c r="M637" s="22"/>
      <c r="N637" s="22"/>
      <c r="O637" s="22"/>
      <c r="P637" s="22"/>
      <c r="Q637" s="22"/>
    </row>
    <row r="638" spans="1:17" ht="15" customHeight="1" x14ac:dyDescent="0.4">
      <c r="E638" s="22"/>
      <c r="F638" s="173"/>
      <c r="G638" s="173"/>
      <c r="H638" s="173"/>
      <c r="I638" s="173"/>
      <c r="J638" s="173"/>
      <c r="K638" s="173"/>
      <c r="L638" s="173"/>
      <c r="M638" s="22"/>
      <c r="N638" s="22"/>
      <c r="O638" s="22"/>
      <c r="P638" s="22"/>
      <c r="Q638" s="22"/>
    </row>
    <row r="639" spans="1:17" ht="15" customHeight="1" x14ac:dyDescent="0.4">
      <c r="A639" s="22">
        <f>A637+1</f>
        <v>17</v>
      </c>
      <c r="C639" s="22" t="s">
        <v>135</v>
      </c>
      <c r="D639" s="172" t="s">
        <v>17</v>
      </c>
      <c r="E639" s="22"/>
      <c r="F639" s="196">
        <f>ROUND(F627*A!D23,2)</f>
        <v>4030803.63</v>
      </c>
      <c r="G639" s="196">
        <f>ROUND(G627*A!E23,2)</f>
        <v>2600417.7000000002</v>
      </c>
      <c r="H639" s="196">
        <f>ROUND(H627*A!F23,2)</f>
        <v>1468777.37</v>
      </c>
      <c r="I639" s="196">
        <f>ROUND(I627*A!G23,2)</f>
        <v>1033675.93</v>
      </c>
      <c r="J639" s="196">
        <f>ROUND(J627*A!H23,2)</f>
        <v>833225.12</v>
      </c>
      <c r="K639" s="196">
        <f>ROUND(K627*A!I23,2)</f>
        <v>884345.11</v>
      </c>
      <c r="L639" s="196">
        <f>SUM(F639:K639)</f>
        <v>10851244.859999999</v>
      </c>
      <c r="M639" s="22"/>
      <c r="N639" s="22"/>
      <c r="O639" s="22"/>
      <c r="P639" s="22"/>
      <c r="Q639" s="22"/>
    </row>
    <row r="640" spans="1:17" ht="15" customHeight="1" x14ac:dyDescent="0.4">
      <c r="E640" s="22"/>
      <c r="F640" s="173"/>
      <c r="G640" s="173"/>
      <c r="H640" s="173"/>
      <c r="I640" s="173"/>
      <c r="J640" s="173"/>
      <c r="K640" s="173"/>
      <c r="L640" s="173"/>
      <c r="M640" s="22"/>
      <c r="N640" s="22"/>
      <c r="O640" s="22"/>
      <c r="P640" s="22"/>
      <c r="Q640" s="22"/>
    </row>
    <row r="641" spans="1:18" ht="15" customHeight="1" x14ac:dyDescent="0.4">
      <c r="A641" s="22">
        <f>A639+1</f>
        <v>18</v>
      </c>
      <c r="C641" s="22" t="s">
        <v>133</v>
      </c>
      <c r="E641" s="22"/>
      <c r="F641" s="196">
        <f t="shared" ref="F641:K641" si="205">F637+F639</f>
        <v>7227870.0899999999</v>
      </c>
      <c r="G641" s="196">
        <f t="shared" si="205"/>
        <v>5157176.8500000006</v>
      </c>
      <c r="H641" s="196">
        <f t="shared" si="205"/>
        <v>3493865.2800000003</v>
      </c>
      <c r="I641" s="196">
        <f t="shared" si="205"/>
        <v>2845152.02</v>
      </c>
      <c r="J641" s="196">
        <f t="shared" si="205"/>
        <v>2539511.4500000002</v>
      </c>
      <c r="K641" s="196">
        <f t="shared" si="205"/>
        <v>2610123.2800000003</v>
      </c>
      <c r="L641" s="196">
        <f>SUM(F641:K641)</f>
        <v>23873698.970000003</v>
      </c>
      <c r="M641" s="22"/>
      <c r="N641" s="22"/>
      <c r="O641" s="22"/>
      <c r="P641" s="22"/>
      <c r="Q641" s="22"/>
    </row>
    <row r="642" spans="1:18" ht="15" customHeight="1" x14ac:dyDescent="0.4">
      <c r="E642" s="208"/>
      <c r="F642" s="28"/>
      <c r="H642" s="28"/>
      <c r="J642" s="28"/>
      <c r="L642" s="176"/>
      <c r="M642" s="22"/>
      <c r="N642" s="22"/>
      <c r="O642" s="22"/>
      <c r="P642" s="22"/>
      <c r="Q642" s="22"/>
    </row>
    <row r="643" spans="1:18" ht="15" customHeight="1" x14ac:dyDescent="0.4">
      <c r="A643" s="22">
        <f>A641+1</f>
        <v>19</v>
      </c>
      <c r="C643" s="22" t="s">
        <v>125</v>
      </c>
      <c r="E643" s="208"/>
      <c r="F643" s="28"/>
      <c r="H643" s="28"/>
      <c r="J643" s="28"/>
      <c r="L643" s="176"/>
      <c r="M643" s="22"/>
      <c r="N643" s="22"/>
      <c r="O643" s="22"/>
      <c r="P643" s="22"/>
      <c r="Q643" s="22"/>
    </row>
    <row r="644" spans="1:18" ht="15" customHeight="1" x14ac:dyDescent="0.4">
      <c r="A644" s="22">
        <f>A643+1</f>
        <v>20</v>
      </c>
      <c r="C644" s="26" t="s">
        <v>140</v>
      </c>
      <c r="D644" s="172" t="s">
        <v>17</v>
      </c>
      <c r="E644" s="216"/>
      <c r="F644" s="215">
        <f>ROUND(F627*Input!$P$25,2)</f>
        <v>9168.36</v>
      </c>
      <c r="G644" s="215">
        <f>ROUND(G627*Input!$P$25,2)</f>
        <v>5914.84</v>
      </c>
      <c r="H644" s="215">
        <f>ROUND(H627*Input!$P$25,2)</f>
        <v>3340.84</v>
      </c>
      <c r="I644" s="215">
        <f>ROUND(I627*Input!$P$25,2)</f>
        <v>2351.17</v>
      </c>
      <c r="J644" s="215">
        <f>ROUND(J627*Input!$P$25,2)</f>
        <v>1895.23</v>
      </c>
      <c r="K644" s="215">
        <f>ROUND(K627*Input!$P$25,2)</f>
        <v>2011.51</v>
      </c>
      <c r="L644" s="215">
        <f>SUM(F644:K644)</f>
        <v>24681.949999999997</v>
      </c>
      <c r="M644" s="22"/>
      <c r="N644" s="22"/>
      <c r="O644" s="22"/>
      <c r="P644" s="22"/>
      <c r="Q644" s="22"/>
    </row>
    <row r="645" spans="1:18" ht="15" customHeight="1" x14ac:dyDescent="0.4">
      <c r="A645" s="22">
        <f>A644+1</f>
        <v>21</v>
      </c>
      <c r="C645" s="26" t="s">
        <v>284</v>
      </c>
      <c r="D645" s="172"/>
      <c r="E645" s="216"/>
      <c r="F645" s="196">
        <f t="shared" ref="F645:K645" si="206">SUM(F644:F644)</f>
        <v>9168.36</v>
      </c>
      <c r="G645" s="196">
        <f t="shared" si="206"/>
        <v>5914.84</v>
      </c>
      <c r="H645" s="196">
        <f t="shared" si="206"/>
        <v>3340.84</v>
      </c>
      <c r="I645" s="196">
        <f t="shared" si="206"/>
        <v>2351.17</v>
      </c>
      <c r="J645" s="196">
        <f t="shared" si="206"/>
        <v>1895.23</v>
      </c>
      <c r="K645" s="196">
        <f t="shared" si="206"/>
        <v>2011.51</v>
      </c>
      <c r="L645" s="196">
        <f>SUM(F645:K645)</f>
        <v>24681.949999999997</v>
      </c>
      <c r="M645" s="22"/>
      <c r="N645" s="22"/>
      <c r="O645" s="22"/>
      <c r="P645" s="22"/>
      <c r="Q645" s="22"/>
    </row>
    <row r="646" spans="1:18" ht="15" customHeight="1" x14ac:dyDescent="0.4">
      <c r="F646" s="173"/>
      <c r="G646" s="173"/>
      <c r="H646" s="173"/>
      <c r="I646" s="173"/>
      <c r="J646" s="173"/>
      <c r="K646" s="173"/>
      <c r="L646" s="173"/>
      <c r="M646" s="22"/>
      <c r="N646" s="22"/>
      <c r="O646" s="22"/>
      <c r="P646" s="22"/>
      <c r="Q646" s="22"/>
    </row>
    <row r="647" spans="1:18" ht="15" customHeight="1" x14ac:dyDescent="0.4">
      <c r="A647" s="22">
        <f>A645+1</f>
        <v>22</v>
      </c>
      <c r="C647" s="26" t="s">
        <v>132</v>
      </c>
      <c r="D647" s="37"/>
      <c r="E647" s="174"/>
      <c r="F647" s="196">
        <f t="shared" ref="F647:K647" si="207">F641+F645</f>
        <v>7237038.4500000002</v>
      </c>
      <c r="G647" s="196">
        <f t="shared" si="207"/>
        <v>5163091.6900000004</v>
      </c>
      <c r="H647" s="196">
        <f t="shared" si="207"/>
        <v>3497206.12</v>
      </c>
      <c r="I647" s="196">
        <f t="shared" si="207"/>
        <v>2847503.19</v>
      </c>
      <c r="J647" s="196">
        <f t="shared" si="207"/>
        <v>2541406.6800000002</v>
      </c>
      <c r="K647" s="196">
        <f t="shared" si="207"/>
        <v>2612134.79</v>
      </c>
      <c r="L647" s="196">
        <f>SUM(F647:K647)</f>
        <v>23898380.920000002</v>
      </c>
      <c r="M647" s="22"/>
      <c r="N647" s="22"/>
      <c r="O647" s="22"/>
      <c r="P647" s="22"/>
      <c r="Q647" s="22"/>
    </row>
    <row r="648" spans="1:18" ht="15" customHeight="1" x14ac:dyDescent="0.4">
      <c r="R648" s="29"/>
    </row>
    <row r="649" spans="1:18" ht="15" customHeight="1" x14ac:dyDescent="0.4"/>
    <row r="650" spans="1:18" ht="15" customHeight="1" x14ac:dyDescent="0.4">
      <c r="A650" s="22">
        <f>A647+1</f>
        <v>23</v>
      </c>
      <c r="B650" s="22" t="str">
        <f>B173</f>
        <v>GSO</v>
      </c>
      <c r="C650" s="22" t="str">
        <f>C173</f>
        <v>General Service - Industrial</v>
      </c>
      <c r="F650" s="28"/>
      <c r="H650" s="28"/>
      <c r="J650" s="28"/>
      <c r="L650" s="22"/>
      <c r="M650" s="22"/>
      <c r="N650" s="22"/>
      <c r="O650" s="22"/>
      <c r="P650" s="22"/>
      <c r="Q650" s="22"/>
    </row>
    <row r="651" spans="1:18" ht="15" customHeight="1" x14ac:dyDescent="0.4">
      <c r="F651" s="28"/>
      <c r="H651" s="28"/>
      <c r="J651" s="28"/>
      <c r="L651" s="22"/>
      <c r="M651" s="22"/>
      <c r="N651" s="22"/>
      <c r="O651" s="22"/>
      <c r="P651" s="22"/>
      <c r="Q651" s="22"/>
    </row>
    <row r="652" spans="1:18" ht="15" customHeight="1" x14ac:dyDescent="0.4">
      <c r="A652" s="22">
        <f>A650+1</f>
        <v>24</v>
      </c>
      <c r="C652" s="25" t="s">
        <v>85</v>
      </c>
      <c r="D652" s="25"/>
      <c r="F652" s="28"/>
      <c r="H652" s="28"/>
      <c r="J652" s="28"/>
      <c r="L652" s="22"/>
      <c r="M652" s="22"/>
      <c r="N652" s="22"/>
      <c r="O652" s="22"/>
      <c r="P652" s="22"/>
      <c r="Q652" s="22"/>
    </row>
    <row r="653" spans="1:18" ht="15" customHeight="1" x14ac:dyDescent="0.4">
      <c r="C653" s="25"/>
      <c r="D653" s="25"/>
      <c r="F653" s="28"/>
      <c r="H653" s="28"/>
      <c r="J653" s="28"/>
      <c r="L653" s="22"/>
      <c r="M653" s="22"/>
      <c r="N653" s="22"/>
      <c r="O653" s="22"/>
      <c r="P653" s="22"/>
      <c r="Q653" s="22"/>
    </row>
    <row r="654" spans="1:18" ht="15" customHeight="1" x14ac:dyDescent="0.4">
      <c r="A654" s="22">
        <f>A652+1</f>
        <v>25</v>
      </c>
      <c r="C654" s="22" t="s">
        <v>130</v>
      </c>
      <c r="F654" s="71">
        <f>B!D111</f>
        <v>50</v>
      </c>
      <c r="G654" s="71">
        <f>B!E111</f>
        <v>52</v>
      </c>
      <c r="H654" s="71">
        <f>B!F111</f>
        <v>50</v>
      </c>
      <c r="I654" s="71">
        <f>B!G111</f>
        <v>50</v>
      </c>
      <c r="J654" s="71">
        <f>B!H111</f>
        <v>48</v>
      </c>
      <c r="K654" s="71">
        <f>B!I111</f>
        <v>50</v>
      </c>
      <c r="L654" s="71">
        <f>SUM(F654:K654)</f>
        <v>300</v>
      </c>
      <c r="M654" s="22"/>
      <c r="N654" s="22"/>
      <c r="O654" s="22"/>
      <c r="P654" s="22"/>
      <c r="Q654" s="22"/>
    </row>
    <row r="655" spans="1:18" ht="15" customHeight="1" x14ac:dyDescent="0.4">
      <c r="A655" s="22">
        <f>A654+1</f>
        <v>26</v>
      </c>
      <c r="C655" s="22" t="s">
        <v>137</v>
      </c>
      <c r="D655" s="22" t="s">
        <v>18</v>
      </c>
      <c r="E655" s="224">
        <f>Input!H26</f>
        <v>110</v>
      </c>
      <c r="F655" s="196">
        <f t="shared" ref="F655:K655" si="208">ROUND(F654*$E$655,2)</f>
        <v>5500</v>
      </c>
      <c r="G655" s="196">
        <f t="shared" si="208"/>
        <v>5720</v>
      </c>
      <c r="H655" s="196">
        <f t="shared" si="208"/>
        <v>5500</v>
      </c>
      <c r="I655" s="196">
        <f t="shared" si="208"/>
        <v>5500</v>
      </c>
      <c r="J655" s="196">
        <f t="shared" si="208"/>
        <v>5280</v>
      </c>
      <c r="K655" s="196">
        <f t="shared" si="208"/>
        <v>5500</v>
      </c>
      <c r="L655" s="196">
        <f>SUM(F655:K655)</f>
        <v>33000</v>
      </c>
      <c r="M655" s="22"/>
      <c r="N655" s="22"/>
      <c r="O655" s="22"/>
      <c r="P655" s="22"/>
      <c r="Q655" s="22"/>
    </row>
    <row r="656" spans="1:18" ht="15" customHeight="1" x14ac:dyDescent="0.4">
      <c r="F656" s="28"/>
      <c r="H656" s="28"/>
      <c r="J656" s="28"/>
      <c r="L656" s="22"/>
      <c r="M656" s="22"/>
      <c r="N656" s="22"/>
      <c r="O656" s="22"/>
      <c r="P656" s="22"/>
      <c r="Q656" s="22"/>
    </row>
    <row r="657" spans="1:17" ht="15" customHeight="1" x14ac:dyDescent="0.4">
      <c r="A657" s="22">
        <f>A655+1</f>
        <v>27</v>
      </c>
      <c r="C657" s="22" t="s">
        <v>136</v>
      </c>
      <c r="F657" s="28"/>
      <c r="H657" s="28"/>
      <c r="J657" s="28"/>
      <c r="L657" s="22"/>
      <c r="M657" s="22"/>
      <c r="N657" s="22"/>
      <c r="O657" s="22"/>
      <c r="P657" s="22"/>
      <c r="Q657" s="22"/>
    </row>
    <row r="658" spans="1:17" ht="15" customHeight="1" x14ac:dyDescent="0.4">
      <c r="A658" s="22">
        <f>A657+1</f>
        <v>28</v>
      </c>
      <c r="C658" s="22" t="str">
        <f>'C'!B119</f>
        <v xml:space="preserve">    First 50 Mcf</v>
      </c>
      <c r="F658" s="53">
        <f>'C'!D131</f>
        <v>2207</v>
      </c>
      <c r="G658" s="53">
        <f>'C'!E131</f>
        <v>2036.5</v>
      </c>
      <c r="H658" s="53">
        <f>'C'!F131</f>
        <v>1465.1</v>
      </c>
      <c r="I658" s="53">
        <f>'C'!G131</f>
        <v>1028.5</v>
      </c>
      <c r="J658" s="53">
        <f>'C'!H131</f>
        <v>876.8</v>
      </c>
      <c r="K658" s="53">
        <f>'C'!I131</f>
        <v>893.9</v>
      </c>
      <c r="L658" s="53">
        <f>SUM(F658:K658)</f>
        <v>8507.8000000000011</v>
      </c>
      <c r="M658" s="22"/>
      <c r="N658" s="22"/>
      <c r="O658" s="22"/>
      <c r="P658" s="22"/>
      <c r="Q658" s="22"/>
    </row>
    <row r="659" spans="1:17" ht="15" customHeight="1" x14ac:dyDescent="0.4">
      <c r="A659" s="22">
        <f>A658+1</f>
        <v>29</v>
      </c>
      <c r="C659" s="22" t="str">
        <f>'C'!B120</f>
        <v xml:space="preserve">    Next 350 Mcf</v>
      </c>
      <c r="E659" s="38"/>
      <c r="F659" s="53">
        <f>'C'!D132</f>
        <v>9384.1</v>
      </c>
      <c r="G659" s="53">
        <f>'C'!E132</f>
        <v>8312.6</v>
      </c>
      <c r="H659" s="53">
        <f>'C'!F132</f>
        <v>6118.3</v>
      </c>
      <c r="I659" s="53">
        <f>'C'!G132</f>
        <v>4655.1000000000004</v>
      </c>
      <c r="J659" s="53">
        <f>'C'!H132</f>
        <v>4134.8</v>
      </c>
      <c r="K659" s="53">
        <f>'C'!I132</f>
        <v>3986.9</v>
      </c>
      <c r="L659" s="53">
        <f>SUM(F659:K659)</f>
        <v>36591.799999999996</v>
      </c>
      <c r="M659" s="22"/>
      <c r="N659" s="22"/>
      <c r="O659" s="22"/>
      <c r="P659" s="22"/>
      <c r="Q659" s="22"/>
    </row>
    <row r="660" spans="1:17" ht="15" customHeight="1" x14ac:dyDescent="0.4">
      <c r="A660" s="22">
        <f>A659+1</f>
        <v>30</v>
      </c>
      <c r="C660" s="22" t="str">
        <f>'C'!B121</f>
        <v xml:space="preserve">    Next 600 Mcf</v>
      </c>
      <c r="E660" s="38"/>
      <c r="F660" s="53">
        <f>'C'!D133</f>
        <v>7566</v>
      </c>
      <c r="G660" s="53">
        <f>'C'!E133</f>
        <v>7197.8</v>
      </c>
      <c r="H660" s="53">
        <f>'C'!F133</f>
        <v>5158.6000000000004</v>
      </c>
      <c r="I660" s="53">
        <f>'C'!G133</f>
        <v>4487.1000000000004</v>
      </c>
      <c r="J660" s="53">
        <f>'C'!H133</f>
        <v>3552.4</v>
      </c>
      <c r="K660" s="53">
        <f>'C'!I133</f>
        <v>3948.5</v>
      </c>
      <c r="L660" s="53">
        <f>SUM(F660:K660)</f>
        <v>31910.400000000001</v>
      </c>
      <c r="M660" s="22"/>
      <c r="N660" s="22"/>
      <c r="O660" s="22"/>
      <c r="P660" s="22"/>
      <c r="Q660" s="22"/>
    </row>
    <row r="661" spans="1:17" ht="15" customHeight="1" x14ac:dyDescent="0.4">
      <c r="A661" s="22">
        <f>A660+1</f>
        <v>31</v>
      </c>
      <c r="C661" s="22" t="str">
        <f>'C'!B122</f>
        <v xml:space="preserve">    Over 1,000 Mcf</v>
      </c>
      <c r="E661" s="38"/>
      <c r="F661" s="42">
        <f>'C'!D134</f>
        <v>8227.2000000000007</v>
      </c>
      <c r="G661" s="42">
        <f>'C'!E134</f>
        <v>7789</v>
      </c>
      <c r="H661" s="42">
        <f>'C'!F134</f>
        <v>8200</v>
      </c>
      <c r="I661" s="42">
        <f>'C'!G134</f>
        <v>8174</v>
      </c>
      <c r="J661" s="42">
        <f>'C'!H134</f>
        <v>4300</v>
      </c>
      <c r="K661" s="42">
        <f>'C'!I134</f>
        <v>5900</v>
      </c>
      <c r="L661" s="42">
        <f>SUM(F661:K661)</f>
        <v>42590.2</v>
      </c>
      <c r="M661" s="22"/>
      <c r="N661" s="22"/>
      <c r="O661" s="22"/>
      <c r="P661" s="22"/>
      <c r="Q661" s="22"/>
    </row>
    <row r="662" spans="1:17" ht="15" customHeight="1" x14ac:dyDescent="0.4">
      <c r="E662" s="38"/>
      <c r="F662" s="53">
        <f t="shared" ref="F662:K662" si="209">SUM(F658:F661)</f>
        <v>27384.3</v>
      </c>
      <c r="G662" s="53">
        <f t="shared" si="209"/>
        <v>25335.9</v>
      </c>
      <c r="H662" s="53">
        <f t="shared" si="209"/>
        <v>20942</v>
      </c>
      <c r="I662" s="53">
        <f t="shared" si="209"/>
        <v>18344.7</v>
      </c>
      <c r="J662" s="53">
        <f t="shared" si="209"/>
        <v>12864</v>
      </c>
      <c r="K662" s="53">
        <f t="shared" si="209"/>
        <v>14729.3</v>
      </c>
      <c r="L662" s="53">
        <f>SUM(F662:K662)</f>
        <v>119600.2</v>
      </c>
      <c r="M662" s="22"/>
      <c r="N662" s="22"/>
      <c r="O662" s="22"/>
      <c r="P662" s="22"/>
      <c r="Q662" s="22"/>
    </row>
    <row r="663" spans="1:17" ht="15" customHeight="1" x14ac:dyDescent="0.4">
      <c r="A663" s="22">
        <f>A661+1</f>
        <v>32</v>
      </c>
      <c r="C663" s="22" t="s">
        <v>134</v>
      </c>
      <c r="F663" s="28"/>
      <c r="H663" s="28"/>
      <c r="J663" s="28"/>
      <c r="L663" s="176"/>
      <c r="M663" s="22"/>
      <c r="N663" s="22"/>
      <c r="O663" s="22"/>
      <c r="P663" s="22"/>
      <c r="Q663" s="22"/>
    </row>
    <row r="664" spans="1:17" ht="15" customHeight="1" x14ac:dyDescent="0.4">
      <c r="A664" s="22">
        <f>A663+1</f>
        <v>33</v>
      </c>
      <c r="C664" s="22" t="str">
        <f>C658</f>
        <v xml:space="preserve">    First 50 Mcf</v>
      </c>
      <c r="D664" s="172" t="s">
        <v>17</v>
      </c>
      <c r="E664" s="216">
        <f>Input!C26</f>
        <v>3.1581000000000001</v>
      </c>
      <c r="F664" s="196">
        <f t="shared" ref="F664:K664" si="210">ROUND(F658*$E$664,2)</f>
        <v>6969.93</v>
      </c>
      <c r="G664" s="196">
        <f t="shared" si="210"/>
        <v>6431.47</v>
      </c>
      <c r="H664" s="196">
        <f t="shared" si="210"/>
        <v>4626.93</v>
      </c>
      <c r="I664" s="196">
        <f t="shared" si="210"/>
        <v>3248.11</v>
      </c>
      <c r="J664" s="196">
        <f t="shared" si="210"/>
        <v>2769.02</v>
      </c>
      <c r="K664" s="196">
        <f t="shared" si="210"/>
        <v>2823.03</v>
      </c>
      <c r="L664" s="196">
        <f>SUM(F664:K664)</f>
        <v>26868.49</v>
      </c>
      <c r="M664" s="22"/>
      <c r="N664" s="22"/>
      <c r="O664" s="22"/>
      <c r="P664" s="22"/>
      <c r="Q664" s="22"/>
    </row>
    <row r="665" spans="1:17" ht="15" customHeight="1" x14ac:dyDescent="0.4">
      <c r="A665" s="22">
        <f>A664+1</f>
        <v>34</v>
      </c>
      <c r="C665" s="22" t="str">
        <f>C659</f>
        <v xml:space="preserve">    Next 350 Mcf</v>
      </c>
      <c r="D665" s="172" t="s">
        <v>17</v>
      </c>
      <c r="E665" s="216">
        <f>Input!D26</f>
        <v>2.4376000000000002</v>
      </c>
      <c r="F665" s="71">
        <f t="shared" ref="F665:K665" si="211">ROUND(F659*$E$665,2)</f>
        <v>22874.68</v>
      </c>
      <c r="G665" s="71">
        <f t="shared" si="211"/>
        <v>20262.79</v>
      </c>
      <c r="H665" s="71">
        <f t="shared" si="211"/>
        <v>14913.97</v>
      </c>
      <c r="I665" s="71">
        <f t="shared" si="211"/>
        <v>11347.27</v>
      </c>
      <c r="J665" s="71">
        <f t="shared" si="211"/>
        <v>10078.99</v>
      </c>
      <c r="K665" s="71">
        <f t="shared" si="211"/>
        <v>9718.4699999999993</v>
      </c>
      <c r="L665" s="71">
        <f>SUM(F665:K665)</f>
        <v>89196.170000000013</v>
      </c>
      <c r="M665" s="22"/>
      <c r="N665" s="22"/>
      <c r="O665" s="22"/>
      <c r="P665" s="22"/>
      <c r="Q665" s="22"/>
    </row>
    <row r="666" spans="1:17" ht="15" customHeight="1" x14ac:dyDescent="0.4">
      <c r="A666" s="22">
        <f>A665+1</f>
        <v>35</v>
      </c>
      <c r="C666" s="22" t="str">
        <f>C660</f>
        <v xml:space="preserve">    Next 600 Mcf</v>
      </c>
      <c r="D666" s="172" t="s">
        <v>17</v>
      </c>
      <c r="E666" s="216">
        <f>Input!E26</f>
        <v>2.3170999999999999</v>
      </c>
      <c r="F666" s="71">
        <f t="shared" ref="F666:K666" si="212">ROUND(F660*$E$666,2)</f>
        <v>17531.18</v>
      </c>
      <c r="G666" s="71">
        <f t="shared" si="212"/>
        <v>16678.02</v>
      </c>
      <c r="H666" s="71">
        <f t="shared" si="212"/>
        <v>11952.99</v>
      </c>
      <c r="I666" s="71">
        <f t="shared" si="212"/>
        <v>10397.06</v>
      </c>
      <c r="J666" s="71">
        <f t="shared" si="212"/>
        <v>8231.27</v>
      </c>
      <c r="K666" s="71">
        <f t="shared" si="212"/>
        <v>9149.07</v>
      </c>
      <c r="L666" s="71">
        <f>SUM(F666:K666)</f>
        <v>73939.59</v>
      </c>
      <c r="M666" s="22"/>
      <c r="N666" s="22"/>
      <c r="O666" s="22"/>
      <c r="P666" s="22"/>
      <c r="Q666" s="22"/>
    </row>
    <row r="667" spans="1:17" ht="15" customHeight="1" x14ac:dyDescent="0.4">
      <c r="A667" s="22">
        <f>A666+1</f>
        <v>36</v>
      </c>
      <c r="C667" s="22" t="str">
        <f>C661</f>
        <v xml:space="preserve">    Over 1,000 Mcf</v>
      </c>
      <c r="D667" s="172" t="s">
        <v>17</v>
      </c>
      <c r="E667" s="216">
        <f>Input!F26</f>
        <v>2.1078000000000001</v>
      </c>
      <c r="F667" s="225">
        <f t="shared" ref="F667:K667" si="213">ROUND(F661*$E$667,2)</f>
        <v>17341.29</v>
      </c>
      <c r="G667" s="225">
        <f t="shared" si="213"/>
        <v>16417.650000000001</v>
      </c>
      <c r="H667" s="225">
        <f t="shared" si="213"/>
        <v>17283.96</v>
      </c>
      <c r="I667" s="225">
        <f t="shared" si="213"/>
        <v>17229.16</v>
      </c>
      <c r="J667" s="225">
        <f t="shared" si="213"/>
        <v>9063.5400000000009</v>
      </c>
      <c r="K667" s="225">
        <f t="shared" si="213"/>
        <v>12436.02</v>
      </c>
      <c r="L667" s="225">
        <f>SUM(F667:K667)</f>
        <v>89771.62000000001</v>
      </c>
      <c r="M667" s="22"/>
      <c r="N667" s="22"/>
      <c r="O667" s="22"/>
      <c r="P667" s="22"/>
      <c r="Q667" s="22"/>
    </row>
    <row r="668" spans="1:17" ht="15" customHeight="1" x14ac:dyDescent="0.4">
      <c r="F668" s="196">
        <f t="shared" ref="F668:K668" si="214">SUM(F664:F667)</f>
        <v>64717.08</v>
      </c>
      <c r="G668" s="196">
        <f t="shared" si="214"/>
        <v>59789.93</v>
      </c>
      <c r="H668" s="196">
        <f t="shared" si="214"/>
        <v>48777.85</v>
      </c>
      <c r="I668" s="196">
        <f t="shared" si="214"/>
        <v>42221.600000000006</v>
      </c>
      <c r="J668" s="196">
        <f t="shared" si="214"/>
        <v>30142.82</v>
      </c>
      <c r="K668" s="196">
        <f t="shared" si="214"/>
        <v>34126.589999999997</v>
      </c>
      <c r="L668" s="196">
        <f>SUM(F668:K668)</f>
        <v>279775.87</v>
      </c>
      <c r="M668" s="22"/>
      <c r="N668" s="22"/>
      <c r="O668" s="22"/>
      <c r="P668" s="22"/>
      <c r="Q668" s="22"/>
    </row>
    <row r="669" spans="1:17" ht="15" customHeight="1" x14ac:dyDescent="0.4">
      <c r="F669" s="196"/>
      <c r="G669" s="196"/>
      <c r="H669" s="196"/>
      <c r="I669" s="196"/>
      <c r="J669" s="196"/>
      <c r="K669" s="196"/>
      <c r="L669" s="196"/>
      <c r="M669" s="22"/>
      <c r="N669" s="22"/>
      <c r="O669" s="22"/>
      <c r="P669" s="22"/>
      <c r="Q669" s="22"/>
    </row>
    <row r="670" spans="1:17" ht="15" customHeight="1" x14ac:dyDescent="0.4">
      <c r="A670" s="22">
        <f>A667+1</f>
        <v>37</v>
      </c>
      <c r="C670" s="22" t="s">
        <v>314</v>
      </c>
      <c r="D670" s="214" t="s">
        <v>17</v>
      </c>
      <c r="E670" s="175">
        <f>Input!K26</f>
        <v>0.33750000000000002</v>
      </c>
      <c r="F670" s="215">
        <f>ROUND($F$662*$E$670,2)</f>
        <v>9242.2000000000007</v>
      </c>
      <c r="G670" s="215">
        <f>ROUND($G$662*$E$670,2)</f>
        <v>8550.8700000000008</v>
      </c>
      <c r="H670" s="215">
        <f>ROUND($H$662*$E$670,2)</f>
        <v>7067.93</v>
      </c>
      <c r="I670" s="215">
        <f>ROUND($I$662*$E$670,2)</f>
        <v>6191.34</v>
      </c>
      <c r="J670" s="215">
        <f>ROUND($J$662*$E$670,2)</f>
        <v>4341.6000000000004</v>
      </c>
      <c r="K670" s="215">
        <f>ROUND($K$662*$E$670,2)</f>
        <v>4971.1400000000003</v>
      </c>
      <c r="L670" s="215">
        <f>SUM(F670:K670)</f>
        <v>40365.08</v>
      </c>
      <c r="M670" s="22"/>
      <c r="N670" s="22"/>
      <c r="O670" s="22"/>
      <c r="P670" s="22"/>
      <c r="Q670" s="22"/>
    </row>
    <row r="671" spans="1:17" ht="15" customHeight="1" x14ac:dyDescent="0.4">
      <c r="C671" s="213"/>
      <c r="D671" s="214"/>
      <c r="E671" s="216"/>
      <c r="F671" s="38"/>
      <c r="G671" s="38"/>
      <c r="H671" s="38"/>
      <c r="I671" s="38"/>
      <c r="J671" s="38"/>
      <c r="K671" s="38"/>
      <c r="L671" s="131"/>
      <c r="M671" s="22"/>
      <c r="N671" s="22"/>
      <c r="O671" s="22"/>
      <c r="P671" s="22"/>
      <c r="Q671" s="22"/>
    </row>
    <row r="672" spans="1:17" ht="15" customHeight="1" x14ac:dyDescent="0.4">
      <c r="A672" s="22">
        <f>A670+1</f>
        <v>38</v>
      </c>
      <c r="C672" s="22" t="s">
        <v>131</v>
      </c>
      <c r="F672" s="196">
        <f t="shared" ref="F672:K672" si="215">F655+F668+F670</f>
        <v>79459.28</v>
      </c>
      <c r="G672" s="196">
        <f t="shared" si="215"/>
        <v>74060.800000000003</v>
      </c>
      <c r="H672" s="196">
        <f t="shared" si="215"/>
        <v>61345.78</v>
      </c>
      <c r="I672" s="196">
        <f t="shared" si="215"/>
        <v>53912.94</v>
      </c>
      <c r="J672" s="196">
        <f t="shared" si="215"/>
        <v>39764.42</v>
      </c>
      <c r="K672" s="196">
        <f t="shared" si="215"/>
        <v>44597.729999999996</v>
      </c>
      <c r="L672" s="196">
        <f>SUM(F672:K672)</f>
        <v>353140.95</v>
      </c>
      <c r="M672" s="22"/>
      <c r="N672" s="22"/>
      <c r="O672" s="22"/>
      <c r="P672" s="22"/>
      <c r="Q672" s="22"/>
    </row>
    <row r="673" spans="1:18" ht="15" customHeight="1" x14ac:dyDescent="0.4">
      <c r="F673" s="173"/>
      <c r="G673" s="173"/>
      <c r="H673" s="173"/>
      <c r="I673" s="173"/>
      <c r="J673" s="173"/>
      <c r="K673" s="173"/>
      <c r="L673" s="173"/>
      <c r="M673" s="22"/>
      <c r="N673" s="22"/>
      <c r="O673" s="22"/>
      <c r="P673" s="22"/>
      <c r="Q673" s="22"/>
    </row>
    <row r="674" spans="1:18" ht="15" customHeight="1" x14ac:dyDescent="0.4">
      <c r="A674" s="22">
        <f>A672+1</f>
        <v>39</v>
      </c>
      <c r="C674" s="22" t="s">
        <v>135</v>
      </c>
      <c r="D674" s="172" t="s">
        <v>17</v>
      </c>
      <c r="E674" s="22"/>
      <c r="F674" s="196">
        <f>ROUND(F662*A!D29,2)</f>
        <v>185405.4</v>
      </c>
      <c r="G674" s="196">
        <f>ROUND(G662*A!E29,2)</f>
        <v>171536.71</v>
      </c>
      <c r="H674" s="196">
        <f>ROUND(H662*A!F29,2)</f>
        <v>141787.81</v>
      </c>
      <c r="I674" s="196">
        <f>ROUND(I662*A!G29,2)</f>
        <v>124202.79</v>
      </c>
      <c r="J674" s="196">
        <f>ROUND(J662*A!H29,2)</f>
        <v>87095.71</v>
      </c>
      <c r="K674" s="196">
        <f>ROUND(K662*A!I29,2)</f>
        <v>99724.73</v>
      </c>
      <c r="L674" s="196">
        <f>SUM(F674:K674)</f>
        <v>809753.14999999991</v>
      </c>
      <c r="M674" s="22"/>
      <c r="N674" s="22"/>
      <c r="O674" s="22"/>
      <c r="P674" s="22"/>
      <c r="Q674" s="22"/>
    </row>
    <row r="675" spans="1:18" ht="15" customHeight="1" x14ac:dyDescent="0.4">
      <c r="F675" s="173"/>
      <c r="G675" s="173"/>
      <c r="H675" s="173"/>
      <c r="I675" s="173"/>
      <c r="J675" s="173"/>
      <c r="K675" s="173"/>
      <c r="L675" s="173"/>
      <c r="M675" s="22"/>
      <c r="N675" s="22"/>
      <c r="O675" s="22"/>
      <c r="P675" s="22"/>
      <c r="Q675" s="22"/>
    </row>
    <row r="676" spans="1:18" ht="15" customHeight="1" x14ac:dyDescent="0.4">
      <c r="A676" s="22">
        <f>A674+1</f>
        <v>40</v>
      </c>
      <c r="C676" s="22" t="s">
        <v>133</v>
      </c>
      <c r="F676" s="196">
        <f t="shared" ref="F676:K676" si="216">F672+F674</f>
        <v>264864.68</v>
      </c>
      <c r="G676" s="196">
        <f t="shared" si="216"/>
        <v>245597.51</v>
      </c>
      <c r="H676" s="196">
        <f t="shared" si="216"/>
        <v>203133.59</v>
      </c>
      <c r="I676" s="196">
        <f t="shared" si="216"/>
        <v>178115.72999999998</v>
      </c>
      <c r="J676" s="196">
        <f t="shared" si="216"/>
        <v>126860.13</v>
      </c>
      <c r="K676" s="196">
        <f t="shared" si="216"/>
        <v>144322.46</v>
      </c>
      <c r="L676" s="196">
        <f>SUM(F676:K676)</f>
        <v>1162894.1000000001</v>
      </c>
      <c r="M676" s="22"/>
      <c r="N676" s="22"/>
      <c r="O676" s="22"/>
      <c r="P676" s="22"/>
      <c r="Q676" s="22"/>
    </row>
    <row r="677" spans="1:18" ht="15" customHeight="1" x14ac:dyDescent="0.4">
      <c r="F677" s="28"/>
      <c r="H677" s="28"/>
      <c r="J677" s="28"/>
      <c r="L677" s="176"/>
      <c r="M677" s="22"/>
      <c r="N677" s="22"/>
      <c r="O677" s="22"/>
      <c r="P677" s="22"/>
      <c r="Q677" s="22"/>
    </row>
    <row r="678" spans="1:18" ht="15" customHeight="1" x14ac:dyDescent="0.4">
      <c r="A678" s="22">
        <f>A676+1</f>
        <v>41</v>
      </c>
      <c r="C678" s="22" t="s">
        <v>125</v>
      </c>
      <c r="F678" s="28"/>
      <c r="H678" s="28"/>
      <c r="J678" s="28"/>
      <c r="L678" s="176"/>
      <c r="M678" s="22"/>
      <c r="N678" s="22"/>
      <c r="O678" s="22"/>
      <c r="P678" s="22"/>
      <c r="Q678" s="22"/>
    </row>
    <row r="679" spans="1:18" ht="15" customHeight="1" x14ac:dyDescent="0.4">
      <c r="A679" s="22">
        <f>A678+1</f>
        <v>42</v>
      </c>
      <c r="C679" s="26" t="s">
        <v>140</v>
      </c>
      <c r="D679" s="172" t="s">
        <v>17</v>
      </c>
      <c r="E679" s="216"/>
      <c r="F679" s="215">
        <f>ROUND(F662*Input!$P$26,2)</f>
        <v>421.72</v>
      </c>
      <c r="G679" s="215">
        <f>ROUND(G662*Input!$P$26,2)</f>
        <v>390.17</v>
      </c>
      <c r="H679" s="215">
        <f>ROUND(H662*Input!$P$26,2)</f>
        <v>322.51</v>
      </c>
      <c r="I679" s="215">
        <f>ROUND(I662*Input!$P$26,2)</f>
        <v>282.51</v>
      </c>
      <c r="J679" s="215">
        <f>ROUND(J662*Input!$P$26,2)</f>
        <v>198.11</v>
      </c>
      <c r="K679" s="215">
        <f>ROUND(K662*Input!$P$26,2)</f>
        <v>226.83</v>
      </c>
      <c r="L679" s="215">
        <f>SUM(F679:K679)</f>
        <v>1841.85</v>
      </c>
      <c r="M679" s="22"/>
      <c r="N679" s="22"/>
      <c r="O679" s="22"/>
      <c r="P679" s="22"/>
      <c r="Q679" s="22"/>
    </row>
    <row r="680" spans="1:18" ht="15" customHeight="1" x14ac:dyDescent="0.4">
      <c r="A680" s="22">
        <f>A679+1</f>
        <v>43</v>
      </c>
      <c r="C680" s="26" t="s">
        <v>284</v>
      </c>
      <c r="D680" s="172"/>
      <c r="E680" s="216"/>
      <c r="F680" s="196">
        <f t="shared" ref="F680:L680" si="217">SUM(F679:F679)</f>
        <v>421.72</v>
      </c>
      <c r="G680" s="196">
        <f t="shared" si="217"/>
        <v>390.17</v>
      </c>
      <c r="H680" s="196">
        <f t="shared" si="217"/>
        <v>322.51</v>
      </c>
      <c r="I680" s="196">
        <f t="shared" si="217"/>
        <v>282.51</v>
      </c>
      <c r="J680" s="196">
        <f t="shared" si="217"/>
        <v>198.11</v>
      </c>
      <c r="K680" s="196">
        <f t="shared" si="217"/>
        <v>226.83</v>
      </c>
      <c r="L680" s="196">
        <f t="shared" si="217"/>
        <v>1841.85</v>
      </c>
      <c r="M680" s="22"/>
      <c r="N680" s="22"/>
      <c r="O680" s="22"/>
      <c r="P680" s="22"/>
      <c r="Q680" s="22"/>
    </row>
    <row r="681" spans="1:18" ht="15" customHeight="1" x14ac:dyDescent="0.4">
      <c r="F681" s="173"/>
      <c r="G681" s="173"/>
      <c r="H681" s="173"/>
      <c r="I681" s="173"/>
      <c r="J681" s="173"/>
      <c r="K681" s="173"/>
      <c r="L681" s="173"/>
      <c r="M681" s="22"/>
      <c r="N681" s="22"/>
      <c r="O681" s="22"/>
      <c r="P681" s="22"/>
      <c r="Q681" s="22"/>
    </row>
    <row r="682" spans="1:18" ht="15" customHeight="1" x14ac:dyDescent="0.4">
      <c r="A682" s="22">
        <f>A680+1</f>
        <v>44</v>
      </c>
      <c r="C682" s="26" t="s">
        <v>132</v>
      </c>
      <c r="D682" s="37"/>
      <c r="E682" s="174"/>
      <c r="F682" s="196">
        <f t="shared" ref="F682:L682" si="218">F676+F680</f>
        <v>265286.39999999997</v>
      </c>
      <c r="G682" s="196">
        <f t="shared" si="218"/>
        <v>245987.68000000002</v>
      </c>
      <c r="H682" s="196">
        <f t="shared" si="218"/>
        <v>203456.1</v>
      </c>
      <c r="I682" s="196">
        <f t="shared" si="218"/>
        <v>178398.24</v>
      </c>
      <c r="J682" s="196">
        <f t="shared" si="218"/>
        <v>127058.24000000001</v>
      </c>
      <c r="K682" s="196">
        <f t="shared" si="218"/>
        <v>144549.28999999998</v>
      </c>
      <c r="L682" s="196">
        <f t="shared" si="218"/>
        <v>1164735.9500000002</v>
      </c>
      <c r="M682" s="22"/>
      <c r="N682" s="22"/>
      <c r="O682" s="22"/>
      <c r="P682" s="22"/>
      <c r="Q682" s="22"/>
    </row>
    <row r="683" spans="1:18" ht="15" customHeight="1" x14ac:dyDescent="0.4">
      <c r="F683" s="28"/>
      <c r="H683" s="28"/>
      <c r="J683" s="28"/>
      <c r="L683" s="22"/>
      <c r="M683" s="22"/>
      <c r="N683" s="22"/>
      <c r="O683" s="22"/>
      <c r="P683" s="22"/>
      <c r="Q683" s="22"/>
    </row>
    <row r="684" spans="1:18" ht="15" customHeight="1" x14ac:dyDescent="0.4"/>
    <row r="685" spans="1:18" ht="15" customHeight="1" x14ac:dyDescent="0.4">
      <c r="A685" s="22" t="str">
        <f>$A$287</f>
        <v>[1] Reflects forecasted volumes for March through August 2026.</v>
      </c>
    </row>
    <row r="686" spans="1:18" ht="15" customHeight="1" x14ac:dyDescent="0.4">
      <c r="A686" s="22" t="str">
        <f>$A$419</f>
        <v>[2] See WPM-A for Gas Cost Recovery Rate.</v>
      </c>
    </row>
    <row r="687" spans="1:18" ht="15" customHeight="1" x14ac:dyDescent="0.4"/>
    <row r="688" spans="1:18" ht="15" customHeight="1" x14ac:dyDescent="0.4">
      <c r="A688" s="286" t="str">
        <f>CONAME</f>
        <v>Columbia Gas of Kentucky, Inc.</v>
      </c>
      <c r="B688" s="286"/>
      <c r="C688" s="286"/>
      <c r="D688" s="286"/>
      <c r="E688" s="286"/>
      <c r="F688" s="286"/>
      <c r="G688" s="286"/>
      <c r="H688" s="286"/>
      <c r="I688" s="286"/>
      <c r="J688" s="286"/>
      <c r="K688" s="286"/>
      <c r="L688" s="286"/>
      <c r="M688" s="61"/>
      <c r="N688" s="61"/>
      <c r="O688" s="61"/>
      <c r="P688" s="61"/>
      <c r="Q688" s="61"/>
      <c r="R688" s="61"/>
    </row>
    <row r="689" spans="1:18" ht="15" customHeight="1" x14ac:dyDescent="0.4">
      <c r="A689" s="281" t="str">
        <f>case</f>
        <v>Case No. 2026-00099</v>
      </c>
      <c r="B689" s="281"/>
      <c r="C689" s="281"/>
      <c r="D689" s="281"/>
      <c r="E689" s="281"/>
      <c r="F689" s="281"/>
      <c r="G689" s="281"/>
      <c r="H689" s="281"/>
      <c r="I689" s="281"/>
      <c r="J689" s="281"/>
      <c r="K689" s="281"/>
      <c r="L689" s="281"/>
      <c r="M689" s="25"/>
      <c r="N689" s="25"/>
      <c r="O689" s="25"/>
      <c r="P689" s="25"/>
      <c r="Q689" s="25"/>
      <c r="R689" s="25"/>
    </row>
    <row r="690" spans="1:18" ht="15" customHeight="1" x14ac:dyDescent="0.4">
      <c r="A690" s="281" t="s">
        <v>268</v>
      </c>
      <c r="B690" s="281"/>
      <c r="C690" s="281"/>
      <c r="D690" s="281"/>
      <c r="E690" s="281"/>
      <c r="F690" s="281"/>
      <c r="G690" s="281"/>
      <c r="H690" s="281"/>
      <c r="I690" s="281"/>
      <c r="J690" s="281"/>
      <c r="K690" s="281"/>
      <c r="L690" s="281"/>
      <c r="M690" s="73"/>
      <c r="N690" s="73"/>
      <c r="O690" s="73"/>
      <c r="P690" s="73"/>
      <c r="Q690" s="73"/>
      <c r="R690" s="73"/>
    </row>
    <row r="691" spans="1:18" ht="15" customHeight="1" x14ac:dyDescent="0.4">
      <c r="A691" s="281" t="str">
        <f>TYDESC</f>
        <v>For the 6 Months Ended August 31, 2026</v>
      </c>
      <c r="B691" s="281"/>
      <c r="C691" s="281"/>
      <c r="D691" s="281"/>
      <c r="E691" s="281"/>
      <c r="F691" s="281"/>
      <c r="G691" s="281"/>
      <c r="H691" s="281"/>
      <c r="I691" s="281"/>
      <c r="J691" s="281"/>
      <c r="K691" s="281"/>
      <c r="L691" s="281"/>
      <c r="M691" s="61"/>
      <c r="N691" s="61"/>
      <c r="O691" s="61"/>
      <c r="P691" s="61"/>
      <c r="Q691" s="61"/>
      <c r="R691" s="61"/>
    </row>
    <row r="692" spans="1:18" ht="15" customHeight="1" x14ac:dyDescent="0.4">
      <c r="A692" s="281" t="s">
        <v>33</v>
      </c>
      <c r="B692" s="281"/>
      <c r="C692" s="281"/>
      <c r="D692" s="281"/>
      <c r="E692" s="281"/>
      <c r="F692" s="281"/>
      <c r="G692" s="281"/>
      <c r="H692" s="281"/>
      <c r="I692" s="281"/>
      <c r="J692" s="281"/>
      <c r="K692" s="281"/>
      <c r="L692" s="281"/>
      <c r="M692" s="132"/>
      <c r="N692" s="132"/>
      <c r="O692" s="132"/>
      <c r="P692" s="132"/>
      <c r="Q692" s="132"/>
      <c r="R692" s="132"/>
    </row>
    <row r="693" spans="1:18" ht="15" customHeight="1" x14ac:dyDescent="0.4">
      <c r="A693" s="132"/>
      <c r="B693" s="132"/>
      <c r="C693" s="132"/>
      <c r="D693" s="132"/>
      <c r="E693" s="132"/>
      <c r="F693" s="132"/>
      <c r="G693" s="132"/>
      <c r="H693" s="132"/>
      <c r="I693" s="132"/>
      <c r="J693" s="132"/>
      <c r="K693" s="132"/>
      <c r="L693" s="132"/>
      <c r="M693" s="132"/>
      <c r="N693" s="132"/>
      <c r="O693" s="132"/>
      <c r="P693" s="132"/>
      <c r="Q693" s="132"/>
      <c r="R693" s="132"/>
    </row>
    <row r="694" spans="1:18" ht="15" customHeight="1" x14ac:dyDescent="0.4">
      <c r="A694" s="25" t="s">
        <v>149</v>
      </c>
    </row>
    <row r="695" spans="1:18" ht="15" customHeight="1" x14ac:dyDescent="0.4">
      <c r="A695" s="25" t="s">
        <v>150</v>
      </c>
      <c r="L695" s="197" t="str">
        <f>$L$55</f>
        <v>Schedule M-2.2B</v>
      </c>
    </row>
    <row r="696" spans="1:18" ht="15" customHeight="1" x14ac:dyDescent="0.4">
      <c r="A696" s="25" t="str">
        <f>$A$56</f>
        <v>Work Paper Reference No(s): WPM-B.1, WPM-C.1, WPM-D.1</v>
      </c>
      <c r="L696" s="197" t="s">
        <v>333</v>
      </c>
    </row>
    <row r="697" spans="1:18" x14ac:dyDescent="0.4">
      <c r="A697" s="198" t="str">
        <f>$A$57</f>
        <v>6 Mos Actual / 6 Mos Forecasted</v>
      </c>
      <c r="B697" s="199"/>
      <c r="C697" s="199"/>
      <c r="D697" s="199"/>
      <c r="E697" s="200"/>
      <c r="F697" s="199"/>
      <c r="G697" s="201"/>
      <c r="H697" s="202"/>
      <c r="I697" s="201"/>
      <c r="J697" s="203"/>
      <c r="K697" s="201"/>
      <c r="L697" s="204" t="str">
        <f>Witness</f>
        <v>Witness: J. C. Wozniak</v>
      </c>
    </row>
    <row r="698" spans="1:18" x14ac:dyDescent="0.4">
      <c r="A698" s="61"/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180"/>
      <c r="N698" s="180"/>
      <c r="O698" s="180"/>
      <c r="P698" s="180"/>
      <c r="Q698" s="180"/>
      <c r="R698" s="180"/>
    </row>
    <row r="699" spans="1:18" ht="15" customHeight="1" x14ac:dyDescent="0.4">
      <c r="A699" s="25"/>
    </row>
    <row r="700" spans="1:18" ht="15" customHeight="1" x14ac:dyDescent="0.4">
      <c r="A700" s="23"/>
      <c r="B700" s="23"/>
      <c r="C700" s="23"/>
      <c r="D700" s="23"/>
      <c r="E700" s="205"/>
      <c r="F700" s="23"/>
      <c r="G700" s="30"/>
      <c r="H700" s="212"/>
      <c r="I700" s="30"/>
      <c r="J700" s="74"/>
      <c r="K700" s="30"/>
      <c r="L700" s="30"/>
      <c r="M700" s="30"/>
      <c r="N700" s="30"/>
      <c r="O700" s="30"/>
      <c r="P700" s="30"/>
      <c r="Q700" s="30"/>
      <c r="R700" s="23"/>
    </row>
    <row r="701" spans="1:18" ht="15" customHeight="1" x14ac:dyDescent="0.4">
      <c r="A701" s="23"/>
      <c r="B701" s="23"/>
      <c r="C701" s="23"/>
      <c r="D701" s="23"/>
      <c r="E701" s="205" t="s">
        <v>39</v>
      </c>
      <c r="F701" s="23"/>
      <c r="G701" s="30"/>
      <c r="H701" s="31"/>
      <c r="I701" s="30"/>
      <c r="J701" s="21"/>
      <c r="K701" s="30"/>
      <c r="L701" s="30"/>
      <c r="M701" s="30"/>
      <c r="N701" s="30"/>
      <c r="O701" s="30"/>
      <c r="P701" s="30"/>
      <c r="Q701" s="30"/>
      <c r="R701" s="23"/>
    </row>
    <row r="702" spans="1:18" ht="15" customHeight="1" x14ac:dyDescent="0.4">
      <c r="A702" s="23" t="s">
        <v>1</v>
      </c>
      <c r="B702" s="23" t="s">
        <v>0</v>
      </c>
      <c r="C702" s="23" t="s">
        <v>35</v>
      </c>
      <c r="D702" s="23"/>
      <c r="E702" s="205" t="s">
        <v>40</v>
      </c>
      <c r="F702" s="23"/>
      <c r="G702" s="30"/>
      <c r="H702" s="31"/>
      <c r="I702" s="30"/>
      <c r="J702" s="21"/>
      <c r="K702" s="30"/>
      <c r="L702" s="30"/>
      <c r="M702" s="30"/>
      <c r="N702" s="30"/>
      <c r="O702" s="30"/>
      <c r="P702" s="30"/>
      <c r="Q702" s="30"/>
      <c r="R702" s="24"/>
    </row>
    <row r="703" spans="1:18" ht="15" customHeight="1" x14ac:dyDescent="0.4">
      <c r="A703" s="32" t="s">
        <v>3</v>
      </c>
      <c r="B703" s="32" t="s">
        <v>34</v>
      </c>
      <c r="C703" s="32" t="s">
        <v>4</v>
      </c>
      <c r="D703" s="32"/>
      <c r="E703" s="206" t="s">
        <v>41</v>
      </c>
      <c r="F703" s="33" t="str">
        <f>B!$D$13</f>
        <v>Mar-26</v>
      </c>
      <c r="G703" s="33" t="str">
        <f>B!$E$13</f>
        <v>Apr-26</v>
      </c>
      <c r="H703" s="33" t="str">
        <f>B!$F$13</f>
        <v>May-26</v>
      </c>
      <c r="I703" s="33" t="str">
        <f>B!$G$13</f>
        <v>Jun-26</v>
      </c>
      <c r="J703" s="33" t="str">
        <f>B!$H$13</f>
        <v>Jul-26</v>
      </c>
      <c r="K703" s="33" t="str">
        <f>B!$I$13</f>
        <v>Aug-26</v>
      </c>
      <c r="L703" s="33" t="s">
        <v>5</v>
      </c>
      <c r="M703" s="22"/>
      <c r="N703" s="22"/>
      <c r="O703" s="22"/>
      <c r="P703" s="22"/>
      <c r="Q703" s="22"/>
    </row>
    <row r="704" spans="1:18" ht="15" customHeight="1" x14ac:dyDescent="0.4">
      <c r="A704" s="23"/>
      <c r="B704" s="24" t="s">
        <v>36</v>
      </c>
      <c r="C704" s="24" t="s">
        <v>37</v>
      </c>
      <c r="D704" s="24"/>
      <c r="E704" s="207" t="s">
        <v>38</v>
      </c>
      <c r="F704" s="35" t="s">
        <v>287</v>
      </c>
      <c r="G704" s="35" t="s">
        <v>288</v>
      </c>
      <c r="H704" s="35" t="s">
        <v>289</v>
      </c>
      <c r="I704" s="35" t="s">
        <v>290</v>
      </c>
      <c r="J704" s="35" t="s">
        <v>42</v>
      </c>
      <c r="K704" s="35" t="s">
        <v>43</v>
      </c>
      <c r="L704" s="35" t="s">
        <v>44</v>
      </c>
      <c r="M704" s="22"/>
      <c r="N704" s="22"/>
      <c r="O704" s="22"/>
      <c r="P704" s="22"/>
      <c r="Q704" s="22"/>
    </row>
    <row r="705" spans="1:17" ht="15" customHeight="1" x14ac:dyDescent="0.4">
      <c r="F705" s="28"/>
      <c r="H705" s="28"/>
      <c r="J705" s="28"/>
      <c r="L705" s="22"/>
      <c r="M705" s="22"/>
      <c r="N705" s="22"/>
      <c r="O705" s="22"/>
      <c r="P705" s="22"/>
      <c r="Q705" s="22"/>
    </row>
    <row r="706" spans="1:17" ht="15" customHeight="1" x14ac:dyDescent="0.4">
      <c r="A706" s="22">
        <v>1</v>
      </c>
      <c r="B706" s="22" t="str">
        <f>B180</f>
        <v xml:space="preserve">IS </v>
      </c>
      <c r="C706" s="22" t="str">
        <f>C180</f>
        <v>Interruptible Service - Industrial</v>
      </c>
      <c r="F706" s="28"/>
      <c r="H706" s="28"/>
      <c r="J706" s="28"/>
      <c r="L706" s="22"/>
      <c r="M706" s="22"/>
      <c r="N706" s="22"/>
      <c r="O706" s="22"/>
      <c r="P706" s="22"/>
      <c r="Q706" s="22"/>
    </row>
    <row r="707" spans="1:17" ht="15" customHeight="1" x14ac:dyDescent="0.4">
      <c r="F707" s="28"/>
      <c r="H707" s="28"/>
      <c r="J707" s="28"/>
      <c r="L707" s="22"/>
      <c r="M707" s="22"/>
      <c r="N707" s="22"/>
      <c r="O707" s="22"/>
      <c r="P707" s="22"/>
      <c r="Q707" s="22"/>
    </row>
    <row r="708" spans="1:17" ht="15" customHeight="1" x14ac:dyDescent="0.4">
      <c r="A708" s="22">
        <f>A706+1</f>
        <v>2</v>
      </c>
      <c r="C708" s="25" t="s">
        <v>85</v>
      </c>
      <c r="D708" s="25"/>
      <c r="F708" s="28"/>
      <c r="H708" s="28"/>
      <c r="J708" s="28"/>
      <c r="L708" s="22"/>
      <c r="M708" s="22"/>
      <c r="N708" s="22"/>
      <c r="O708" s="22"/>
      <c r="P708" s="22"/>
      <c r="Q708" s="22"/>
    </row>
    <row r="709" spans="1:17" ht="15" customHeight="1" x14ac:dyDescent="0.4">
      <c r="F709" s="28"/>
      <c r="H709" s="28"/>
      <c r="J709" s="28"/>
      <c r="L709" s="22"/>
      <c r="M709" s="22"/>
      <c r="N709" s="22"/>
      <c r="O709" s="22"/>
      <c r="P709" s="22"/>
      <c r="Q709" s="22"/>
    </row>
    <row r="710" spans="1:17" ht="15" customHeight="1" x14ac:dyDescent="0.4">
      <c r="A710" s="22">
        <f>A708+1</f>
        <v>3</v>
      </c>
      <c r="C710" s="22" t="s">
        <v>130</v>
      </c>
      <c r="F710" s="26">
        <f>B!D117</f>
        <v>0</v>
      </c>
      <c r="G710" s="26">
        <f>B!E117</f>
        <v>0</v>
      </c>
      <c r="H710" s="26">
        <f>B!F117</f>
        <v>0</v>
      </c>
      <c r="I710" s="26">
        <f>B!G117</f>
        <v>0</v>
      </c>
      <c r="J710" s="26">
        <f>B!H117</f>
        <v>0</v>
      </c>
      <c r="K710" s="26">
        <f>B!I117</f>
        <v>0</v>
      </c>
      <c r="L710" s="26">
        <f>SUM(F710:K710)</f>
        <v>0</v>
      </c>
      <c r="M710" s="22"/>
      <c r="N710" s="22"/>
      <c r="O710" s="22"/>
      <c r="P710" s="22"/>
      <c r="Q710" s="22"/>
    </row>
    <row r="711" spans="1:17" ht="15" customHeight="1" x14ac:dyDescent="0.4">
      <c r="A711" s="22">
        <f>A710+1</f>
        <v>4</v>
      </c>
      <c r="C711" s="22" t="s">
        <v>137</v>
      </c>
      <c r="D711" s="22" t="s">
        <v>18</v>
      </c>
      <c r="E711" s="224">
        <f>Input!H31</f>
        <v>5000</v>
      </c>
      <c r="F711" s="196">
        <f t="shared" ref="F711:K711" si="219">ROUND(F710*$E$711,2)</f>
        <v>0</v>
      </c>
      <c r="G711" s="196">
        <f t="shared" si="219"/>
        <v>0</v>
      </c>
      <c r="H711" s="196">
        <f t="shared" si="219"/>
        <v>0</v>
      </c>
      <c r="I711" s="196">
        <f t="shared" si="219"/>
        <v>0</v>
      </c>
      <c r="J711" s="196">
        <f t="shared" si="219"/>
        <v>0</v>
      </c>
      <c r="K711" s="196">
        <f t="shared" si="219"/>
        <v>0</v>
      </c>
      <c r="L711" s="196">
        <f>SUM(F711:K711)</f>
        <v>0</v>
      </c>
      <c r="M711" s="22"/>
      <c r="N711" s="22"/>
      <c r="O711" s="22"/>
      <c r="P711" s="22"/>
      <c r="Q711" s="22"/>
    </row>
    <row r="712" spans="1:17" ht="15" customHeight="1" x14ac:dyDescent="0.4">
      <c r="E712" s="224"/>
      <c r="F712" s="28"/>
      <c r="H712" s="28"/>
      <c r="J712" s="28"/>
      <c r="M712" s="22"/>
      <c r="N712" s="22"/>
      <c r="O712" s="22"/>
      <c r="P712" s="22"/>
      <c r="Q712" s="22"/>
    </row>
    <row r="713" spans="1:17" ht="15" customHeight="1" x14ac:dyDescent="0.4">
      <c r="A713" s="22">
        <f>A711+1</f>
        <v>5</v>
      </c>
      <c r="C713" s="26" t="s">
        <v>136</v>
      </c>
      <c r="F713" s="27"/>
      <c r="G713" s="27"/>
      <c r="H713" s="27"/>
      <c r="I713" s="27"/>
      <c r="K713" s="27"/>
      <c r="L713" s="27"/>
      <c r="M713" s="22"/>
      <c r="N713" s="22"/>
      <c r="O713" s="22"/>
      <c r="P713" s="22"/>
      <c r="Q713" s="22"/>
    </row>
    <row r="714" spans="1:17" ht="15" customHeight="1" x14ac:dyDescent="0.4">
      <c r="A714" s="22">
        <f>A713+1</f>
        <v>6</v>
      </c>
      <c r="C714" s="26" t="str">
        <f>'C'!B139</f>
        <v xml:space="preserve">    First 30,000 Mcf</v>
      </c>
      <c r="F714" s="27">
        <f>'C'!D148</f>
        <v>0</v>
      </c>
      <c r="G714" s="27">
        <f>'C'!E148</f>
        <v>0</v>
      </c>
      <c r="H714" s="27">
        <f>'C'!F148</f>
        <v>0</v>
      </c>
      <c r="I714" s="27">
        <f>'C'!G148</f>
        <v>0</v>
      </c>
      <c r="J714" s="27">
        <f>'C'!H148</f>
        <v>0</v>
      </c>
      <c r="K714" s="27">
        <f>'C'!I148</f>
        <v>0</v>
      </c>
      <c r="L714" s="27">
        <f>SUM(F714:K714)</f>
        <v>0</v>
      </c>
      <c r="M714" s="22"/>
      <c r="N714" s="22"/>
      <c r="O714" s="22"/>
      <c r="P714" s="22"/>
      <c r="Q714" s="22"/>
    </row>
    <row r="715" spans="1:17" ht="15" customHeight="1" x14ac:dyDescent="0.4">
      <c r="A715" s="22">
        <f>A714+1</f>
        <v>7</v>
      </c>
      <c r="C715" s="26" t="str">
        <f>'C'!B141</f>
        <v xml:space="preserve">    Over 100,000 Mcf</v>
      </c>
      <c r="F715" s="42">
        <f>'C'!D149</f>
        <v>0</v>
      </c>
      <c r="G715" s="42">
        <f>'C'!E149</f>
        <v>0</v>
      </c>
      <c r="H715" s="42">
        <f>'C'!F149</f>
        <v>0</v>
      </c>
      <c r="I715" s="42">
        <f>'C'!G149</f>
        <v>0</v>
      </c>
      <c r="J715" s="42">
        <f>'C'!H149</f>
        <v>0</v>
      </c>
      <c r="K715" s="42">
        <f>'C'!I149</f>
        <v>0</v>
      </c>
      <c r="L715" s="42">
        <f>SUM(F715:K715)</f>
        <v>0</v>
      </c>
      <c r="M715" s="22"/>
      <c r="N715" s="22"/>
      <c r="O715" s="22"/>
      <c r="P715" s="22"/>
      <c r="Q715" s="22"/>
    </row>
    <row r="716" spans="1:17" ht="15" customHeight="1" x14ac:dyDescent="0.4">
      <c r="C716" s="26"/>
      <c r="F716" s="27">
        <f t="shared" ref="F716:K716" si="220">SUM(F714:F715)</f>
        <v>0</v>
      </c>
      <c r="G716" s="27">
        <f t="shared" si="220"/>
        <v>0</v>
      </c>
      <c r="H716" s="27">
        <f t="shared" si="220"/>
        <v>0</v>
      </c>
      <c r="I716" s="27">
        <f t="shared" si="220"/>
        <v>0</v>
      </c>
      <c r="J716" s="27">
        <f t="shared" si="220"/>
        <v>0</v>
      </c>
      <c r="K716" s="27">
        <f t="shared" si="220"/>
        <v>0</v>
      </c>
      <c r="L716" s="27">
        <f>SUM(F716:K716)</f>
        <v>0</v>
      </c>
      <c r="M716" s="22"/>
      <c r="N716" s="22"/>
      <c r="O716" s="22"/>
      <c r="P716" s="22"/>
      <c r="Q716" s="22"/>
    </row>
    <row r="717" spans="1:17" ht="15" customHeight="1" x14ac:dyDescent="0.4">
      <c r="A717" s="22">
        <f>A715+1</f>
        <v>8</v>
      </c>
      <c r="C717" s="22" t="s">
        <v>134</v>
      </c>
      <c r="E717" s="216"/>
      <c r="F717" s="28"/>
      <c r="H717" s="28"/>
      <c r="J717" s="28"/>
      <c r="M717" s="22"/>
      <c r="N717" s="22"/>
      <c r="O717" s="22"/>
      <c r="P717" s="22"/>
      <c r="Q717" s="22"/>
    </row>
    <row r="718" spans="1:17" ht="15" customHeight="1" x14ac:dyDescent="0.4">
      <c r="A718" s="22">
        <f>A717+1</f>
        <v>9</v>
      </c>
      <c r="C718" s="26" t="str">
        <f>C714</f>
        <v xml:space="preserve">    First 30,000 Mcf</v>
      </c>
      <c r="D718" s="172" t="s">
        <v>17</v>
      </c>
      <c r="E718" s="216">
        <f>Input!C31</f>
        <v>0.75090000000000001</v>
      </c>
      <c r="F718" s="196">
        <f t="shared" ref="F718:K718" si="221">ROUND(F714*$E$718,2)</f>
        <v>0</v>
      </c>
      <c r="G718" s="196">
        <f t="shared" si="221"/>
        <v>0</v>
      </c>
      <c r="H718" s="196">
        <f t="shared" si="221"/>
        <v>0</v>
      </c>
      <c r="I718" s="196">
        <f t="shared" si="221"/>
        <v>0</v>
      </c>
      <c r="J718" s="196">
        <f t="shared" si="221"/>
        <v>0</v>
      </c>
      <c r="K718" s="196">
        <f t="shared" si="221"/>
        <v>0</v>
      </c>
      <c r="L718" s="196">
        <f>SUM(F718:K718)</f>
        <v>0</v>
      </c>
      <c r="M718" s="22"/>
      <c r="N718" s="22"/>
      <c r="O718" s="22"/>
      <c r="P718" s="22"/>
      <c r="Q718" s="22"/>
    </row>
    <row r="719" spans="1:17" ht="15" customHeight="1" x14ac:dyDescent="0.4">
      <c r="A719" s="22">
        <f>A718+1</f>
        <v>10</v>
      </c>
      <c r="C719" s="26" t="str">
        <f>C715</f>
        <v xml:space="preserve">    Over 100,000 Mcf</v>
      </c>
      <c r="D719" s="172" t="s">
        <v>17</v>
      </c>
      <c r="E719" s="216">
        <f>Input!D31</f>
        <v>0.46350000000000002</v>
      </c>
      <c r="F719" s="38">
        <f t="shared" ref="F719:K719" si="222">ROUND(F715*$E$719,2)</f>
        <v>0</v>
      </c>
      <c r="G719" s="38">
        <f t="shared" si="222"/>
        <v>0</v>
      </c>
      <c r="H719" s="38">
        <f t="shared" si="222"/>
        <v>0</v>
      </c>
      <c r="I719" s="38">
        <f t="shared" si="222"/>
        <v>0</v>
      </c>
      <c r="J719" s="38">
        <f t="shared" si="222"/>
        <v>0</v>
      </c>
      <c r="K719" s="38">
        <f t="shared" si="222"/>
        <v>0</v>
      </c>
      <c r="L719" s="38">
        <f>SUM(F719:K719)</f>
        <v>0</v>
      </c>
      <c r="M719" s="22"/>
      <c r="N719" s="22"/>
      <c r="O719" s="22"/>
      <c r="P719" s="22"/>
      <c r="Q719" s="22"/>
    </row>
    <row r="720" spans="1:17" ht="15" customHeight="1" x14ac:dyDescent="0.4">
      <c r="C720" s="26"/>
      <c r="D720" s="172"/>
      <c r="E720" s="216"/>
      <c r="F720" s="196">
        <f t="shared" ref="F720:K720" si="223">SUM(F718:F719)</f>
        <v>0</v>
      </c>
      <c r="G720" s="196">
        <f t="shared" si="223"/>
        <v>0</v>
      </c>
      <c r="H720" s="196">
        <f t="shared" si="223"/>
        <v>0</v>
      </c>
      <c r="I720" s="196">
        <f t="shared" si="223"/>
        <v>0</v>
      </c>
      <c r="J720" s="196">
        <f t="shared" si="223"/>
        <v>0</v>
      </c>
      <c r="K720" s="196">
        <f t="shared" si="223"/>
        <v>0</v>
      </c>
      <c r="L720" s="196">
        <f>SUM(F720:K720)</f>
        <v>0</v>
      </c>
      <c r="M720" s="22"/>
      <c r="N720" s="22"/>
      <c r="O720" s="22"/>
      <c r="P720" s="22"/>
      <c r="Q720" s="22"/>
    </row>
    <row r="721" spans="1:17" ht="15" customHeight="1" x14ac:dyDescent="0.4">
      <c r="C721" s="26"/>
      <c r="D721" s="172"/>
      <c r="E721" s="216"/>
      <c r="F721" s="196"/>
      <c r="G721" s="196"/>
      <c r="H721" s="196"/>
      <c r="I721" s="196"/>
      <c r="J721" s="196"/>
      <c r="K721" s="196"/>
      <c r="L721" s="196"/>
      <c r="M721" s="22"/>
      <c r="N721" s="22"/>
      <c r="O721" s="22"/>
      <c r="P721" s="22"/>
      <c r="Q721" s="22"/>
    </row>
    <row r="722" spans="1:17" ht="15" customHeight="1" x14ac:dyDescent="0.4">
      <c r="A722" s="22">
        <f>A719+1</f>
        <v>11</v>
      </c>
      <c r="C722" s="22" t="s">
        <v>314</v>
      </c>
      <c r="D722" s="214" t="s">
        <v>17</v>
      </c>
      <c r="E722" s="175">
        <f>Input!K31</f>
        <v>6.2E-2</v>
      </c>
      <c r="F722" s="215">
        <f>ROUND($F$716*$E$722,2)</f>
        <v>0</v>
      </c>
      <c r="G722" s="215">
        <f>ROUND($G$716*$E$722,2)</f>
        <v>0</v>
      </c>
      <c r="H722" s="215">
        <f>ROUND($H$716*$E$722,2)</f>
        <v>0</v>
      </c>
      <c r="I722" s="215">
        <f>ROUND($I$716*$E$722,2)</f>
        <v>0</v>
      </c>
      <c r="J722" s="215">
        <f>ROUND($J$716*$E$722,2)</f>
        <v>0</v>
      </c>
      <c r="K722" s="215">
        <f>ROUND($K$716*$E$722,2)</f>
        <v>0</v>
      </c>
      <c r="L722" s="215">
        <f>SUM(F722:K722)</f>
        <v>0</v>
      </c>
      <c r="M722" s="22"/>
      <c r="N722" s="22"/>
      <c r="O722" s="22"/>
      <c r="P722" s="22"/>
      <c r="Q722" s="22"/>
    </row>
    <row r="723" spans="1:17" ht="15" customHeight="1" x14ac:dyDescent="0.4">
      <c r="C723" s="213"/>
      <c r="D723" s="214"/>
      <c r="E723" s="216"/>
      <c r="F723" s="38"/>
      <c r="G723" s="38"/>
      <c r="H723" s="38"/>
      <c r="I723" s="38"/>
      <c r="J723" s="38"/>
      <c r="K723" s="38"/>
      <c r="L723" s="208"/>
      <c r="M723" s="22"/>
      <c r="N723" s="22"/>
      <c r="O723" s="22"/>
      <c r="P723" s="22"/>
      <c r="Q723" s="22"/>
    </row>
    <row r="724" spans="1:17" ht="15.7" customHeight="1" x14ac:dyDescent="0.4">
      <c r="A724" s="22">
        <f>A722+1</f>
        <v>12</v>
      </c>
      <c r="C724" s="22" t="s">
        <v>131</v>
      </c>
      <c r="F724" s="196">
        <f t="shared" ref="F724:K724" si="224">F711+F720+F722</f>
        <v>0</v>
      </c>
      <c r="G724" s="196">
        <f t="shared" si="224"/>
        <v>0</v>
      </c>
      <c r="H724" s="196">
        <f t="shared" si="224"/>
        <v>0</v>
      </c>
      <c r="I724" s="196">
        <f t="shared" si="224"/>
        <v>0</v>
      </c>
      <c r="J724" s="196">
        <f t="shared" si="224"/>
        <v>0</v>
      </c>
      <c r="K724" s="196">
        <f t="shared" si="224"/>
        <v>0</v>
      </c>
      <c r="L724" s="196">
        <f>SUM(F724:K724)</f>
        <v>0</v>
      </c>
      <c r="M724" s="22"/>
      <c r="N724" s="22"/>
      <c r="O724" s="22"/>
      <c r="P724" s="22"/>
      <c r="Q724" s="22"/>
    </row>
    <row r="725" spans="1:17" ht="15" customHeight="1" x14ac:dyDescent="0.4">
      <c r="F725" s="28"/>
      <c r="H725" s="28"/>
      <c r="J725" s="28"/>
      <c r="L725" s="22"/>
      <c r="M725" s="22"/>
      <c r="N725" s="22"/>
      <c r="O725" s="22"/>
      <c r="P725" s="22"/>
      <c r="Q725" s="22"/>
    </row>
    <row r="726" spans="1:17" ht="15" customHeight="1" x14ac:dyDescent="0.4">
      <c r="A726" s="22">
        <f>A724+1</f>
        <v>13</v>
      </c>
      <c r="C726" s="22" t="s">
        <v>135</v>
      </c>
      <c r="D726" s="22" t="s">
        <v>17</v>
      </c>
      <c r="E726" s="223"/>
      <c r="F726" s="196">
        <f>ROUND(F714*A!D35,2)</f>
        <v>0</v>
      </c>
      <c r="G726" s="196">
        <f>ROUND(G714*A!E35,2)</f>
        <v>0</v>
      </c>
      <c r="H726" s="196">
        <f>ROUND(H714*A!F35,2)</f>
        <v>0</v>
      </c>
      <c r="I726" s="196">
        <f>ROUND(I714*A!G35,2)</f>
        <v>0</v>
      </c>
      <c r="J726" s="196">
        <f>ROUND(J714*A!H35,2)</f>
        <v>0</v>
      </c>
      <c r="K726" s="196">
        <f>ROUND(K714*A!I35,2)</f>
        <v>0</v>
      </c>
      <c r="L726" s="196">
        <f>SUM(F726:K726)</f>
        <v>0</v>
      </c>
      <c r="M726" s="22"/>
      <c r="N726" s="22"/>
      <c r="O726" s="22"/>
      <c r="P726" s="22"/>
      <c r="Q726" s="22"/>
    </row>
    <row r="727" spans="1:17" ht="15" customHeight="1" x14ac:dyDescent="0.4">
      <c r="F727" s="28"/>
      <c r="H727" s="28"/>
      <c r="J727" s="28"/>
      <c r="L727" s="22"/>
      <c r="M727" s="22"/>
      <c r="N727" s="22"/>
      <c r="O727" s="22"/>
      <c r="P727" s="22"/>
      <c r="Q727" s="22"/>
    </row>
    <row r="728" spans="1:17" ht="15" customHeight="1" x14ac:dyDescent="0.4">
      <c r="A728" s="22">
        <f>A726+1</f>
        <v>14</v>
      </c>
      <c r="C728" s="26" t="s">
        <v>133</v>
      </c>
      <c r="F728" s="196">
        <f t="shared" ref="F728:K728" si="225">F724+F726</f>
        <v>0</v>
      </c>
      <c r="G728" s="196">
        <f t="shared" si="225"/>
        <v>0</v>
      </c>
      <c r="H728" s="196">
        <f t="shared" si="225"/>
        <v>0</v>
      </c>
      <c r="I728" s="196">
        <f t="shared" si="225"/>
        <v>0</v>
      </c>
      <c r="J728" s="196">
        <f t="shared" si="225"/>
        <v>0</v>
      </c>
      <c r="K728" s="196">
        <f t="shared" si="225"/>
        <v>0</v>
      </c>
      <c r="L728" s="196">
        <f>SUM(F728:K728)</f>
        <v>0</v>
      </c>
      <c r="M728" s="22"/>
      <c r="N728" s="22"/>
      <c r="O728" s="22"/>
      <c r="P728" s="22"/>
      <c r="Q728" s="22"/>
    </row>
    <row r="729" spans="1:17" ht="15" customHeight="1" x14ac:dyDescent="0.4">
      <c r="F729" s="28"/>
      <c r="H729" s="28"/>
      <c r="J729" s="28"/>
      <c r="L729" s="22"/>
      <c r="M729" s="22"/>
      <c r="N729" s="22"/>
      <c r="O729" s="22"/>
      <c r="P729" s="22"/>
      <c r="Q729" s="22"/>
    </row>
    <row r="730" spans="1:17" ht="15" customHeight="1" x14ac:dyDescent="0.4">
      <c r="A730" s="22">
        <f>A728+1</f>
        <v>15</v>
      </c>
      <c r="C730" s="26" t="s">
        <v>125</v>
      </c>
      <c r="D730" s="37"/>
      <c r="F730" s="173"/>
      <c r="G730" s="173"/>
      <c r="H730" s="173"/>
      <c r="I730" s="173"/>
      <c r="J730" s="173"/>
      <c r="K730" s="173"/>
      <c r="L730" s="173"/>
      <c r="M730" s="22"/>
      <c r="N730" s="22"/>
      <c r="O730" s="22"/>
      <c r="P730" s="22"/>
      <c r="Q730" s="22"/>
    </row>
    <row r="731" spans="1:17" ht="15" customHeight="1" x14ac:dyDescent="0.4">
      <c r="A731" s="22">
        <f>A730+1</f>
        <v>16</v>
      </c>
      <c r="C731" s="26" t="s">
        <v>140</v>
      </c>
      <c r="D731" s="214" t="s">
        <v>17</v>
      </c>
      <c r="E731" s="216"/>
      <c r="F731" s="215">
        <f>ROUND(F716*Input!$P$31,2)</f>
        <v>0</v>
      </c>
      <c r="G731" s="215">
        <f>ROUND(G716*Input!$P$31,2)</f>
        <v>0</v>
      </c>
      <c r="H731" s="215">
        <f>ROUND(H716*Input!$P$31,2)</f>
        <v>0</v>
      </c>
      <c r="I731" s="215">
        <f>ROUND(I716*Input!$P$31,2)</f>
        <v>0</v>
      </c>
      <c r="J731" s="215">
        <f>ROUND(J716*Input!$P$31,2)</f>
        <v>0</v>
      </c>
      <c r="K731" s="215">
        <f>ROUND(K716*Input!$P$31,2)</f>
        <v>0</v>
      </c>
      <c r="L731" s="215">
        <f>SUM(F731:K731)</f>
        <v>0</v>
      </c>
      <c r="M731" s="22"/>
      <c r="N731" s="22"/>
      <c r="O731" s="22"/>
      <c r="P731" s="22"/>
      <c r="Q731" s="22"/>
    </row>
    <row r="732" spans="1:17" ht="15" customHeight="1" x14ac:dyDescent="0.4">
      <c r="A732" s="22">
        <f>A731+1</f>
        <v>17</v>
      </c>
      <c r="C732" s="26" t="s">
        <v>284</v>
      </c>
      <c r="D732" s="172"/>
      <c r="E732" s="216"/>
      <c r="F732" s="196">
        <f t="shared" ref="F732:K732" si="226">SUM(F731:F731)</f>
        <v>0</v>
      </c>
      <c r="G732" s="196">
        <f t="shared" si="226"/>
        <v>0</v>
      </c>
      <c r="H732" s="196">
        <f t="shared" si="226"/>
        <v>0</v>
      </c>
      <c r="I732" s="196">
        <f t="shared" si="226"/>
        <v>0</v>
      </c>
      <c r="J732" s="196">
        <f t="shared" si="226"/>
        <v>0</v>
      </c>
      <c r="K732" s="196">
        <f t="shared" si="226"/>
        <v>0</v>
      </c>
      <c r="L732" s="196">
        <f>SUM(F732:K732)</f>
        <v>0</v>
      </c>
      <c r="M732" s="22"/>
      <c r="N732" s="22"/>
      <c r="O732" s="22"/>
      <c r="P732" s="22"/>
      <c r="Q732" s="22"/>
    </row>
    <row r="733" spans="1:17" ht="15" customHeight="1" x14ac:dyDescent="0.4">
      <c r="F733" s="28"/>
      <c r="H733" s="28"/>
      <c r="J733" s="28"/>
      <c r="L733" s="29"/>
      <c r="M733" s="22"/>
      <c r="N733" s="22"/>
      <c r="O733" s="22"/>
      <c r="P733" s="22"/>
      <c r="Q733" s="22"/>
    </row>
    <row r="734" spans="1:17" ht="15" customHeight="1" x14ac:dyDescent="0.4">
      <c r="A734" s="22">
        <f>A732+1</f>
        <v>18</v>
      </c>
      <c r="C734" s="26" t="s">
        <v>132</v>
      </c>
      <c r="D734" s="37"/>
      <c r="E734" s="174"/>
      <c r="F734" s="196">
        <f t="shared" ref="F734:K734" si="227">F728+F732</f>
        <v>0</v>
      </c>
      <c r="G734" s="196">
        <f t="shared" si="227"/>
        <v>0</v>
      </c>
      <c r="H734" s="196">
        <f t="shared" si="227"/>
        <v>0</v>
      </c>
      <c r="I734" s="196">
        <f t="shared" si="227"/>
        <v>0</v>
      </c>
      <c r="J734" s="196">
        <f t="shared" si="227"/>
        <v>0</v>
      </c>
      <c r="K734" s="196">
        <f t="shared" si="227"/>
        <v>0</v>
      </c>
      <c r="L734" s="196">
        <f>SUM(F734:K734)</f>
        <v>0</v>
      </c>
      <c r="M734" s="22"/>
      <c r="N734" s="22"/>
      <c r="O734" s="22"/>
      <c r="P734" s="22"/>
      <c r="Q734" s="22"/>
    </row>
    <row r="735" spans="1:17" ht="15" customHeight="1" x14ac:dyDescent="0.4">
      <c r="C735" s="26"/>
      <c r="D735" s="37"/>
      <c r="E735" s="174"/>
      <c r="F735" s="196"/>
      <c r="G735" s="196"/>
      <c r="H735" s="196"/>
      <c r="I735" s="196"/>
      <c r="J735" s="196"/>
      <c r="K735" s="196"/>
      <c r="L735" s="196"/>
      <c r="M735" s="22"/>
      <c r="N735" s="22"/>
      <c r="O735" s="22"/>
      <c r="P735" s="22"/>
      <c r="Q735" s="22"/>
    </row>
    <row r="736" spans="1:17" ht="15" customHeight="1" x14ac:dyDescent="0.4">
      <c r="C736" s="26"/>
      <c r="D736" s="37"/>
      <c r="E736" s="174"/>
      <c r="F736" s="196"/>
      <c r="G736" s="196"/>
      <c r="H736" s="196"/>
      <c r="I736" s="196"/>
      <c r="J736" s="196"/>
      <c r="K736" s="196"/>
      <c r="L736" s="196"/>
      <c r="M736" s="22"/>
      <c r="N736" s="22"/>
      <c r="O736" s="22"/>
      <c r="P736" s="22"/>
      <c r="Q736" s="22"/>
    </row>
    <row r="737" spans="1:17" ht="15" customHeight="1" x14ac:dyDescent="0.4">
      <c r="A737" s="22">
        <f>A734+1</f>
        <v>19</v>
      </c>
      <c r="B737" s="22" t="str">
        <f>B187</f>
        <v>IUS</v>
      </c>
      <c r="C737" s="22" t="str">
        <f>C187</f>
        <v>Intrastate Utility Service - Wholesale</v>
      </c>
      <c r="F737" s="28"/>
      <c r="H737" s="28"/>
      <c r="J737" s="28"/>
      <c r="L737" s="22"/>
      <c r="M737" s="22"/>
      <c r="N737" s="22"/>
      <c r="O737" s="22"/>
      <c r="P737" s="22"/>
      <c r="Q737" s="22"/>
    </row>
    <row r="738" spans="1:17" ht="15" customHeight="1" x14ac:dyDescent="0.4">
      <c r="F738" s="28"/>
      <c r="H738" s="28"/>
      <c r="J738" s="28"/>
      <c r="L738" s="22"/>
      <c r="M738" s="22"/>
      <c r="N738" s="22"/>
      <c r="O738" s="22"/>
      <c r="P738" s="22"/>
      <c r="Q738" s="22"/>
    </row>
    <row r="739" spans="1:17" ht="15" customHeight="1" x14ac:dyDescent="0.4">
      <c r="A739" s="22">
        <f>A737+1</f>
        <v>20</v>
      </c>
      <c r="C739" s="25" t="s">
        <v>87</v>
      </c>
      <c r="D739" s="25"/>
      <c r="F739" s="28"/>
      <c r="H739" s="28"/>
      <c r="J739" s="28"/>
      <c r="L739" s="22"/>
      <c r="M739" s="22"/>
      <c r="N739" s="22"/>
      <c r="O739" s="22"/>
      <c r="P739" s="22"/>
      <c r="Q739" s="22"/>
    </row>
    <row r="740" spans="1:17" ht="15" customHeight="1" x14ac:dyDescent="0.4">
      <c r="F740" s="28"/>
      <c r="H740" s="28"/>
      <c r="J740" s="28"/>
      <c r="L740" s="22"/>
      <c r="M740" s="22"/>
      <c r="N740" s="22"/>
      <c r="O740" s="22"/>
      <c r="P740" s="22"/>
      <c r="Q740" s="22"/>
    </row>
    <row r="741" spans="1:17" ht="15" customHeight="1" x14ac:dyDescent="0.4">
      <c r="A741" s="22">
        <f>A739+1</f>
        <v>21</v>
      </c>
      <c r="C741" s="22" t="s">
        <v>130</v>
      </c>
      <c r="F741" s="71">
        <f>B!D123</f>
        <v>2</v>
      </c>
      <c r="G741" s="71">
        <f>B!E123</f>
        <v>2</v>
      </c>
      <c r="H741" s="71">
        <f>B!F123</f>
        <v>2</v>
      </c>
      <c r="I741" s="71">
        <f>B!G123</f>
        <v>2</v>
      </c>
      <c r="J741" s="71">
        <f>B!H123</f>
        <v>2</v>
      </c>
      <c r="K741" s="71">
        <f>B!I123</f>
        <v>2</v>
      </c>
      <c r="L741" s="71">
        <f>SUM(F741:K741)</f>
        <v>12</v>
      </c>
      <c r="M741" s="22"/>
      <c r="N741" s="22"/>
      <c r="O741" s="22"/>
      <c r="P741" s="22"/>
      <c r="Q741" s="22"/>
    </row>
    <row r="742" spans="1:17" ht="15" customHeight="1" x14ac:dyDescent="0.4">
      <c r="A742" s="22">
        <f>A741+1</f>
        <v>22</v>
      </c>
      <c r="C742" s="22" t="s">
        <v>137</v>
      </c>
      <c r="D742" s="178" t="s">
        <v>18</v>
      </c>
      <c r="E742" s="224">
        <f>Input!H32</f>
        <v>1135</v>
      </c>
      <c r="F742" s="196">
        <f t="shared" ref="F742:K742" si="228">ROUND(F741*$E$742,2)</f>
        <v>2270</v>
      </c>
      <c r="G742" s="196">
        <f t="shared" si="228"/>
        <v>2270</v>
      </c>
      <c r="H742" s="196">
        <f t="shared" si="228"/>
        <v>2270</v>
      </c>
      <c r="I742" s="196">
        <f t="shared" si="228"/>
        <v>2270</v>
      </c>
      <c r="J742" s="196">
        <f t="shared" si="228"/>
        <v>2270</v>
      </c>
      <c r="K742" s="196">
        <f t="shared" si="228"/>
        <v>2270</v>
      </c>
      <c r="L742" s="196">
        <f>SUM(F742:K742)</f>
        <v>13620</v>
      </c>
      <c r="M742" s="22"/>
      <c r="N742" s="22"/>
      <c r="O742" s="22"/>
      <c r="P742" s="22"/>
      <c r="Q742" s="22"/>
    </row>
    <row r="743" spans="1:17" ht="15" customHeight="1" x14ac:dyDescent="0.4">
      <c r="D743" s="37"/>
      <c r="F743" s="28"/>
      <c r="H743" s="28"/>
      <c r="J743" s="28"/>
      <c r="L743" s="22"/>
      <c r="M743" s="22"/>
      <c r="N743" s="22"/>
      <c r="O743" s="22"/>
      <c r="P743" s="22"/>
      <c r="Q743" s="22"/>
    </row>
    <row r="744" spans="1:17" ht="15" customHeight="1" x14ac:dyDescent="0.4">
      <c r="A744" s="22">
        <f>A742+1</f>
        <v>23</v>
      </c>
      <c r="C744" s="26" t="s">
        <v>136</v>
      </c>
      <c r="D744" s="37"/>
      <c r="F744" s="53">
        <f>'C'!D155</f>
        <v>1295</v>
      </c>
      <c r="G744" s="53">
        <f>'C'!E155</f>
        <v>576</v>
      </c>
      <c r="H744" s="53">
        <f>'C'!F155</f>
        <v>412</v>
      </c>
      <c r="I744" s="53">
        <f>'C'!G155</f>
        <v>320</v>
      </c>
      <c r="J744" s="53">
        <f>'C'!H155</f>
        <v>248</v>
      </c>
      <c r="K744" s="53">
        <f>'C'!I155</f>
        <v>259</v>
      </c>
      <c r="L744" s="53">
        <f>SUM(F744:K744)</f>
        <v>3110</v>
      </c>
      <c r="M744" s="22"/>
      <c r="N744" s="22"/>
      <c r="O744" s="22"/>
      <c r="P744" s="22"/>
      <c r="Q744" s="22"/>
    </row>
    <row r="745" spans="1:17" ht="15" customHeight="1" x14ac:dyDescent="0.4">
      <c r="A745" s="22">
        <f>A744+1</f>
        <v>24</v>
      </c>
      <c r="C745" s="22" t="s">
        <v>138</v>
      </c>
      <c r="D745" s="214" t="s">
        <v>17</v>
      </c>
      <c r="E745" s="223">
        <f>Input!C32</f>
        <v>0.91979999999999995</v>
      </c>
      <c r="F745" s="215">
        <f t="shared" ref="F745:K745" si="229">ROUND(F744*$E$745,2)</f>
        <v>1191.1400000000001</v>
      </c>
      <c r="G745" s="215">
        <f t="shared" si="229"/>
        <v>529.79999999999995</v>
      </c>
      <c r="H745" s="215">
        <f t="shared" si="229"/>
        <v>378.96</v>
      </c>
      <c r="I745" s="215">
        <f t="shared" si="229"/>
        <v>294.33999999999997</v>
      </c>
      <c r="J745" s="215">
        <f t="shared" si="229"/>
        <v>228.11</v>
      </c>
      <c r="K745" s="215">
        <f t="shared" si="229"/>
        <v>238.23</v>
      </c>
      <c r="L745" s="215">
        <f>SUM(F745:K745)</f>
        <v>2860.5800000000004</v>
      </c>
      <c r="M745" s="22"/>
      <c r="N745" s="22"/>
      <c r="O745" s="22"/>
      <c r="P745" s="22"/>
      <c r="Q745" s="22"/>
    </row>
    <row r="746" spans="1:17" ht="15" customHeight="1" x14ac:dyDescent="0.4">
      <c r="D746" s="214"/>
      <c r="E746" s="223"/>
      <c r="F746" s="215"/>
      <c r="G746" s="215"/>
      <c r="H746" s="215"/>
      <c r="I746" s="215"/>
      <c r="J746" s="215"/>
      <c r="K746" s="215"/>
      <c r="L746" s="215"/>
      <c r="M746" s="22"/>
      <c r="N746" s="22"/>
      <c r="O746" s="22"/>
      <c r="P746" s="22"/>
      <c r="Q746" s="22"/>
    </row>
    <row r="747" spans="1:17" ht="15" customHeight="1" x14ac:dyDescent="0.4">
      <c r="A747" s="22">
        <f>A745+1</f>
        <v>25</v>
      </c>
      <c r="C747" s="22" t="s">
        <v>314</v>
      </c>
      <c r="D747" s="214" t="s">
        <v>17</v>
      </c>
      <c r="E747" s="175">
        <f>Input!K32</f>
        <v>0.2122</v>
      </c>
      <c r="F747" s="215">
        <f>ROUND($F$744*$E$747,2)</f>
        <v>274.8</v>
      </c>
      <c r="G747" s="215">
        <f>ROUND($G$744*$E$747,2)</f>
        <v>122.23</v>
      </c>
      <c r="H747" s="215">
        <f>ROUND($H$744*$E$747,2)</f>
        <v>87.43</v>
      </c>
      <c r="I747" s="215">
        <f>ROUND($I$744*$E$747,2)</f>
        <v>67.900000000000006</v>
      </c>
      <c r="J747" s="215">
        <f>ROUND($J$744*$E$747,2)</f>
        <v>52.63</v>
      </c>
      <c r="K747" s="215">
        <f>ROUND($K$744*$E$747,2)</f>
        <v>54.96</v>
      </c>
      <c r="L747" s="215">
        <f>SUM(F747:K747)</f>
        <v>659.95</v>
      </c>
      <c r="M747" s="22"/>
      <c r="N747" s="22"/>
      <c r="O747" s="22"/>
      <c r="P747" s="22"/>
      <c r="Q747" s="22"/>
    </row>
    <row r="748" spans="1:17" ht="15" customHeight="1" x14ac:dyDescent="0.7">
      <c r="C748" s="213"/>
      <c r="D748" s="214"/>
      <c r="E748" s="216"/>
      <c r="F748" s="129"/>
      <c r="G748" s="129"/>
      <c r="H748" s="129"/>
      <c r="I748" s="129"/>
      <c r="J748" s="129"/>
      <c r="K748" s="129"/>
      <c r="L748" s="129"/>
      <c r="M748" s="22"/>
      <c r="N748" s="22"/>
      <c r="O748" s="22"/>
      <c r="P748" s="22"/>
      <c r="Q748" s="22"/>
    </row>
    <row r="749" spans="1:17" ht="14.55" customHeight="1" x14ac:dyDescent="0.4">
      <c r="A749" s="22">
        <f>A747+1</f>
        <v>26</v>
      </c>
      <c r="C749" s="22" t="s">
        <v>131</v>
      </c>
      <c r="D749" s="37"/>
      <c r="F749" s="196">
        <f t="shared" ref="F749:K749" si="230">F742+F745+F747</f>
        <v>3735.9400000000005</v>
      </c>
      <c r="G749" s="196">
        <f t="shared" si="230"/>
        <v>2922.03</v>
      </c>
      <c r="H749" s="196">
        <f t="shared" si="230"/>
        <v>2736.39</v>
      </c>
      <c r="I749" s="196">
        <f t="shared" si="230"/>
        <v>2632.2400000000002</v>
      </c>
      <c r="J749" s="196">
        <f t="shared" si="230"/>
        <v>2550.7400000000002</v>
      </c>
      <c r="K749" s="196">
        <f t="shared" si="230"/>
        <v>2563.19</v>
      </c>
      <c r="L749" s="196">
        <f>SUM(F749:K749)</f>
        <v>17140.53</v>
      </c>
      <c r="M749" s="22"/>
      <c r="N749" s="22"/>
      <c r="O749" s="22"/>
      <c r="P749" s="22"/>
      <c r="Q749" s="22"/>
    </row>
    <row r="750" spans="1:17" ht="15" customHeight="1" x14ac:dyDescent="0.4">
      <c r="C750" s="26"/>
      <c r="D750" s="37"/>
      <c r="F750" s="173"/>
      <c r="G750" s="173"/>
      <c r="H750" s="173"/>
      <c r="I750" s="173"/>
      <c r="J750" s="173"/>
      <c r="K750" s="173"/>
      <c r="L750" s="173"/>
      <c r="M750" s="22"/>
      <c r="N750" s="22"/>
      <c r="O750" s="22"/>
      <c r="P750" s="22"/>
      <c r="Q750" s="22"/>
    </row>
    <row r="751" spans="1:17" ht="15" customHeight="1" x14ac:dyDescent="0.4">
      <c r="A751" s="22">
        <f>A749+1</f>
        <v>27</v>
      </c>
      <c r="C751" s="26" t="s">
        <v>135</v>
      </c>
      <c r="D751" s="214" t="s">
        <v>17</v>
      </c>
      <c r="E751" s="223"/>
      <c r="F751" s="196">
        <f>ROUND(F744*A!D41,2)</f>
        <v>8767.7999999999993</v>
      </c>
      <c r="G751" s="196">
        <f>ROUND(G744*A!E41,2)</f>
        <v>3899.81</v>
      </c>
      <c r="H751" s="196">
        <f>ROUND(H744*A!F41,2)</f>
        <v>2789.45</v>
      </c>
      <c r="I751" s="196">
        <f>ROUND(I744*A!G41,2)</f>
        <v>2166.56</v>
      </c>
      <c r="J751" s="196">
        <f>ROUND(J744*A!H41,2)</f>
        <v>1679.08</v>
      </c>
      <c r="K751" s="196">
        <f>ROUND(K744*A!I41,2)</f>
        <v>1753.56</v>
      </c>
      <c r="L751" s="196">
        <f>SUM(F751:K751)</f>
        <v>21056.26</v>
      </c>
      <c r="M751" s="22"/>
      <c r="N751" s="22"/>
      <c r="O751" s="22"/>
      <c r="P751" s="22"/>
      <c r="Q751" s="22"/>
    </row>
    <row r="752" spans="1:17" ht="15" customHeight="1" x14ac:dyDescent="0.4">
      <c r="C752" s="38"/>
      <c r="D752" s="217"/>
      <c r="F752" s="179"/>
      <c r="G752" s="179"/>
      <c r="H752" s="179"/>
      <c r="I752" s="179"/>
      <c r="J752" s="179"/>
      <c r="K752" s="179"/>
      <c r="L752" s="179"/>
      <c r="M752" s="22"/>
      <c r="N752" s="22"/>
      <c r="O752" s="22"/>
      <c r="P752" s="22"/>
      <c r="Q752" s="22"/>
    </row>
    <row r="753" spans="1:18" ht="15" customHeight="1" x14ac:dyDescent="0.4">
      <c r="A753" s="22">
        <f>A751+1</f>
        <v>28</v>
      </c>
      <c r="C753" s="26" t="s">
        <v>133</v>
      </c>
      <c r="D753" s="37"/>
      <c r="F753" s="196">
        <f t="shared" ref="F753:K753" si="231">F749+F751</f>
        <v>12503.74</v>
      </c>
      <c r="G753" s="196">
        <f t="shared" si="231"/>
        <v>6821.84</v>
      </c>
      <c r="H753" s="196">
        <f t="shared" si="231"/>
        <v>5525.84</v>
      </c>
      <c r="I753" s="196">
        <f t="shared" si="231"/>
        <v>4798.8</v>
      </c>
      <c r="J753" s="196">
        <f t="shared" si="231"/>
        <v>4229.82</v>
      </c>
      <c r="K753" s="196">
        <f t="shared" si="231"/>
        <v>4316.75</v>
      </c>
      <c r="L753" s="196">
        <f>SUM(F753:K753)</f>
        <v>38196.79</v>
      </c>
      <c r="M753" s="22"/>
      <c r="N753" s="22"/>
      <c r="O753" s="22"/>
      <c r="P753" s="22"/>
      <c r="Q753" s="22"/>
    </row>
    <row r="754" spans="1:18" ht="15" customHeight="1" x14ac:dyDescent="0.4">
      <c r="C754" s="26"/>
      <c r="E754" s="22"/>
      <c r="F754" s="173"/>
      <c r="G754" s="173"/>
      <c r="H754" s="173"/>
      <c r="I754" s="173"/>
      <c r="J754" s="173"/>
      <c r="K754" s="173"/>
      <c r="L754" s="173"/>
      <c r="M754" s="173"/>
      <c r="N754" s="22"/>
      <c r="O754" s="22"/>
      <c r="P754" s="22"/>
      <c r="Q754" s="22"/>
    </row>
    <row r="755" spans="1:18" ht="15" customHeight="1" x14ac:dyDescent="0.4">
      <c r="A755" s="22">
        <f>A753+1</f>
        <v>29</v>
      </c>
      <c r="C755" s="26" t="s">
        <v>125</v>
      </c>
      <c r="D755" s="37"/>
      <c r="F755" s="173"/>
      <c r="G755" s="173"/>
      <c r="H755" s="173"/>
      <c r="I755" s="173"/>
      <c r="J755" s="173"/>
      <c r="K755" s="173"/>
      <c r="L755" s="173"/>
      <c r="M755" s="22"/>
      <c r="N755" s="173"/>
      <c r="O755" s="40"/>
      <c r="P755" s="22"/>
      <c r="Q755" s="22"/>
    </row>
    <row r="756" spans="1:18" ht="15" customHeight="1" x14ac:dyDescent="0.4">
      <c r="A756" s="22">
        <f>A755+1</f>
        <v>30</v>
      </c>
      <c r="C756" s="26" t="s">
        <v>140</v>
      </c>
      <c r="D756" s="214" t="s">
        <v>17</v>
      </c>
      <c r="E756" s="216"/>
      <c r="F756" s="215">
        <f>ROUND(F744*Input!$P$32,2)</f>
        <v>19.940000000000001</v>
      </c>
      <c r="G756" s="215">
        <f>ROUND(G744*Input!$P$32,2)</f>
        <v>8.8699999999999992</v>
      </c>
      <c r="H756" s="215">
        <f>ROUND(H744*Input!$P$32,2)</f>
        <v>6.34</v>
      </c>
      <c r="I756" s="215">
        <f>ROUND(I744*Input!$P$32,2)</f>
        <v>4.93</v>
      </c>
      <c r="J756" s="215">
        <f>ROUND(J744*Input!$P$32,2)</f>
        <v>3.82</v>
      </c>
      <c r="K756" s="215">
        <f>ROUND(K744*Input!$P$32,2)</f>
        <v>3.99</v>
      </c>
      <c r="L756" s="215">
        <f>SUM(F756:K756)</f>
        <v>47.890000000000008</v>
      </c>
      <c r="M756" s="22"/>
      <c r="N756" s="22"/>
      <c r="O756" s="22"/>
      <c r="P756" s="22"/>
      <c r="Q756" s="22"/>
    </row>
    <row r="757" spans="1:18" ht="15" customHeight="1" x14ac:dyDescent="0.4">
      <c r="A757" s="22">
        <f>A756+1</f>
        <v>31</v>
      </c>
      <c r="C757" s="26" t="s">
        <v>284</v>
      </c>
      <c r="D757" s="214"/>
      <c r="E757" s="216"/>
      <c r="F757" s="196">
        <f t="shared" ref="F757:K757" si="232">SUM(F756:F756)</f>
        <v>19.940000000000001</v>
      </c>
      <c r="G757" s="196">
        <f t="shared" si="232"/>
        <v>8.8699999999999992</v>
      </c>
      <c r="H757" s="196">
        <f t="shared" si="232"/>
        <v>6.34</v>
      </c>
      <c r="I757" s="196">
        <f t="shared" si="232"/>
        <v>4.93</v>
      </c>
      <c r="J757" s="196">
        <f t="shared" si="232"/>
        <v>3.82</v>
      </c>
      <c r="K757" s="196">
        <f t="shared" si="232"/>
        <v>3.99</v>
      </c>
      <c r="L757" s="196">
        <f>SUM(F757:K757)</f>
        <v>47.890000000000008</v>
      </c>
      <c r="M757" s="22"/>
      <c r="N757" s="22"/>
      <c r="O757" s="22"/>
      <c r="P757" s="22"/>
      <c r="Q757" s="22"/>
    </row>
    <row r="758" spans="1:18" ht="15" customHeight="1" x14ac:dyDescent="0.4">
      <c r="F758" s="28"/>
      <c r="H758" s="28"/>
      <c r="J758" s="28"/>
      <c r="L758" s="22"/>
      <c r="M758" s="22"/>
      <c r="N758" s="22"/>
      <c r="O758" s="22"/>
      <c r="P758" s="22"/>
      <c r="Q758" s="22"/>
    </row>
    <row r="759" spans="1:18" ht="15" customHeight="1" x14ac:dyDescent="0.4">
      <c r="A759" s="22">
        <f>A757+1</f>
        <v>32</v>
      </c>
      <c r="C759" s="26" t="s">
        <v>132</v>
      </c>
      <c r="D759" s="37"/>
      <c r="E759" s="174"/>
      <c r="F759" s="196">
        <f t="shared" ref="F759:K759" si="233">F753+F757</f>
        <v>12523.68</v>
      </c>
      <c r="G759" s="196">
        <f t="shared" si="233"/>
        <v>6830.71</v>
      </c>
      <c r="H759" s="196">
        <f t="shared" si="233"/>
        <v>5532.18</v>
      </c>
      <c r="I759" s="196">
        <f t="shared" si="233"/>
        <v>4803.7300000000005</v>
      </c>
      <c r="J759" s="196">
        <f t="shared" si="233"/>
        <v>4233.6399999999994</v>
      </c>
      <c r="K759" s="196">
        <f t="shared" si="233"/>
        <v>4320.74</v>
      </c>
      <c r="L759" s="196">
        <f>SUM(F759:K759)</f>
        <v>38244.68</v>
      </c>
      <c r="M759" s="22"/>
      <c r="N759" s="22"/>
      <c r="O759" s="22"/>
      <c r="P759" s="22"/>
      <c r="Q759" s="22"/>
    </row>
    <row r="760" spans="1:18" ht="15" customHeight="1" x14ac:dyDescent="0.4">
      <c r="F760" s="173"/>
      <c r="G760" s="173"/>
      <c r="H760" s="173"/>
      <c r="I760" s="173"/>
      <c r="J760" s="173"/>
      <c r="K760" s="173"/>
      <c r="L760" s="40"/>
      <c r="M760" s="22"/>
      <c r="N760" s="22"/>
      <c r="O760" s="22"/>
      <c r="P760" s="22"/>
      <c r="Q760" s="22"/>
    </row>
    <row r="761" spans="1:18" ht="15" customHeight="1" x14ac:dyDescent="0.4"/>
    <row r="762" spans="1:18" ht="15" customHeight="1" x14ac:dyDescent="0.4">
      <c r="A762" s="22" t="str">
        <f>$A$287</f>
        <v>[1] Reflects forecasted volumes for March through August 2026.</v>
      </c>
    </row>
    <row r="763" spans="1:18" ht="15" customHeight="1" x14ac:dyDescent="0.4">
      <c r="A763" s="22" t="str">
        <f>$A$419</f>
        <v>[2] See WPM-A for Gas Cost Recovery Rate.</v>
      </c>
    </row>
    <row r="764" spans="1:18" ht="15" customHeight="1" x14ac:dyDescent="0.4">
      <c r="A764" s="286" t="str">
        <f>CONAME</f>
        <v>Columbia Gas of Kentucky, Inc.</v>
      </c>
      <c r="B764" s="286"/>
      <c r="C764" s="286"/>
      <c r="D764" s="286"/>
      <c r="E764" s="286"/>
      <c r="F764" s="286"/>
      <c r="G764" s="286"/>
      <c r="H764" s="286"/>
      <c r="I764" s="286"/>
      <c r="J764" s="286"/>
      <c r="K764" s="286"/>
      <c r="L764" s="286"/>
      <c r="M764" s="61"/>
      <c r="N764" s="61"/>
      <c r="O764" s="61"/>
      <c r="P764" s="61"/>
      <c r="Q764" s="61"/>
      <c r="R764" s="61"/>
    </row>
    <row r="765" spans="1:18" ht="15" customHeight="1" x14ac:dyDescent="0.4">
      <c r="A765" s="286" t="str">
        <f>case</f>
        <v>Case No. 2026-00099</v>
      </c>
      <c r="B765" s="286"/>
      <c r="C765" s="286"/>
      <c r="D765" s="286"/>
      <c r="E765" s="286"/>
      <c r="F765" s="286"/>
      <c r="G765" s="286"/>
      <c r="H765" s="286"/>
      <c r="I765" s="286"/>
      <c r="J765" s="286"/>
      <c r="K765" s="286"/>
      <c r="L765" s="286"/>
      <c r="M765" s="25"/>
      <c r="N765" s="25"/>
      <c r="O765" s="25"/>
      <c r="P765" s="25"/>
      <c r="Q765" s="25"/>
      <c r="R765" s="25"/>
    </row>
    <row r="766" spans="1:18" ht="15" customHeight="1" x14ac:dyDescent="0.4">
      <c r="A766" s="286" t="s">
        <v>268</v>
      </c>
      <c r="B766" s="286"/>
      <c r="C766" s="286"/>
      <c r="D766" s="286"/>
      <c r="E766" s="286"/>
      <c r="F766" s="286"/>
      <c r="G766" s="286"/>
      <c r="H766" s="286"/>
      <c r="I766" s="286"/>
      <c r="J766" s="286"/>
      <c r="K766" s="286"/>
      <c r="L766" s="286"/>
      <c r="M766" s="73"/>
      <c r="N766" s="73"/>
      <c r="O766" s="73"/>
      <c r="P766" s="73"/>
      <c r="Q766" s="73"/>
      <c r="R766" s="73"/>
    </row>
    <row r="767" spans="1:18" ht="15" customHeight="1" x14ac:dyDescent="0.4">
      <c r="A767" s="286" t="str">
        <f>TYDESC</f>
        <v>For the 6 Months Ended August 31, 2026</v>
      </c>
      <c r="B767" s="286"/>
      <c r="C767" s="286"/>
      <c r="D767" s="286"/>
      <c r="E767" s="286"/>
      <c r="F767" s="286"/>
      <c r="G767" s="286"/>
      <c r="H767" s="286"/>
      <c r="I767" s="286"/>
      <c r="J767" s="286"/>
      <c r="K767" s="286"/>
      <c r="L767" s="286"/>
      <c r="M767" s="61"/>
      <c r="N767" s="61"/>
      <c r="O767" s="61"/>
      <c r="P767" s="61"/>
      <c r="Q767" s="61"/>
      <c r="R767" s="61"/>
    </row>
    <row r="768" spans="1:18" ht="15" customHeight="1" x14ac:dyDescent="0.4">
      <c r="A768" s="286" t="s">
        <v>33</v>
      </c>
      <c r="B768" s="286"/>
      <c r="C768" s="286"/>
      <c r="D768" s="286"/>
      <c r="E768" s="286"/>
      <c r="F768" s="286"/>
      <c r="G768" s="286"/>
      <c r="H768" s="286"/>
      <c r="I768" s="286"/>
      <c r="J768" s="286"/>
      <c r="K768" s="286"/>
      <c r="L768" s="286"/>
      <c r="M768" s="132"/>
      <c r="N768" s="132"/>
      <c r="O768" s="132"/>
      <c r="P768" s="132"/>
      <c r="Q768" s="132"/>
      <c r="R768" s="132"/>
    </row>
    <row r="769" spans="1:18" ht="15" customHeight="1" x14ac:dyDescent="0.4">
      <c r="A769" s="132"/>
      <c r="B769" s="132"/>
      <c r="C769" s="132"/>
      <c r="D769" s="132"/>
      <c r="E769" s="132"/>
      <c r="F769" s="132"/>
      <c r="G769" s="132"/>
      <c r="H769" s="132"/>
      <c r="I769" s="132"/>
      <c r="J769" s="132"/>
      <c r="K769" s="132"/>
      <c r="L769" s="132"/>
      <c r="M769" s="132"/>
      <c r="N769" s="132"/>
      <c r="O769" s="132"/>
      <c r="P769" s="132"/>
      <c r="Q769" s="132"/>
      <c r="R769" s="132"/>
    </row>
    <row r="770" spans="1:18" ht="15" customHeight="1" x14ac:dyDescent="0.4">
      <c r="A770" s="25" t="s">
        <v>149</v>
      </c>
    </row>
    <row r="771" spans="1:18" ht="15" customHeight="1" x14ac:dyDescent="0.4">
      <c r="A771" s="25" t="s">
        <v>150</v>
      </c>
      <c r="L771" s="197" t="str">
        <f>$L$55</f>
        <v>Schedule M-2.2B</v>
      </c>
      <c r="M771" s="22"/>
    </row>
    <row r="772" spans="1:18" ht="15" customHeight="1" x14ac:dyDescent="0.4">
      <c r="A772" s="25" t="str">
        <f>$A$56</f>
        <v>Work Paper Reference No(s): WPM-B.1, WPM-C.1, WPM-D.1</v>
      </c>
      <c r="L772" s="197" t="s">
        <v>334</v>
      </c>
      <c r="M772" s="22"/>
    </row>
    <row r="773" spans="1:18" x14ac:dyDescent="0.4">
      <c r="A773" s="198" t="str">
        <f>$A$57</f>
        <v>6 Mos Actual / 6 Mos Forecasted</v>
      </c>
      <c r="B773" s="199"/>
      <c r="C773" s="199"/>
      <c r="D773" s="199"/>
      <c r="E773" s="200"/>
      <c r="F773" s="199"/>
      <c r="G773" s="201"/>
      <c r="H773" s="202"/>
      <c r="I773" s="201"/>
      <c r="J773" s="203"/>
      <c r="K773" s="201"/>
      <c r="L773" s="204" t="str">
        <f>Witness</f>
        <v>Witness: J. C. Wozniak</v>
      </c>
    </row>
    <row r="774" spans="1:18" x14ac:dyDescent="0.4">
      <c r="A774" s="61"/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180"/>
      <c r="N774" s="180"/>
      <c r="O774" s="180"/>
      <c r="P774" s="180"/>
      <c r="Q774" s="180"/>
      <c r="R774" s="180"/>
    </row>
    <row r="775" spans="1:18" ht="15" customHeight="1" x14ac:dyDescent="0.4">
      <c r="A775" s="25"/>
    </row>
    <row r="776" spans="1:18" ht="15" customHeight="1" x14ac:dyDescent="0.4">
      <c r="A776" s="23"/>
      <c r="B776" s="23"/>
      <c r="C776" s="23"/>
      <c r="D776" s="23"/>
      <c r="E776" s="205"/>
      <c r="F776" s="23"/>
      <c r="G776" s="30"/>
      <c r="H776" s="212"/>
      <c r="I776" s="30"/>
      <c r="J776" s="74"/>
      <c r="K776" s="30"/>
      <c r="L776" s="30"/>
      <c r="M776" s="30"/>
      <c r="N776" s="30"/>
      <c r="O776" s="30"/>
      <c r="P776" s="30"/>
      <c r="Q776" s="30"/>
      <c r="R776" s="23"/>
    </row>
    <row r="777" spans="1:18" ht="15" customHeight="1" x14ac:dyDescent="0.4">
      <c r="A777" s="23"/>
      <c r="B777" s="23"/>
      <c r="C777" s="23"/>
      <c r="D777" s="23"/>
      <c r="E777" s="205" t="s">
        <v>39</v>
      </c>
      <c r="F777" s="23"/>
      <c r="G777" s="30"/>
      <c r="H777" s="31"/>
      <c r="I777" s="30"/>
      <c r="J777" s="21"/>
      <c r="K777" s="30"/>
      <c r="L777" s="30"/>
      <c r="M777" s="30"/>
      <c r="N777" s="30"/>
      <c r="O777" s="30"/>
      <c r="P777" s="30"/>
      <c r="Q777" s="30"/>
      <c r="R777" s="23"/>
    </row>
    <row r="778" spans="1:18" ht="15" customHeight="1" x14ac:dyDescent="0.4">
      <c r="A778" s="23" t="s">
        <v>1</v>
      </c>
      <c r="B778" s="23" t="s">
        <v>0</v>
      </c>
      <c r="C778" s="23" t="s">
        <v>35</v>
      </c>
      <c r="D778" s="23"/>
      <c r="E778" s="205" t="s">
        <v>40</v>
      </c>
      <c r="F778" s="23"/>
      <c r="G778" s="30"/>
      <c r="H778" s="31"/>
      <c r="I778" s="30"/>
      <c r="J778" s="21"/>
      <c r="K778" s="30"/>
      <c r="L778" s="30"/>
      <c r="M778" s="30"/>
      <c r="N778" s="30"/>
      <c r="O778" s="30"/>
      <c r="P778" s="30"/>
      <c r="Q778" s="30"/>
      <c r="R778" s="24"/>
    </row>
    <row r="779" spans="1:18" ht="15" customHeight="1" x14ac:dyDescent="0.4">
      <c r="A779" s="32" t="s">
        <v>3</v>
      </c>
      <c r="B779" s="32" t="s">
        <v>34</v>
      </c>
      <c r="C779" s="32" t="s">
        <v>4</v>
      </c>
      <c r="D779" s="32"/>
      <c r="E779" s="206" t="s">
        <v>41</v>
      </c>
      <c r="F779" s="33" t="str">
        <f>B!$D$13</f>
        <v>Mar-26</v>
      </c>
      <c r="G779" s="33" t="str">
        <f>B!$E$13</f>
        <v>Apr-26</v>
      </c>
      <c r="H779" s="33" t="str">
        <f>B!$F$13</f>
        <v>May-26</v>
      </c>
      <c r="I779" s="33" t="str">
        <f>B!$G$13</f>
        <v>Jun-26</v>
      </c>
      <c r="J779" s="33" t="str">
        <f>B!$H$13</f>
        <v>Jul-26</v>
      </c>
      <c r="K779" s="33" t="str">
        <f>B!$I$13</f>
        <v>Aug-26</v>
      </c>
      <c r="L779" s="33" t="s">
        <v>5</v>
      </c>
      <c r="M779" s="22"/>
      <c r="N779" s="22"/>
      <c r="O779" s="22"/>
      <c r="P779" s="22"/>
      <c r="Q779" s="22"/>
    </row>
    <row r="780" spans="1:18" ht="15" customHeight="1" x14ac:dyDescent="0.4">
      <c r="A780" s="23"/>
      <c r="B780" s="24" t="s">
        <v>36</v>
      </c>
      <c r="C780" s="24" t="s">
        <v>37</v>
      </c>
      <c r="D780" s="24"/>
      <c r="E780" s="207" t="s">
        <v>38</v>
      </c>
      <c r="F780" s="35" t="s">
        <v>287</v>
      </c>
      <c r="G780" s="35" t="s">
        <v>288</v>
      </c>
      <c r="H780" s="35" t="s">
        <v>289</v>
      </c>
      <c r="I780" s="35" t="s">
        <v>290</v>
      </c>
      <c r="J780" s="35" t="s">
        <v>42</v>
      </c>
      <c r="K780" s="35" t="s">
        <v>43</v>
      </c>
      <c r="L780" s="35" t="s">
        <v>44</v>
      </c>
      <c r="M780" s="22"/>
      <c r="N780" s="22"/>
      <c r="O780" s="22"/>
      <c r="P780" s="22"/>
      <c r="Q780" s="22"/>
    </row>
    <row r="781" spans="1:18" ht="15" customHeight="1" x14ac:dyDescent="0.4">
      <c r="F781" s="35"/>
      <c r="G781" s="35"/>
      <c r="H781" s="35"/>
      <c r="I781" s="35"/>
      <c r="J781" s="35"/>
      <c r="K781" s="35"/>
      <c r="L781" s="24"/>
      <c r="M781" s="22"/>
      <c r="N781" s="22"/>
      <c r="O781" s="22"/>
      <c r="P781" s="22"/>
      <c r="Q781" s="22"/>
    </row>
    <row r="782" spans="1:18" ht="15" customHeight="1" x14ac:dyDescent="0.4">
      <c r="F782" s="28"/>
      <c r="H782" s="28"/>
      <c r="J782" s="28"/>
      <c r="L782" s="22"/>
      <c r="M782" s="22"/>
      <c r="N782" s="22"/>
      <c r="O782" s="22"/>
      <c r="P782" s="22"/>
      <c r="Q782" s="22"/>
    </row>
    <row r="783" spans="1:18" ht="15" customHeight="1" x14ac:dyDescent="0.4">
      <c r="A783" s="22">
        <v>1</v>
      </c>
      <c r="B783" s="22" t="str">
        <f>B216</f>
        <v>GTR</v>
      </c>
      <c r="C783" s="22" t="str">
        <f>C216</f>
        <v xml:space="preserve">GTS Choice - Residential </v>
      </c>
      <c r="F783" s="28"/>
      <c r="H783" s="28"/>
      <c r="J783" s="28"/>
      <c r="L783" s="22"/>
      <c r="M783" s="22"/>
      <c r="N783" s="22"/>
      <c r="O783" s="22"/>
      <c r="P783" s="22"/>
      <c r="Q783" s="22"/>
    </row>
    <row r="784" spans="1:18" ht="15" customHeight="1" x14ac:dyDescent="0.4">
      <c r="F784" s="28"/>
      <c r="H784" s="28"/>
      <c r="J784" s="28"/>
      <c r="L784" s="22"/>
      <c r="M784" s="22"/>
      <c r="N784" s="22"/>
      <c r="O784" s="22"/>
      <c r="P784" s="22"/>
      <c r="Q784" s="22"/>
    </row>
    <row r="785" spans="1:17" ht="15" customHeight="1" x14ac:dyDescent="0.4">
      <c r="A785" s="22">
        <f>A783+1</f>
        <v>2</v>
      </c>
      <c r="C785" s="25" t="s">
        <v>83</v>
      </c>
      <c r="D785" s="25"/>
      <c r="F785" s="28"/>
      <c r="H785" s="28"/>
      <c r="J785" s="28"/>
      <c r="L785" s="22"/>
      <c r="M785" s="22"/>
      <c r="N785" s="22"/>
      <c r="O785" s="22"/>
      <c r="P785" s="22"/>
      <c r="Q785" s="22"/>
    </row>
    <row r="786" spans="1:17" ht="15" customHeight="1" x14ac:dyDescent="0.4">
      <c r="C786" s="25"/>
      <c r="D786" s="25"/>
      <c r="F786" s="28"/>
      <c r="H786" s="28"/>
      <c r="J786" s="28"/>
      <c r="L786" s="22"/>
      <c r="M786" s="22"/>
      <c r="N786" s="22"/>
      <c r="O786" s="22"/>
      <c r="P786" s="22"/>
      <c r="Q786" s="22"/>
    </row>
    <row r="787" spans="1:17" ht="15" customHeight="1" x14ac:dyDescent="0.4">
      <c r="A787" s="22">
        <f>A785+1</f>
        <v>3</v>
      </c>
      <c r="C787" s="22" t="s">
        <v>130</v>
      </c>
      <c r="F787" s="71">
        <f>B!D194</f>
        <v>10096</v>
      </c>
      <c r="G787" s="71">
        <f>B!E194</f>
        <v>10088</v>
      </c>
      <c r="H787" s="71">
        <f>B!F194</f>
        <v>10084</v>
      </c>
      <c r="I787" s="71">
        <f>B!G194</f>
        <v>10089</v>
      </c>
      <c r="J787" s="71">
        <f>B!H194</f>
        <v>10088</v>
      </c>
      <c r="K787" s="71">
        <f>B!I194</f>
        <v>10098</v>
      </c>
      <c r="L787" s="71">
        <f>SUM(F787:K787)</f>
        <v>60543</v>
      </c>
      <c r="M787" s="22"/>
      <c r="N787" s="22"/>
      <c r="O787" s="22"/>
      <c r="P787" s="22"/>
      <c r="Q787" s="22"/>
    </row>
    <row r="788" spans="1:17" ht="15" customHeight="1" x14ac:dyDescent="0.4">
      <c r="A788" s="22">
        <f>A787+1</f>
        <v>4</v>
      </c>
      <c r="C788" s="22" t="s">
        <v>137</v>
      </c>
      <c r="D788" s="178" t="s">
        <v>18</v>
      </c>
      <c r="E788" s="224">
        <f>Input!H36</f>
        <v>21.25</v>
      </c>
      <c r="F788" s="196">
        <f t="shared" ref="F788:K788" si="234">ROUND(F787*$E$788,2)</f>
        <v>214540</v>
      </c>
      <c r="G788" s="196">
        <f t="shared" si="234"/>
        <v>214370</v>
      </c>
      <c r="H788" s="196">
        <f t="shared" si="234"/>
        <v>214285</v>
      </c>
      <c r="I788" s="196">
        <f t="shared" si="234"/>
        <v>214391.25</v>
      </c>
      <c r="J788" s="196">
        <f t="shared" si="234"/>
        <v>214370</v>
      </c>
      <c r="K788" s="196">
        <f t="shared" si="234"/>
        <v>214582.5</v>
      </c>
      <c r="L788" s="196">
        <f>SUM(F788:K788)</f>
        <v>1286538.75</v>
      </c>
      <c r="M788" s="22"/>
      <c r="N788" s="22"/>
      <c r="O788" s="22"/>
      <c r="P788" s="22"/>
      <c r="Q788" s="22"/>
    </row>
    <row r="789" spans="1:17" ht="15" customHeight="1" x14ac:dyDescent="0.4">
      <c r="D789" s="37"/>
      <c r="F789" s="28"/>
      <c r="H789" s="28"/>
      <c r="J789" s="28"/>
      <c r="L789" s="22"/>
      <c r="M789" s="22"/>
      <c r="N789" s="22"/>
      <c r="O789" s="22"/>
      <c r="P789" s="22"/>
      <c r="Q789" s="22"/>
    </row>
    <row r="790" spans="1:17" ht="15" customHeight="1" x14ac:dyDescent="0.4">
      <c r="A790" s="22">
        <f>A788+1</f>
        <v>5</v>
      </c>
      <c r="C790" s="22" t="s">
        <v>136</v>
      </c>
      <c r="D790" s="37"/>
      <c r="F790" s="53">
        <f>'C'!D204</f>
        <v>110926.9</v>
      </c>
      <c r="G790" s="53">
        <f>'C'!E204</f>
        <v>68687.3</v>
      </c>
      <c r="H790" s="53">
        <f>'C'!F204</f>
        <v>31143.5</v>
      </c>
      <c r="I790" s="53">
        <f>'C'!G204</f>
        <v>15750.4</v>
      </c>
      <c r="J790" s="53">
        <f>'C'!H204</f>
        <v>8520.7999999999993</v>
      </c>
      <c r="K790" s="53">
        <f>'C'!I204</f>
        <v>8799.9</v>
      </c>
      <c r="L790" s="53">
        <f>SUM(F790:K790)</f>
        <v>243828.8</v>
      </c>
      <c r="M790" s="22"/>
      <c r="N790" s="22"/>
      <c r="O790" s="22"/>
      <c r="P790" s="22"/>
      <c r="Q790" s="22"/>
    </row>
    <row r="791" spans="1:17" ht="15" customHeight="1" x14ac:dyDescent="0.4">
      <c r="A791" s="22">
        <f>A790+1</f>
        <v>6</v>
      </c>
      <c r="C791" s="22" t="s">
        <v>138</v>
      </c>
      <c r="D791" s="214" t="s">
        <v>17</v>
      </c>
      <c r="E791" s="216">
        <f>Input!C36</f>
        <v>6.0957999999999997</v>
      </c>
      <c r="F791" s="215">
        <f t="shared" ref="F791:K791" si="235">ROUND(F790*$E$791,2)</f>
        <v>676188.2</v>
      </c>
      <c r="G791" s="215">
        <f t="shared" si="235"/>
        <v>418704.04</v>
      </c>
      <c r="H791" s="215">
        <f t="shared" si="235"/>
        <v>189844.55</v>
      </c>
      <c r="I791" s="215">
        <f t="shared" si="235"/>
        <v>96011.29</v>
      </c>
      <c r="J791" s="215">
        <f t="shared" si="235"/>
        <v>51941.09</v>
      </c>
      <c r="K791" s="215">
        <f t="shared" si="235"/>
        <v>53642.43</v>
      </c>
      <c r="L791" s="215">
        <f>SUM(F791:K791)</f>
        <v>1486331.6</v>
      </c>
      <c r="M791" s="22"/>
      <c r="N791" s="22"/>
      <c r="O791" s="22"/>
      <c r="P791" s="22"/>
      <c r="Q791" s="22"/>
    </row>
    <row r="792" spans="1:17" ht="15" customHeight="1" x14ac:dyDescent="0.4">
      <c r="D792" s="214"/>
      <c r="E792" s="216"/>
      <c r="F792" s="215"/>
      <c r="G792" s="215"/>
      <c r="H792" s="215"/>
      <c r="I792" s="215"/>
      <c r="J792" s="215"/>
      <c r="K792" s="215"/>
      <c r="L792" s="215"/>
      <c r="M792" s="22"/>
      <c r="N792" s="22"/>
      <c r="O792" s="22"/>
      <c r="P792" s="22"/>
      <c r="Q792" s="22"/>
    </row>
    <row r="793" spans="1:17" ht="15" customHeight="1" x14ac:dyDescent="0.4">
      <c r="A793" s="22">
        <f>A791+1</f>
        <v>7</v>
      </c>
      <c r="C793" s="22" t="s">
        <v>314</v>
      </c>
      <c r="D793" s="214" t="s">
        <v>17</v>
      </c>
      <c r="E793" s="175">
        <f>Input!K36</f>
        <v>0.56000000000000005</v>
      </c>
      <c r="F793" s="215">
        <f>ROUND($F$790*$E$793,2)</f>
        <v>62119.06</v>
      </c>
      <c r="G793" s="215">
        <f>ROUND($G$790*$E$793,2)</f>
        <v>38464.89</v>
      </c>
      <c r="H793" s="215">
        <f>ROUND($H$790*$E$793,2)</f>
        <v>17440.36</v>
      </c>
      <c r="I793" s="215">
        <f>ROUND($I$790*$E$793,2)</f>
        <v>8820.2199999999993</v>
      </c>
      <c r="J793" s="215">
        <f>ROUND($J$790*$E$793,2)</f>
        <v>4771.6499999999996</v>
      </c>
      <c r="K793" s="215">
        <f>ROUND($K$790*$E$793,2)</f>
        <v>4927.9399999999996</v>
      </c>
      <c r="L793" s="215">
        <f>SUM(F793:K793)</f>
        <v>136544.12</v>
      </c>
      <c r="M793" s="22"/>
      <c r="N793" s="22"/>
      <c r="O793" s="22"/>
      <c r="P793" s="22"/>
      <c r="Q793" s="22"/>
    </row>
    <row r="794" spans="1:17" ht="15" customHeight="1" x14ac:dyDescent="0.7">
      <c r="C794" s="213"/>
      <c r="D794" s="214"/>
      <c r="E794" s="216"/>
      <c r="F794" s="129"/>
      <c r="G794" s="129"/>
      <c r="H794" s="129"/>
      <c r="I794" s="129"/>
      <c r="J794" s="129"/>
      <c r="K794" s="129"/>
      <c r="L794" s="129"/>
      <c r="M794" s="22"/>
      <c r="N794" s="22"/>
      <c r="O794" s="22"/>
      <c r="P794" s="22"/>
      <c r="Q794" s="22"/>
    </row>
    <row r="795" spans="1:17" ht="15" customHeight="1" x14ac:dyDescent="0.4">
      <c r="A795" s="22">
        <f>A793+1</f>
        <v>8</v>
      </c>
      <c r="C795" s="22" t="s">
        <v>131</v>
      </c>
      <c r="D795" s="37"/>
      <c r="F795" s="196">
        <f t="shared" ref="F795:K795" si="236">F788+F791+F793</f>
        <v>952847.26</v>
      </c>
      <c r="G795" s="196">
        <f t="shared" si="236"/>
        <v>671538.93</v>
      </c>
      <c r="H795" s="196">
        <f t="shared" si="236"/>
        <v>421569.91</v>
      </c>
      <c r="I795" s="196">
        <f t="shared" si="236"/>
        <v>319222.75999999995</v>
      </c>
      <c r="J795" s="196">
        <f t="shared" si="236"/>
        <v>271082.74</v>
      </c>
      <c r="K795" s="196">
        <f t="shared" si="236"/>
        <v>273152.87</v>
      </c>
      <c r="L795" s="196">
        <f>SUM(F795:K795)</f>
        <v>2909414.4699999997</v>
      </c>
      <c r="M795" s="22"/>
      <c r="N795" s="22"/>
      <c r="O795" s="22"/>
      <c r="P795" s="22"/>
      <c r="Q795" s="22"/>
    </row>
    <row r="796" spans="1:17" ht="15" customHeight="1" x14ac:dyDescent="0.4">
      <c r="D796" s="37"/>
      <c r="F796" s="173"/>
      <c r="G796" s="173"/>
      <c r="H796" s="173"/>
      <c r="I796" s="173"/>
      <c r="J796" s="173"/>
      <c r="K796" s="173"/>
      <c r="L796" s="173"/>
      <c r="M796" s="22"/>
      <c r="N796" s="22"/>
      <c r="O796" s="22"/>
      <c r="P796" s="22"/>
      <c r="Q796" s="22"/>
    </row>
    <row r="797" spans="1:17" ht="15" customHeight="1" x14ac:dyDescent="0.4">
      <c r="A797" s="22">
        <f>A795+1</f>
        <v>9</v>
      </c>
      <c r="C797" s="22" t="s">
        <v>104</v>
      </c>
      <c r="D797" s="22" t="s">
        <v>17</v>
      </c>
      <c r="E797" s="223">
        <v>0</v>
      </c>
      <c r="F797" s="196">
        <v>0</v>
      </c>
      <c r="G797" s="196">
        <v>0</v>
      </c>
      <c r="H797" s="196">
        <v>0</v>
      </c>
      <c r="I797" s="196">
        <v>0</v>
      </c>
      <c r="J797" s="196">
        <v>0</v>
      </c>
      <c r="K797" s="196">
        <v>0</v>
      </c>
      <c r="L797" s="196">
        <f>SUM(F797:K797)</f>
        <v>0</v>
      </c>
      <c r="M797" s="22"/>
      <c r="N797" s="22"/>
      <c r="O797" s="22"/>
      <c r="P797" s="22"/>
      <c r="Q797" s="22"/>
    </row>
    <row r="798" spans="1:17" ht="15" customHeight="1" x14ac:dyDescent="0.4">
      <c r="F798" s="179"/>
      <c r="G798" s="179"/>
      <c r="H798" s="179"/>
      <c r="I798" s="179"/>
      <c r="J798" s="179"/>
      <c r="K798" s="179"/>
      <c r="L798" s="179"/>
      <c r="M798" s="22"/>
      <c r="N798" s="22"/>
      <c r="O798" s="22"/>
      <c r="P798" s="22"/>
      <c r="Q798" s="22"/>
    </row>
    <row r="799" spans="1:17" ht="15" customHeight="1" x14ac:dyDescent="0.4">
      <c r="A799" s="22">
        <f>A797+1</f>
        <v>10</v>
      </c>
      <c r="C799" s="22" t="s">
        <v>133</v>
      </c>
      <c r="F799" s="196">
        <f t="shared" ref="F799:K799" si="237">F795+F797</f>
        <v>952847.26</v>
      </c>
      <c r="G799" s="196">
        <f t="shared" si="237"/>
        <v>671538.93</v>
      </c>
      <c r="H799" s="196">
        <f t="shared" si="237"/>
        <v>421569.91</v>
      </c>
      <c r="I799" s="196">
        <f t="shared" si="237"/>
        <v>319222.75999999995</v>
      </c>
      <c r="J799" s="196">
        <f t="shared" si="237"/>
        <v>271082.74</v>
      </c>
      <c r="K799" s="196">
        <f t="shared" si="237"/>
        <v>273152.87</v>
      </c>
      <c r="L799" s="196">
        <f>SUM(F799:K799)</f>
        <v>2909414.4699999997</v>
      </c>
      <c r="M799" s="22"/>
      <c r="N799" s="22"/>
      <c r="O799" s="22"/>
      <c r="P799" s="22"/>
      <c r="Q799" s="22"/>
    </row>
    <row r="800" spans="1:17" ht="15" customHeight="1" x14ac:dyDescent="0.4">
      <c r="F800" s="173"/>
      <c r="G800" s="173"/>
      <c r="H800" s="173"/>
      <c r="I800" s="173"/>
      <c r="J800" s="173"/>
      <c r="K800" s="173"/>
      <c r="L800" s="173"/>
      <c r="M800" s="22"/>
      <c r="N800" s="22"/>
      <c r="O800" s="22"/>
      <c r="P800" s="22"/>
      <c r="Q800" s="22"/>
    </row>
    <row r="801" spans="1:17" ht="15" customHeight="1" x14ac:dyDescent="0.4">
      <c r="A801" s="22">
        <f>A799+1</f>
        <v>11</v>
      </c>
      <c r="C801" s="22" t="s">
        <v>125</v>
      </c>
      <c r="F801" s="173"/>
      <c r="G801" s="173"/>
      <c r="H801" s="173"/>
      <c r="I801" s="173"/>
      <c r="J801" s="173"/>
      <c r="K801" s="173"/>
      <c r="L801" s="173"/>
      <c r="M801" s="22"/>
      <c r="N801" s="22"/>
      <c r="O801" s="22"/>
      <c r="P801" s="22"/>
      <c r="Q801" s="22"/>
    </row>
    <row r="802" spans="1:17" ht="15" customHeight="1" x14ac:dyDescent="0.4">
      <c r="A802" s="22">
        <f>A801+1</f>
        <v>12</v>
      </c>
      <c r="C802" s="22" t="s">
        <v>139</v>
      </c>
      <c r="D802" s="37" t="s">
        <v>18</v>
      </c>
      <c r="E802" s="224"/>
      <c r="F802" s="196">
        <f>ROUND(F787*Input!$M$36,2)</f>
        <v>706.72</v>
      </c>
      <c r="G802" s="196">
        <f>ROUND(G787*Input!$M$36,2)</f>
        <v>706.16</v>
      </c>
      <c r="H802" s="196">
        <f>ROUND(H787*Input!$M$36,2)</f>
        <v>705.88</v>
      </c>
      <c r="I802" s="196">
        <f>ROUND(I787*Input!$M$36,2)</f>
        <v>706.23</v>
      </c>
      <c r="J802" s="196">
        <f>ROUND(J787*Input!$M$36,2)</f>
        <v>706.16</v>
      </c>
      <c r="K802" s="196">
        <f>ROUND(K787*Input!$M$36,2)</f>
        <v>706.86</v>
      </c>
      <c r="L802" s="196">
        <f>SUM(F802:K802)</f>
        <v>4238.01</v>
      </c>
      <c r="M802" s="22"/>
      <c r="N802" s="22"/>
      <c r="O802" s="22"/>
      <c r="P802" s="22"/>
      <c r="Q802" s="22"/>
    </row>
    <row r="803" spans="1:17" ht="15" customHeight="1" x14ac:dyDescent="0.4">
      <c r="A803" s="22">
        <f>A802+1</f>
        <v>13</v>
      </c>
      <c r="C803" s="22" t="s">
        <v>141</v>
      </c>
      <c r="D803" s="214" t="s">
        <v>18</v>
      </c>
      <c r="E803" s="223"/>
      <c r="F803" s="38">
        <f>ROUND(F787*Input!$N$36,2)</f>
        <v>3028.8</v>
      </c>
      <c r="G803" s="38">
        <f>ROUND(G787*Input!$N$36,2)</f>
        <v>3026.4</v>
      </c>
      <c r="H803" s="38">
        <f>ROUND(H787*Input!$N$36,2)</f>
        <v>3025.2</v>
      </c>
      <c r="I803" s="38">
        <f>ROUND(I787*Input!$N$36,2)</f>
        <v>3026.7</v>
      </c>
      <c r="J803" s="38">
        <f>ROUND(J787*Input!$N$36,2)</f>
        <v>3026.4</v>
      </c>
      <c r="K803" s="38">
        <f>ROUND(K787*Input!$N$36,2)</f>
        <v>3029.4</v>
      </c>
      <c r="L803" s="38">
        <f>SUM(F803:K803)</f>
        <v>18162.900000000001</v>
      </c>
      <c r="M803" s="22"/>
      <c r="N803" s="22"/>
      <c r="O803" s="22"/>
      <c r="P803" s="22"/>
      <c r="Q803" s="22"/>
    </row>
    <row r="804" spans="1:17" ht="15" customHeight="1" x14ac:dyDescent="0.4">
      <c r="A804" s="22">
        <f>A803+1</f>
        <v>14</v>
      </c>
      <c r="C804" s="22" t="s">
        <v>142</v>
      </c>
      <c r="F804" s="196">
        <f t="shared" ref="F804:K804" si="238">SUM(F802:F803)</f>
        <v>3735.5200000000004</v>
      </c>
      <c r="G804" s="196">
        <f t="shared" si="238"/>
        <v>3732.56</v>
      </c>
      <c r="H804" s="196">
        <f t="shared" si="238"/>
        <v>3731.08</v>
      </c>
      <c r="I804" s="196">
        <f t="shared" si="238"/>
        <v>3732.93</v>
      </c>
      <c r="J804" s="196">
        <f t="shared" si="238"/>
        <v>3732.56</v>
      </c>
      <c r="K804" s="196">
        <f t="shared" si="238"/>
        <v>3736.26</v>
      </c>
      <c r="L804" s="196">
        <f>SUM(F804:K804)</f>
        <v>22400.910000000003</v>
      </c>
      <c r="M804" s="22"/>
      <c r="N804" s="22"/>
      <c r="O804" s="22"/>
      <c r="P804" s="22"/>
      <c r="Q804" s="22"/>
    </row>
    <row r="805" spans="1:17" ht="15" customHeight="1" x14ac:dyDescent="0.4">
      <c r="F805" s="28"/>
      <c r="H805" s="28"/>
      <c r="J805" s="28"/>
      <c r="L805" s="22"/>
      <c r="M805" s="22"/>
      <c r="N805" s="22"/>
      <c r="O805" s="22"/>
      <c r="P805" s="22"/>
      <c r="Q805" s="22"/>
    </row>
    <row r="806" spans="1:17" ht="15" customHeight="1" x14ac:dyDescent="0.4">
      <c r="A806" s="22">
        <f>A804+1</f>
        <v>15</v>
      </c>
      <c r="C806" s="26" t="s">
        <v>132</v>
      </c>
      <c r="D806" s="37"/>
      <c r="E806" s="174"/>
      <c r="F806" s="196">
        <f t="shared" ref="F806:K806" si="239">F799+F804</f>
        <v>956582.78</v>
      </c>
      <c r="G806" s="196">
        <f t="shared" si="239"/>
        <v>675271.49000000011</v>
      </c>
      <c r="H806" s="196">
        <f t="shared" si="239"/>
        <v>425300.99</v>
      </c>
      <c r="I806" s="196">
        <f t="shared" si="239"/>
        <v>322955.68999999994</v>
      </c>
      <c r="J806" s="196">
        <f t="shared" si="239"/>
        <v>274815.3</v>
      </c>
      <c r="K806" s="196">
        <f t="shared" si="239"/>
        <v>276889.13</v>
      </c>
      <c r="L806" s="196">
        <f>SUM(F806:K806)</f>
        <v>2931815.38</v>
      </c>
      <c r="M806" s="22"/>
      <c r="N806" s="22"/>
      <c r="O806" s="22"/>
      <c r="P806" s="22"/>
      <c r="Q806" s="22"/>
    </row>
    <row r="807" spans="1:17" ht="15" customHeight="1" x14ac:dyDescent="0.4">
      <c r="F807" s="28"/>
      <c r="H807" s="28"/>
      <c r="J807" s="28"/>
      <c r="L807" s="22"/>
      <c r="M807" s="22"/>
      <c r="N807" s="22"/>
      <c r="O807" s="22"/>
      <c r="P807" s="22"/>
      <c r="Q807" s="22"/>
    </row>
    <row r="808" spans="1:17" ht="15" customHeight="1" x14ac:dyDescent="0.4">
      <c r="A808" s="22">
        <f>A806+1</f>
        <v>16</v>
      </c>
      <c r="B808" s="22" t="str">
        <f>B223</f>
        <v>GTO</v>
      </c>
      <c r="C808" s="22" t="str">
        <f>C223</f>
        <v>GTS Choice - Commercial</v>
      </c>
      <c r="F808" s="28"/>
      <c r="H808" s="28"/>
      <c r="J808" s="28"/>
      <c r="L808" s="22"/>
      <c r="M808" s="22"/>
      <c r="N808" s="22"/>
      <c r="O808" s="22"/>
      <c r="P808" s="22"/>
      <c r="Q808" s="22"/>
    </row>
    <row r="809" spans="1:17" ht="15" customHeight="1" x14ac:dyDescent="0.4">
      <c r="F809" s="28"/>
      <c r="H809" s="28"/>
      <c r="J809" s="28"/>
      <c r="L809" s="22"/>
      <c r="M809" s="22"/>
      <c r="N809" s="22"/>
      <c r="O809" s="22"/>
      <c r="P809" s="22"/>
      <c r="Q809" s="22"/>
    </row>
    <row r="810" spans="1:17" ht="15" customHeight="1" x14ac:dyDescent="0.4">
      <c r="A810" s="22">
        <f>A808+1</f>
        <v>17</v>
      </c>
      <c r="C810" s="25" t="s">
        <v>84</v>
      </c>
      <c r="D810" s="25"/>
      <c r="F810" s="28"/>
      <c r="H810" s="28"/>
      <c r="J810" s="28"/>
      <c r="L810" s="22"/>
      <c r="M810" s="22"/>
      <c r="N810" s="22"/>
      <c r="O810" s="22"/>
      <c r="P810" s="22"/>
      <c r="Q810" s="22"/>
    </row>
    <row r="811" spans="1:17" ht="15" customHeight="1" x14ac:dyDescent="0.4">
      <c r="C811" s="25"/>
      <c r="D811" s="25"/>
      <c r="F811" s="28"/>
      <c r="H811" s="28"/>
      <c r="J811" s="28"/>
      <c r="L811" s="22"/>
      <c r="M811" s="22"/>
      <c r="N811" s="22"/>
      <c r="O811" s="22"/>
      <c r="P811" s="22"/>
      <c r="Q811" s="22"/>
    </row>
    <row r="812" spans="1:17" ht="15" customHeight="1" x14ac:dyDescent="0.4">
      <c r="A812" s="22">
        <f>A810+1</f>
        <v>18</v>
      </c>
      <c r="C812" s="22" t="s">
        <v>130</v>
      </c>
      <c r="F812" s="71">
        <f>B!D200</f>
        <v>1733</v>
      </c>
      <c r="G812" s="71">
        <f>B!E200</f>
        <v>1728</v>
      </c>
      <c r="H812" s="71">
        <f>B!F200</f>
        <v>1731</v>
      </c>
      <c r="I812" s="71">
        <f>B!G200</f>
        <v>1727</v>
      </c>
      <c r="J812" s="71">
        <f>B!H200</f>
        <v>1719</v>
      </c>
      <c r="K812" s="71">
        <f>B!I200</f>
        <v>1719</v>
      </c>
      <c r="L812" s="71">
        <f>SUM(F812:K812)</f>
        <v>10357</v>
      </c>
      <c r="M812" s="22"/>
      <c r="N812" s="22"/>
      <c r="O812" s="22"/>
      <c r="P812" s="22"/>
      <c r="Q812" s="22"/>
    </row>
    <row r="813" spans="1:17" ht="15" customHeight="1" x14ac:dyDescent="0.4">
      <c r="A813" s="22">
        <f>A812+1</f>
        <v>19</v>
      </c>
      <c r="C813" s="22" t="s">
        <v>137</v>
      </c>
      <c r="D813" s="22" t="s">
        <v>18</v>
      </c>
      <c r="E813" s="224">
        <f>Input!H37</f>
        <v>110</v>
      </c>
      <c r="F813" s="196">
        <f t="shared" ref="F813:K813" si="240">ROUND(F812*$E$813,2)</f>
        <v>190630</v>
      </c>
      <c r="G813" s="196">
        <f t="shared" si="240"/>
        <v>190080</v>
      </c>
      <c r="H813" s="196">
        <f t="shared" si="240"/>
        <v>190410</v>
      </c>
      <c r="I813" s="196">
        <f t="shared" si="240"/>
        <v>189970</v>
      </c>
      <c r="J813" s="196">
        <f t="shared" si="240"/>
        <v>189090</v>
      </c>
      <c r="K813" s="196">
        <f t="shared" si="240"/>
        <v>189090</v>
      </c>
      <c r="L813" s="196">
        <f>SUM(F813:K813)</f>
        <v>1139270</v>
      </c>
      <c r="M813" s="22"/>
      <c r="N813" s="22"/>
      <c r="O813" s="22"/>
      <c r="P813" s="22"/>
      <c r="Q813" s="22"/>
    </row>
    <row r="814" spans="1:17" ht="15" customHeight="1" x14ac:dyDescent="0.4">
      <c r="F814" s="28"/>
      <c r="H814" s="28"/>
      <c r="J814" s="28"/>
      <c r="L814" s="22"/>
      <c r="M814" s="22"/>
      <c r="N814" s="22"/>
      <c r="O814" s="22"/>
      <c r="P814" s="22"/>
      <c r="Q814" s="22"/>
    </row>
    <row r="815" spans="1:17" ht="15" customHeight="1" x14ac:dyDescent="0.4">
      <c r="A815" s="22">
        <f>A813+1</f>
        <v>20</v>
      </c>
      <c r="C815" s="22" t="s">
        <v>136</v>
      </c>
      <c r="F815" s="28"/>
      <c r="H815" s="28"/>
      <c r="J815" s="28"/>
      <c r="L815" s="22"/>
      <c r="M815" s="22"/>
      <c r="N815" s="22"/>
      <c r="O815" s="22"/>
      <c r="P815" s="22"/>
      <c r="Q815" s="22"/>
    </row>
    <row r="816" spans="1:17" ht="15" customHeight="1" x14ac:dyDescent="0.4">
      <c r="A816" s="22">
        <f>A815+1</f>
        <v>21</v>
      </c>
      <c r="C816" s="22" t="str">
        <f>'C'!B208</f>
        <v xml:space="preserve">    First 50 Mcf</v>
      </c>
      <c r="F816" s="53">
        <f>'C'!D220</f>
        <v>51167.9</v>
      </c>
      <c r="G816" s="53">
        <f>'C'!E220</f>
        <v>37859.300000000003</v>
      </c>
      <c r="H816" s="53">
        <f>'C'!F220</f>
        <v>23042.2</v>
      </c>
      <c r="I816" s="53">
        <f>'C'!G220</f>
        <v>16154.1</v>
      </c>
      <c r="J816" s="53">
        <f>'C'!H220</f>
        <v>14231.8</v>
      </c>
      <c r="K816" s="53">
        <f>'C'!I220</f>
        <v>12458.7</v>
      </c>
      <c r="L816" s="53">
        <f>SUM(F816:K816)</f>
        <v>154914.00000000003</v>
      </c>
      <c r="M816" s="22"/>
      <c r="N816" s="22"/>
      <c r="O816" s="22"/>
      <c r="P816" s="22"/>
      <c r="Q816" s="22"/>
    </row>
    <row r="817" spans="1:17" ht="15" customHeight="1" x14ac:dyDescent="0.4">
      <c r="A817" s="22">
        <f>A816+1</f>
        <v>22</v>
      </c>
      <c r="C817" s="22" t="str">
        <f>'C'!B209</f>
        <v xml:space="preserve">    Next 350 Mcf</v>
      </c>
      <c r="F817" s="53">
        <f>'C'!D221</f>
        <v>68537.7</v>
      </c>
      <c r="G817" s="53">
        <f>'C'!E221</f>
        <v>41566.9</v>
      </c>
      <c r="H817" s="53">
        <f>'C'!F221</f>
        <v>23737.1</v>
      </c>
      <c r="I817" s="53">
        <f>'C'!G221</f>
        <v>16235.1</v>
      </c>
      <c r="J817" s="53">
        <f>'C'!H221</f>
        <v>14775.4</v>
      </c>
      <c r="K817" s="53">
        <f>'C'!I221</f>
        <v>10197.4</v>
      </c>
      <c r="L817" s="53">
        <f>SUM(F817:K817)</f>
        <v>175049.60000000001</v>
      </c>
      <c r="M817" s="22"/>
      <c r="N817" s="22"/>
      <c r="O817" s="22"/>
      <c r="P817" s="22"/>
      <c r="Q817" s="22"/>
    </row>
    <row r="818" spans="1:17" ht="15" customHeight="1" x14ac:dyDescent="0.4">
      <c r="A818" s="22">
        <f>A817+1</f>
        <v>23</v>
      </c>
      <c r="C818" s="22" t="str">
        <f>'C'!B210</f>
        <v xml:space="preserve">    Next 600 Mcf</v>
      </c>
      <c r="F818" s="53">
        <f>'C'!D222</f>
        <v>17265.3</v>
      </c>
      <c r="G818" s="53">
        <f>'C'!E222</f>
        <v>10528.4</v>
      </c>
      <c r="H818" s="53">
        <f>'C'!F222</f>
        <v>6535.9</v>
      </c>
      <c r="I818" s="53">
        <f>'C'!G222</f>
        <v>5044.8</v>
      </c>
      <c r="J818" s="53">
        <f>'C'!H222</f>
        <v>4587.7</v>
      </c>
      <c r="K818" s="53">
        <f>'C'!I222</f>
        <v>3049.6</v>
      </c>
      <c r="L818" s="53">
        <f>SUM(F818:K818)</f>
        <v>47011.7</v>
      </c>
      <c r="M818" s="22"/>
      <c r="N818" s="22"/>
      <c r="O818" s="22"/>
      <c r="P818" s="22"/>
      <c r="Q818" s="22"/>
    </row>
    <row r="819" spans="1:17" ht="15" customHeight="1" x14ac:dyDescent="0.4">
      <c r="A819" s="22">
        <f>A818+1</f>
        <v>24</v>
      </c>
      <c r="C819" s="22" t="str">
        <f>'C'!B211</f>
        <v xml:space="preserve">    Over 1,000 Mcf</v>
      </c>
      <c r="E819" s="38"/>
      <c r="F819" s="42">
        <f>'C'!D223</f>
        <v>5663.7</v>
      </c>
      <c r="G819" s="42">
        <f>'C'!E223</f>
        <v>2993.7</v>
      </c>
      <c r="H819" s="42">
        <f>'C'!F223</f>
        <v>1935.3</v>
      </c>
      <c r="I819" s="42">
        <f>'C'!G223</f>
        <v>1400.8</v>
      </c>
      <c r="J819" s="42">
        <f>'C'!H223</f>
        <v>859.1</v>
      </c>
      <c r="K819" s="42">
        <f>'C'!I223</f>
        <v>423.9</v>
      </c>
      <c r="L819" s="42">
        <f>SUM(F819:K819)</f>
        <v>13276.499999999998</v>
      </c>
      <c r="M819" s="22"/>
      <c r="N819" s="22"/>
      <c r="O819" s="22"/>
      <c r="P819" s="22"/>
      <c r="Q819" s="22"/>
    </row>
    <row r="820" spans="1:17" ht="15" customHeight="1" x14ac:dyDescent="0.4">
      <c r="E820" s="38"/>
      <c r="F820" s="53">
        <f t="shared" ref="F820:K820" si="241">SUM(F816:F819)</f>
        <v>142634.6</v>
      </c>
      <c r="G820" s="53">
        <f t="shared" si="241"/>
        <v>92948.3</v>
      </c>
      <c r="H820" s="53">
        <f t="shared" si="241"/>
        <v>55250.500000000007</v>
      </c>
      <c r="I820" s="53">
        <f t="shared" si="241"/>
        <v>38834.800000000003</v>
      </c>
      <c r="J820" s="53">
        <f t="shared" si="241"/>
        <v>34453.999999999993</v>
      </c>
      <c r="K820" s="53">
        <f t="shared" si="241"/>
        <v>26129.599999999999</v>
      </c>
      <c r="L820" s="53">
        <f>SUM(F820:K820)</f>
        <v>390251.8</v>
      </c>
      <c r="M820" s="22"/>
      <c r="N820" s="22"/>
      <c r="O820" s="22"/>
      <c r="P820" s="22"/>
      <c r="Q820" s="22"/>
    </row>
    <row r="821" spans="1:17" ht="15" customHeight="1" x14ac:dyDescent="0.4">
      <c r="A821" s="22">
        <f>A819+1</f>
        <v>25</v>
      </c>
      <c r="C821" s="22" t="s">
        <v>134</v>
      </c>
      <c r="E821" s="38"/>
      <c r="F821" s="28"/>
      <c r="H821" s="28"/>
      <c r="J821" s="28"/>
      <c r="L821" s="176"/>
      <c r="M821" s="22"/>
      <c r="N821" s="22"/>
      <c r="O821" s="22"/>
      <c r="P821" s="22"/>
      <c r="Q821" s="22"/>
    </row>
    <row r="822" spans="1:17" ht="15" customHeight="1" x14ac:dyDescent="0.4">
      <c r="A822" s="22">
        <f>A821+1</f>
        <v>26</v>
      </c>
      <c r="C822" s="22" t="str">
        <f>C816</f>
        <v xml:space="preserve">    First 50 Mcf</v>
      </c>
      <c r="D822" s="172" t="s">
        <v>17</v>
      </c>
      <c r="E822" s="223">
        <f>Input!C37</f>
        <v>3.1581000000000001</v>
      </c>
      <c r="F822" s="196">
        <f t="shared" ref="F822:K822" si="242">ROUND(F816*$E$822,2)</f>
        <v>161593.34</v>
      </c>
      <c r="G822" s="196">
        <f t="shared" si="242"/>
        <v>119563.46</v>
      </c>
      <c r="H822" s="196">
        <f t="shared" si="242"/>
        <v>72769.570000000007</v>
      </c>
      <c r="I822" s="196">
        <f t="shared" si="242"/>
        <v>51016.26</v>
      </c>
      <c r="J822" s="196">
        <f t="shared" si="242"/>
        <v>44945.45</v>
      </c>
      <c r="K822" s="196">
        <f t="shared" si="242"/>
        <v>39345.82</v>
      </c>
      <c r="L822" s="196">
        <f>SUM(F822:K822)</f>
        <v>489233.9</v>
      </c>
      <c r="M822" s="22"/>
      <c r="N822" s="22"/>
      <c r="O822" s="22"/>
      <c r="P822" s="22"/>
      <c r="Q822" s="22"/>
    </row>
    <row r="823" spans="1:17" ht="15" customHeight="1" x14ac:dyDescent="0.4">
      <c r="A823" s="22">
        <f>A822+1</f>
        <v>27</v>
      </c>
      <c r="C823" s="22" t="str">
        <f>C817</f>
        <v xml:space="preserve">    Next 350 Mcf</v>
      </c>
      <c r="D823" s="172" t="s">
        <v>17</v>
      </c>
      <c r="E823" s="22">
        <f>Input!D37</f>
        <v>2.4376000000000002</v>
      </c>
      <c r="F823" s="71">
        <f t="shared" ref="F823:K823" si="243">ROUND(F817*$E$823,2)</f>
        <v>167067.5</v>
      </c>
      <c r="G823" s="71">
        <f t="shared" si="243"/>
        <v>101323.48</v>
      </c>
      <c r="H823" s="71">
        <f t="shared" si="243"/>
        <v>57861.55</v>
      </c>
      <c r="I823" s="71">
        <f t="shared" si="243"/>
        <v>39574.68</v>
      </c>
      <c r="J823" s="71">
        <f t="shared" si="243"/>
        <v>36016.519999999997</v>
      </c>
      <c r="K823" s="71">
        <f t="shared" si="243"/>
        <v>24857.18</v>
      </c>
      <c r="L823" s="71">
        <f>SUM(F823:K823)</f>
        <v>426700.91</v>
      </c>
      <c r="M823" s="22"/>
      <c r="N823" s="22"/>
      <c r="O823" s="22"/>
      <c r="P823" s="22"/>
      <c r="Q823" s="22"/>
    </row>
    <row r="824" spans="1:17" ht="15" customHeight="1" x14ac:dyDescent="0.4">
      <c r="A824" s="22">
        <f>A823+1</f>
        <v>28</v>
      </c>
      <c r="C824" s="22" t="str">
        <f>C818</f>
        <v xml:space="preserve">    Next 600 Mcf</v>
      </c>
      <c r="D824" s="172" t="s">
        <v>17</v>
      </c>
      <c r="E824" s="22">
        <f>Input!E37</f>
        <v>2.3170999999999999</v>
      </c>
      <c r="F824" s="71">
        <f t="shared" ref="F824:K824" si="244">ROUND(F818*$E$824,2)</f>
        <v>40005.43</v>
      </c>
      <c r="G824" s="71">
        <f t="shared" si="244"/>
        <v>24395.360000000001</v>
      </c>
      <c r="H824" s="71">
        <f t="shared" si="244"/>
        <v>15144.33</v>
      </c>
      <c r="I824" s="71">
        <f t="shared" si="244"/>
        <v>11689.31</v>
      </c>
      <c r="J824" s="71">
        <f t="shared" si="244"/>
        <v>10630.16</v>
      </c>
      <c r="K824" s="71">
        <f t="shared" si="244"/>
        <v>7066.23</v>
      </c>
      <c r="L824" s="71">
        <f>SUM(F824:K824)</f>
        <v>108930.81999999999</v>
      </c>
      <c r="M824" s="22"/>
      <c r="N824" s="22"/>
      <c r="O824" s="22"/>
      <c r="P824" s="22"/>
      <c r="Q824" s="22"/>
    </row>
    <row r="825" spans="1:17" ht="15" customHeight="1" x14ac:dyDescent="0.4">
      <c r="A825" s="22">
        <f>A824+1</f>
        <v>29</v>
      </c>
      <c r="C825" s="22" t="str">
        <f>C819</f>
        <v xml:space="preserve">    Over 1,000 Mcf</v>
      </c>
      <c r="D825" s="172" t="s">
        <v>17</v>
      </c>
      <c r="E825" s="22">
        <f>Input!F37</f>
        <v>2.1078000000000001</v>
      </c>
      <c r="F825" s="225">
        <f t="shared" ref="F825:K825" si="245">ROUND(F819*$E$825,2)</f>
        <v>11937.95</v>
      </c>
      <c r="G825" s="225">
        <f t="shared" si="245"/>
        <v>6310.12</v>
      </c>
      <c r="H825" s="225">
        <f t="shared" si="245"/>
        <v>4079.23</v>
      </c>
      <c r="I825" s="225">
        <f t="shared" si="245"/>
        <v>2952.61</v>
      </c>
      <c r="J825" s="225">
        <f t="shared" si="245"/>
        <v>1810.81</v>
      </c>
      <c r="K825" s="225">
        <f t="shared" si="245"/>
        <v>893.5</v>
      </c>
      <c r="L825" s="225">
        <f>SUM(F825:K825)</f>
        <v>27984.22</v>
      </c>
      <c r="M825" s="22"/>
      <c r="N825" s="22"/>
      <c r="O825" s="22"/>
      <c r="P825" s="22"/>
      <c r="Q825" s="22"/>
    </row>
    <row r="826" spans="1:17" ht="15" customHeight="1" x14ac:dyDescent="0.4">
      <c r="F826" s="196">
        <f t="shared" ref="F826:K826" si="246">SUM(F822:F825)</f>
        <v>380604.22</v>
      </c>
      <c r="G826" s="196">
        <f t="shared" si="246"/>
        <v>251592.41999999998</v>
      </c>
      <c r="H826" s="196">
        <f t="shared" si="246"/>
        <v>149854.68000000002</v>
      </c>
      <c r="I826" s="196">
        <f t="shared" si="246"/>
        <v>105232.86</v>
      </c>
      <c r="J826" s="196">
        <f t="shared" si="246"/>
        <v>93402.94</v>
      </c>
      <c r="K826" s="196">
        <f t="shared" si="246"/>
        <v>72162.73</v>
      </c>
      <c r="L826" s="196">
        <f>SUM(F826:K826)</f>
        <v>1052849.8499999999</v>
      </c>
      <c r="M826" s="22"/>
      <c r="N826" s="22"/>
      <c r="O826" s="22"/>
      <c r="P826" s="22"/>
      <c r="Q826" s="22"/>
    </row>
    <row r="827" spans="1:17" ht="15" customHeight="1" x14ac:dyDescent="0.4">
      <c r="F827" s="196"/>
      <c r="G827" s="196"/>
      <c r="H827" s="196"/>
      <c r="I827" s="196"/>
      <c r="J827" s="196"/>
      <c r="K827" s="196"/>
      <c r="L827" s="196"/>
      <c r="M827" s="22"/>
      <c r="N827" s="22"/>
      <c r="O827" s="22"/>
      <c r="P827" s="22"/>
      <c r="Q827" s="22"/>
    </row>
    <row r="828" spans="1:17" ht="15" customHeight="1" x14ac:dyDescent="0.4">
      <c r="A828" s="22">
        <f>A825+1</f>
        <v>30</v>
      </c>
      <c r="C828" s="22" t="s">
        <v>314</v>
      </c>
      <c r="D828" s="214" t="s">
        <v>17</v>
      </c>
      <c r="E828" s="175">
        <f>Input!K37</f>
        <v>0.33750000000000002</v>
      </c>
      <c r="F828" s="215">
        <f>ROUND($F$820*$E$828,2)</f>
        <v>48139.18</v>
      </c>
      <c r="G828" s="215">
        <f>ROUND($G$820*$E$828,2)</f>
        <v>31370.05</v>
      </c>
      <c r="H828" s="215">
        <f>ROUND($H$820*$E$828,2)</f>
        <v>18647.04</v>
      </c>
      <c r="I828" s="215">
        <f>ROUND($I$820*$E$828,2)</f>
        <v>13106.75</v>
      </c>
      <c r="J828" s="215">
        <f>ROUND($J$820*$E$828,2)</f>
        <v>11628.23</v>
      </c>
      <c r="K828" s="215">
        <f>ROUND($K$820*$E$828,2)</f>
        <v>8818.74</v>
      </c>
      <c r="L828" s="215">
        <f>SUM(F828:K828)</f>
        <v>131709.99</v>
      </c>
      <c r="M828" s="22"/>
      <c r="N828" s="22"/>
      <c r="O828" s="22"/>
      <c r="P828" s="22"/>
      <c r="Q828" s="22"/>
    </row>
    <row r="829" spans="1:17" ht="15" customHeight="1" x14ac:dyDescent="0.7">
      <c r="C829" s="213"/>
      <c r="D829" s="214"/>
      <c r="E829" s="216"/>
      <c r="F829" s="129"/>
      <c r="G829" s="129"/>
      <c r="H829" s="129"/>
      <c r="I829" s="129"/>
      <c r="J829" s="129"/>
      <c r="K829" s="129"/>
      <c r="L829" s="129"/>
      <c r="M829" s="22"/>
      <c r="N829" s="22"/>
      <c r="O829" s="22"/>
      <c r="P829" s="22"/>
      <c r="Q829" s="22"/>
    </row>
    <row r="830" spans="1:17" ht="15" customHeight="1" x14ac:dyDescent="0.4">
      <c r="A830" s="22">
        <f>A828+1</f>
        <v>31</v>
      </c>
      <c r="C830" s="22" t="s">
        <v>131</v>
      </c>
      <c r="F830" s="196">
        <f t="shared" ref="F830:K830" si="247">F813+F826+F828</f>
        <v>619373.4</v>
      </c>
      <c r="G830" s="196">
        <f t="shared" si="247"/>
        <v>473042.47</v>
      </c>
      <c r="H830" s="196">
        <f t="shared" si="247"/>
        <v>358911.72000000003</v>
      </c>
      <c r="I830" s="196">
        <f t="shared" si="247"/>
        <v>308309.61</v>
      </c>
      <c r="J830" s="196">
        <f t="shared" si="247"/>
        <v>294121.17</v>
      </c>
      <c r="K830" s="196">
        <f t="shared" si="247"/>
        <v>270071.46999999997</v>
      </c>
      <c r="L830" s="196">
        <f>SUM(F830:K830)</f>
        <v>2323829.84</v>
      </c>
      <c r="M830" s="22"/>
      <c r="N830" s="22"/>
      <c r="O830" s="22"/>
      <c r="P830" s="22"/>
      <c r="Q830" s="22"/>
    </row>
    <row r="831" spans="1:17" ht="15" customHeight="1" x14ac:dyDescent="0.4">
      <c r="E831" s="22"/>
      <c r="F831" s="173"/>
      <c r="G831" s="173"/>
      <c r="H831" s="173"/>
      <c r="I831" s="173"/>
      <c r="J831" s="173"/>
      <c r="K831" s="173"/>
      <c r="L831" s="173"/>
      <c r="M831" s="22"/>
      <c r="N831" s="22"/>
      <c r="O831" s="22"/>
      <c r="P831" s="22"/>
      <c r="Q831" s="22"/>
    </row>
    <row r="832" spans="1:17" ht="15" customHeight="1" x14ac:dyDescent="0.4">
      <c r="A832" s="22">
        <f>A830+1</f>
        <v>32</v>
      </c>
      <c r="C832" s="22" t="s">
        <v>104</v>
      </c>
      <c r="D832" s="22" t="s">
        <v>17</v>
      </c>
      <c r="E832" s="223">
        <v>0</v>
      </c>
      <c r="F832" s="196">
        <v>0</v>
      </c>
      <c r="G832" s="196">
        <v>0</v>
      </c>
      <c r="H832" s="196">
        <v>0</v>
      </c>
      <c r="I832" s="196">
        <v>0</v>
      </c>
      <c r="J832" s="196">
        <v>0</v>
      </c>
      <c r="K832" s="196">
        <v>0</v>
      </c>
      <c r="L832" s="196">
        <f>SUM(F832:K832)</f>
        <v>0</v>
      </c>
      <c r="M832" s="22"/>
      <c r="N832" s="22"/>
      <c r="O832" s="22"/>
      <c r="P832" s="22"/>
      <c r="Q832" s="22"/>
    </row>
    <row r="833" spans="1:18" ht="15" customHeight="1" x14ac:dyDescent="0.4">
      <c r="E833" s="223"/>
      <c r="F833" s="196"/>
      <c r="G833" s="196"/>
      <c r="H833" s="196"/>
      <c r="I833" s="196"/>
      <c r="J833" s="196"/>
      <c r="K833" s="196"/>
      <c r="L833" s="196"/>
      <c r="M833" s="22"/>
      <c r="N833" s="22"/>
      <c r="O833" s="22"/>
      <c r="P833" s="22"/>
      <c r="Q833" s="22"/>
    </row>
    <row r="834" spans="1:18" ht="15" customHeight="1" x14ac:dyDescent="0.4">
      <c r="A834" s="22">
        <f>A832+1</f>
        <v>33</v>
      </c>
      <c r="C834" s="26" t="s">
        <v>132</v>
      </c>
      <c r="D834" s="37"/>
      <c r="E834" s="174"/>
      <c r="F834" s="196">
        <f t="shared" ref="F834:K834" si="248">F830+F832</f>
        <v>619373.4</v>
      </c>
      <c r="G834" s="196">
        <f t="shared" si="248"/>
        <v>473042.47</v>
      </c>
      <c r="H834" s="196">
        <f t="shared" si="248"/>
        <v>358911.72000000003</v>
      </c>
      <c r="I834" s="196">
        <f t="shared" si="248"/>
        <v>308309.61</v>
      </c>
      <c r="J834" s="196">
        <f t="shared" si="248"/>
        <v>294121.17</v>
      </c>
      <c r="K834" s="196">
        <f t="shared" si="248"/>
        <v>270071.46999999997</v>
      </c>
      <c r="L834" s="196">
        <f>SUM(F834:K834)</f>
        <v>2323829.84</v>
      </c>
      <c r="M834" s="22"/>
      <c r="N834" s="22"/>
      <c r="O834" s="22"/>
      <c r="P834" s="22"/>
      <c r="Q834" s="22"/>
    </row>
    <row r="835" spans="1:18" ht="15" customHeight="1" x14ac:dyDescent="0.4">
      <c r="R835" s="29"/>
    </row>
    <row r="836" spans="1:18" ht="15" customHeight="1" x14ac:dyDescent="0.4">
      <c r="A836" s="22">
        <f>A834+1</f>
        <v>34</v>
      </c>
      <c r="B836" s="22" t="str">
        <f>B230</f>
        <v>GTO</v>
      </c>
      <c r="C836" s="22" t="str">
        <f>C230</f>
        <v>GTS Choice - Industrial</v>
      </c>
      <c r="F836" s="28"/>
      <c r="H836" s="28"/>
      <c r="J836" s="28"/>
      <c r="L836" s="22"/>
      <c r="M836" s="22"/>
      <c r="N836" s="22"/>
      <c r="O836" s="22"/>
      <c r="P836" s="22"/>
      <c r="Q836" s="22"/>
    </row>
    <row r="837" spans="1:18" ht="15" customHeight="1" x14ac:dyDescent="0.4">
      <c r="F837" s="28"/>
      <c r="H837" s="28"/>
      <c r="J837" s="28"/>
      <c r="L837" s="22"/>
      <c r="M837" s="22"/>
      <c r="N837" s="22"/>
      <c r="O837" s="22"/>
      <c r="P837" s="22"/>
      <c r="Q837" s="22"/>
    </row>
    <row r="838" spans="1:18" ht="15" customHeight="1" x14ac:dyDescent="0.4">
      <c r="A838" s="22">
        <f>A836+1</f>
        <v>35</v>
      </c>
      <c r="C838" s="25" t="s">
        <v>85</v>
      </c>
      <c r="D838" s="25"/>
      <c r="F838" s="28"/>
      <c r="H838" s="28"/>
      <c r="J838" s="28"/>
      <c r="L838" s="22"/>
      <c r="M838" s="22"/>
      <c r="N838" s="22"/>
      <c r="O838" s="22"/>
      <c r="P838" s="22"/>
      <c r="Q838" s="22"/>
    </row>
    <row r="839" spans="1:18" ht="15" customHeight="1" x14ac:dyDescent="0.4">
      <c r="C839" s="25"/>
      <c r="D839" s="25"/>
      <c r="F839" s="28"/>
      <c r="H839" s="28"/>
      <c r="J839" s="28"/>
      <c r="L839" s="22"/>
      <c r="M839" s="22"/>
      <c r="N839" s="22"/>
      <c r="O839" s="22"/>
      <c r="P839" s="22"/>
      <c r="Q839" s="22"/>
    </row>
    <row r="840" spans="1:18" ht="15" customHeight="1" x14ac:dyDescent="0.4">
      <c r="A840" s="22">
        <f>A838+1</f>
        <v>36</v>
      </c>
      <c r="C840" s="22" t="s">
        <v>130</v>
      </c>
      <c r="F840" s="71">
        <f>B!D206</f>
        <v>14</v>
      </c>
      <c r="G840" s="71">
        <f>B!E206</f>
        <v>14</v>
      </c>
      <c r="H840" s="71">
        <f>B!F206</f>
        <v>14</v>
      </c>
      <c r="I840" s="71">
        <f>B!G206</f>
        <v>14</v>
      </c>
      <c r="J840" s="71">
        <f>B!H206</f>
        <v>14</v>
      </c>
      <c r="K840" s="71">
        <f>B!I206</f>
        <v>13</v>
      </c>
      <c r="L840" s="71">
        <f>SUM(F840:K840)</f>
        <v>83</v>
      </c>
      <c r="M840" s="22"/>
      <c r="N840" s="22"/>
      <c r="O840" s="22"/>
      <c r="P840" s="22"/>
      <c r="Q840" s="22"/>
    </row>
    <row r="841" spans="1:18" ht="15" customHeight="1" x14ac:dyDescent="0.4">
      <c r="A841" s="22">
        <f>A840+1</f>
        <v>37</v>
      </c>
      <c r="C841" s="22" t="s">
        <v>137</v>
      </c>
      <c r="D841" s="22" t="s">
        <v>18</v>
      </c>
      <c r="E841" s="224">
        <f>Input!H38</f>
        <v>110</v>
      </c>
      <c r="F841" s="196">
        <f t="shared" ref="F841:K841" si="249">ROUND(F840*$E$841,2)</f>
        <v>1540</v>
      </c>
      <c r="G841" s="196">
        <f t="shared" si="249"/>
        <v>1540</v>
      </c>
      <c r="H841" s="196">
        <f t="shared" si="249"/>
        <v>1540</v>
      </c>
      <c r="I841" s="196">
        <f t="shared" si="249"/>
        <v>1540</v>
      </c>
      <c r="J841" s="196">
        <f t="shared" si="249"/>
        <v>1540</v>
      </c>
      <c r="K841" s="196">
        <f t="shared" si="249"/>
        <v>1430</v>
      </c>
      <c r="L841" s="196">
        <f>SUM(F841:K841)</f>
        <v>9130</v>
      </c>
      <c r="M841" s="22"/>
      <c r="N841" s="22"/>
      <c r="O841" s="22"/>
      <c r="P841" s="22"/>
      <c r="Q841" s="22"/>
    </row>
    <row r="842" spans="1:18" ht="15" customHeight="1" x14ac:dyDescent="0.4">
      <c r="F842" s="28"/>
      <c r="H842" s="28"/>
      <c r="J842" s="28"/>
      <c r="L842" s="22"/>
      <c r="M842" s="22"/>
      <c r="N842" s="22"/>
      <c r="O842" s="22"/>
      <c r="P842" s="22"/>
      <c r="Q842" s="22"/>
    </row>
    <row r="843" spans="1:18" ht="15" customHeight="1" x14ac:dyDescent="0.4">
      <c r="A843" s="22">
        <f>A841+1</f>
        <v>38</v>
      </c>
      <c r="C843" s="22" t="s">
        <v>136</v>
      </c>
      <c r="F843" s="28"/>
      <c r="H843" s="28"/>
      <c r="J843" s="28"/>
      <c r="L843" s="22"/>
      <c r="M843" s="22"/>
      <c r="N843" s="22"/>
      <c r="O843" s="22"/>
      <c r="P843" s="22"/>
      <c r="Q843" s="22"/>
    </row>
    <row r="844" spans="1:18" ht="15" customHeight="1" x14ac:dyDescent="0.4">
      <c r="A844" s="22">
        <f>A843+1</f>
        <v>39</v>
      </c>
      <c r="C844" s="22" t="str">
        <f>'C'!B228</f>
        <v xml:space="preserve">    First 50 Mcf</v>
      </c>
      <c r="F844" s="53">
        <f>'C'!D240</f>
        <v>658.9</v>
      </c>
      <c r="G844" s="53">
        <f>'C'!E240</f>
        <v>625.29999999999995</v>
      </c>
      <c r="H844" s="53">
        <f>'C'!F240</f>
        <v>575.5</v>
      </c>
      <c r="I844" s="53">
        <f>'C'!G240</f>
        <v>529.4</v>
      </c>
      <c r="J844" s="53">
        <f>'C'!H240</f>
        <v>378.5</v>
      </c>
      <c r="K844" s="53">
        <f>'C'!I240</f>
        <v>368</v>
      </c>
      <c r="L844" s="53">
        <f>SUM(F844:K844)</f>
        <v>3135.6</v>
      </c>
      <c r="M844" s="22"/>
      <c r="N844" s="22"/>
      <c r="O844" s="22"/>
      <c r="P844" s="22"/>
      <c r="Q844" s="22"/>
    </row>
    <row r="845" spans="1:18" ht="15" customHeight="1" x14ac:dyDescent="0.4">
      <c r="A845" s="22">
        <f>A844+1</f>
        <v>40</v>
      </c>
      <c r="C845" s="22" t="str">
        <f>'C'!B229</f>
        <v xml:space="preserve">    Next 350 Mcf</v>
      </c>
      <c r="F845" s="53">
        <f>'C'!D241</f>
        <v>3890.7</v>
      </c>
      <c r="G845" s="53">
        <f>'C'!E241</f>
        <v>3741.3</v>
      </c>
      <c r="H845" s="53">
        <f>'C'!F241</f>
        <v>2981.3</v>
      </c>
      <c r="I845" s="53">
        <f>'C'!G241</f>
        <v>2022.5</v>
      </c>
      <c r="J845" s="53">
        <f>'C'!H241</f>
        <v>1275.3</v>
      </c>
      <c r="K845" s="53">
        <f>'C'!I241</f>
        <v>1359.8</v>
      </c>
      <c r="L845" s="53">
        <f>SUM(F845:K845)</f>
        <v>15270.899999999998</v>
      </c>
      <c r="M845" s="22"/>
      <c r="N845" s="22"/>
      <c r="O845" s="22"/>
      <c r="P845" s="22"/>
      <c r="Q845" s="22"/>
    </row>
    <row r="846" spans="1:18" ht="15" customHeight="1" x14ac:dyDescent="0.4">
      <c r="A846" s="22">
        <f>A845+1</f>
        <v>41</v>
      </c>
      <c r="C846" s="22" t="str">
        <f>'C'!B230</f>
        <v xml:space="preserve">    Next 600 Mcf</v>
      </c>
      <c r="F846" s="27">
        <f>'C'!D242</f>
        <v>3347.3</v>
      </c>
      <c r="G846" s="27">
        <f>'C'!E242</f>
        <v>3097.8</v>
      </c>
      <c r="H846" s="27">
        <f>'C'!F242</f>
        <v>1313.2</v>
      </c>
      <c r="I846" s="53">
        <f>'C'!G242</f>
        <v>924</v>
      </c>
      <c r="J846" s="53">
        <f>'C'!H242</f>
        <v>881.2</v>
      </c>
      <c r="K846" s="53">
        <f>'C'!I242</f>
        <v>900.3</v>
      </c>
      <c r="L846" s="53">
        <f>SUM(F846:K846)</f>
        <v>10463.799999999999</v>
      </c>
      <c r="M846" s="22"/>
      <c r="N846" s="22"/>
      <c r="O846" s="22"/>
      <c r="P846" s="22"/>
      <c r="Q846" s="22"/>
    </row>
    <row r="847" spans="1:18" ht="15" customHeight="1" x14ac:dyDescent="0.4">
      <c r="A847" s="22">
        <f>A846+1</f>
        <v>42</v>
      </c>
      <c r="C847" s="22" t="str">
        <f>'C'!B231</f>
        <v xml:space="preserve">    Over 1,000 Mcf</v>
      </c>
      <c r="E847" s="38"/>
      <c r="F847" s="42">
        <f>'C'!D243</f>
        <v>514.20000000000005</v>
      </c>
      <c r="G847" s="42">
        <f>'C'!E243</f>
        <v>497.5</v>
      </c>
      <c r="H847" s="42">
        <f>'C'!F243</f>
        <v>346</v>
      </c>
      <c r="I847" s="42">
        <f>'C'!G243</f>
        <v>0</v>
      </c>
      <c r="J847" s="42">
        <f>'C'!H243</f>
        <v>0</v>
      </c>
      <c r="K847" s="42">
        <f>'C'!I243</f>
        <v>0</v>
      </c>
      <c r="L847" s="42">
        <f>SUM(F847:K847)</f>
        <v>1357.7</v>
      </c>
      <c r="M847" s="22"/>
      <c r="N847" s="22"/>
      <c r="O847" s="22"/>
      <c r="P847" s="22"/>
      <c r="Q847" s="22"/>
    </row>
    <row r="848" spans="1:18" ht="15" customHeight="1" x14ac:dyDescent="0.4">
      <c r="E848" s="38"/>
      <c r="F848" s="53">
        <f t="shared" ref="F848:K848" si="250">SUM(F844:F847)</f>
        <v>8411.1</v>
      </c>
      <c r="G848" s="53">
        <f t="shared" si="250"/>
        <v>7961.9000000000005</v>
      </c>
      <c r="H848" s="53">
        <f t="shared" si="250"/>
        <v>5216</v>
      </c>
      <c r="I848" s="53">
        <f t="shared" si="250"/>
        <v>3475.9</v>
      </c>
      <c r="J848" s="53">
        <f t="shared" si="250"/>
        <v>2535</v>
      </c>
      <c r="K848" s="53">
        <f t="shared" si="250"/>
        <v>2628.1</v>
      </c>
      <c r="L848" s="53">
        <f>SUM(F848:K848)</f>
        <v>30228</v>
      </c>
      <c r="M848" s="22"/>
      <c r="N848" s="22"/>
      <c r="O848" s="22"/>
      <c r="P848" s="22"/>
      <c r="Q848" s="22"/>
    </row>
    <row r="849" spans="1:17" ht="15" customHeight="1" x14ac:dyDescent="0.4">
      <c r="A849" s="22">
        <f>A847+1</f>
        <v>43</v>
      </c>
      <c r="C849" s="22" t="s">
        <v>134</v>
      </c>
      <c r="E849" s="38"/>
      <c r="F849" s="28"/>
      <c r="H849" s="28"/>
      <c r="J849" s="28"/>
      <c r="L849" s="176"/>
      <c r="M849" s="22"/>
      <c r="N849" s="22"/>
      <c r="O849" s="22"/>
      <c r="P849" s="22"/>
      <c r="Q849" s="22"/>
    </row>
    <row r="850" spans="1:17" ht="15" customHeight="1" x14ac:dyDescent="0.4">
      <c r="A850" s="22">
        <f>A849+1</f>
        <v>44</v>
      </c>
      <c r="C850" s="22" t="str">
        <f>C844</f>
        <v xml:space="preserve">    First 50 Mcf</v>
      </c>
      <c r="D850" s="172" t="s">
        <v>17</v>
      </c>
      <c r="E850" s="216">
        <f>Input!C38</f>
        <v>3.1581000000000001</v>
      </c>
      <c r="F850" s="196">
        <f t="shared" ref="F850:K850" si="251">ROUND(F844*$E$850,2)</f>
        <v>2080.87</v>
      </c>
      <c r="G850" s="196">
        <f t="shared" si="251"/>
        <v>1974.76</v>
      </c>
      <c r="H850" s="196">
        <f t="shared" si="251"/>
        <v>1817.49</v>
      </c>
      <c r="I850" s="196">
        <f t="shared" si="251"/>
        <v>1671.9</v>
      </c>
      <c r="J850" s="196">
        <f t="shared" si="251"/>
        <v>1195.3399999999999</v>
      </c>
      <c r="K850" s="196">
        <f t="shared" si="251"/>
        <v>1162.18</v>
      </c>
      <c r="L850" s="196">
        <f>SUM(F850:K850)</f>
        <v>9902.5400000000009</v>
      </c>
      <c r="M850" s="22"/>
      <c r="N850" s="22"/>
      <c r="O850" s="22"/>
      <c r="P850" s="22"/>
      <c r="Q850" s="22"/>
    </row>
    <row r="851" spans="1:17" ht="15" customHeight="1" x14ac:dyDescent="0.4">
      <c r="A851" s="22">
        <f>A850+1</f>
        <v>45</v>
      </c>
      <c r="C851" s="22" t="str">
        <f>C845</f>
        <v xml:space="preserve">    Next 350 Mcf</v>
      </c>
      <c r="D851" s="172" t="s">
        <v>17</v>
      </c>
      <c r="E851" s="216">
        <f>Input!D38</f>
        <v>2.4376000000000002</v>
      </c>
      <c r="F851" s="71">
        <f t="shared" ref="F851:K851" si="252">ROUND(F845*$E$851,2)</f>
        <v>9483.9699999999993</v>
      </c>
      <c r="G851" s="71">
        <f t="shared" si="252"/>
        <v>9119.7900000000009</v>
      </c>
      <c r="H851" s="71">
        <f t="shared" si="252"/>
        <v>7267.22</v>
      </c>
      <c r="I851" s="71">
        <f t="shared" si="252"/>
        <v>4930.05</v>
      </c>
      <c r="J851" s="71">
        <f t="shared" si="252"/>
        <v>3108.67</v>
      </c>
      <c r="K851" s="71">
        <f t="shared" si="252"/>
        <v>3314.65</v>
      </c>
      <c r="L851" s="71">
        <f>SUM(F851:K851)</f>
        <v>37224.350000000006</v>
      </c>
      <c r="M851" s="22"/>
      <c r="N851" s="22"/>
      <c r="O851" s="22"/>
      <c r="P851" s="22"/>
      <c r="Q851" s="22"/>
    </row>
    <row r="852" spans="1:17" ht="15" customHeight="1" x14ac:dyDescent="0.4">
      <c r="A852" s="22">
        <f>A851+1</f>
        <v>46</v>
      </c>
      <c r="C852" s="22" t="str">
        <f>C846</f>
        <v xml:space="preserve">    Next 600 Mcf</v>
      </c>
      <c r="D852" s="172" t="s">
        <v>17</v>
      </c>
      <c r="E852" s="216">
        <f>Input!E38</f>
        <v>2.3170999999999999</v>
      </c>
      <c r="F852" s="113">
        <f t="shared" ref="F852:K852" si="253">ROUND(F846*$E$852,2)</f>
        <v>7756.03</v>
      </c>
      <c r="G852" s="113">
        <f t="shared" si="253"/>
        <v>7177.91</v>
      </c>
      <c r="H852" s="113">
        <f t="shared" si="253"/>
        <v>3042.82</v>
      </c>
      <c r="I852" s="71">
        <f t="shared" si="253"/>
        <v>2141</v>
      </c>
      <c r="J852" s="71">
        <f t="shared" si="253"/>
        <v>2041.83</v>
      </c>
      <c r="K852" s="71">
        <f t="shared" si="253"/>
        <v>2086.09</v>
      </c>
      <c r="L852" s="71">
        <f>SUM(F852:K852)</f>
        <v>24245.679999999997</v>
      </c>
      <c r="M852" s="22"/>
      <c r="N852" s="22"/>
      <c r="O852" s="22"/>
      <c r="P852" s="22"/>
      <c r="Q852" s="22"/>
    </row>
    <row r="853" spans="1:17" ht="15" customHeight="1" x14ac:dyDescent="0.4">
      <c r="A853" s="22">
        <f>A852+1</f>
        <v>47</v>
      </c>
      <c r="C853" s="22" t="str">
        <f>C847</f>
        <v xml:space="preserve">    Over 1,000 Mcf</v>
      </c>
      <c r="D853" s="172" t="s">
        <v>17</v>
      </c>
      <c r="E853" s="216">
        <f>Input!F38</f>
        <v>2.1078000000000001</v>
      </c>
      <c r="F853" s="225">
        <f t="shared" ref="F853:K853" si="254">ROUND(F847*$E$853,2)</f>
        <v>1083.83</v>
      </c>
      <c r="G853" s="225">
        <f t="shared" si="254"/>
        <v>1048.6300000000001</v>
      </c>
      <c r="H853" s="225">
        <f t="shared" si="254"/>
        <v>729.3</v>
      </c>
      <c r="I853" s="225">
        <f t="shared" si="254"/>
        <v>0</v>
      </c>
      <c r="J853" s="225">
        <f t="shared" si="254"/>
        <v>0</v>
      </c>
      <c r="K853" s="225">
        <f t="shared" si="254"/>
        <v>0</v>
      </c>
      <c r="L853" s="225">
        <f>SUM(F853:K853)</f>
        <v>2861.76</v>
      </c>
      <c r="M853" s="22"/>
      <c r="N853" s="22"/>
      <c r="O853" s="22"/>
      <c r="P853" s="22"/>
      <c r="Q853" s="22"/>
    </row>
    <row r="854" spans="1:17" ht="15" customHeight="1" x14ac:dyDescent="0.4">
      <c r="E854" s="38"/>
      <c r="F854" s="196">
        <f t="shared" ref="F854:K854" si="255">SUM(F850:F853)</f>
        <v>20404.699999999997</v>
      </c>
      <c r="G854" s="196">
        <f t="shared" si="255"/>
        <v>19321.09</v>
      </c>
      <c r="H854" s="196">
        <f t="shared" si="255"/>
        <v>12856.83</v>
      </c>
      <c r="I854" s="196">
        <f t="shared" si="255"/>
        <v>8742.9500000000007</v>
      </c>
      <c r="J854" s="196">
        <f t="shared" si="255"/>
        <v>6345.84</v>
      </c>
      <c r="K854" s="196">
        <f t="shared" si="255"/>
        <v>6562.92</v>
      </c>
      <c r="L854" s="196">
        <f>SUM(F854:K854)</f>
        <v>74234.329999999987</v>
      </c>
      <c r="M854" s="22"/>
      <c r="N854" s="22"/>
      <c r="O854" s="22"/>
      <c r="P854" s="22"/>
      <c r="Q854" s="22"/>
    </row>
    <row r="855" spans="1:17" ht="15" customHeight="1" x14ac:dyDescent="0.4">
      <c r="E855" s="38"/>
      <c r="F855" s="196"/>
      <c r="G855" s="196"/>
      <c r="H855" s="196"/>
      <c r="I855" s="196"/>
      <c r="J855" s="196"/>
      <c r="K855" s="196"/>
      <c r="L855" s="196"/>
      <c r="M855" s="22"/>
      <c r="N855" s="22"/>
      <c r="O855" s="22"/>
      <c r="P855" s="22"/>
      <c r="Q855" s="22"/>
    </row>
    <row r="856" spans="1:17" ht="15" customHeight="1" x14ac:dyDescent="0.4">
      <c r="A856" s="22">
        <f>A853+1</f>
        <v>48</v>
      </c>
      <c r="C856" s="22" t="s">
        <v>314</v>
      </c>
      <c r="D856" s="214" t="s">
        <v>17</v>
      </c>
      <c r="E856" s="175">
        <f>Input!K38</f>
        <v>0.33750000000000002</v>
      </c>
      <c r="F856" s="215">
        <f>ROUND($F$848*$E$856,2)</f>
        <v>2838.75</v>
      </c>
      <c r="G856" s="215">
        <f>ROUND($G$848*$E$856,2)</f>
        <v>2687.14</v>
      </c>
      <c r="H856" s="215">
        <f>ROUND($H$848*$E$856,2)</f>
        <v>1760.4</v>
      </c>
      <c r="I856" s="215">
        <f>ROUND($I$848*$E$856,2)</f>
        <v>1173.1199999999999</v>
      </c>
      <c r="J856" s="215">
        <f>ROUND($J$848*$E$856,2)</f>
        <v>855.56</v>
      </c>
      <c r="K856" s="215">
        <f>ROUND($K$848*$E$856,2)</f>
        <v>886.98</v>
      </c>
      <c r="L856" s="215">
        <f>SUM(F856:K856)</f>
        <v>10201.949999999999</v>
      </c>
      <c r="M856" s="22"/>
      <c r="N856" s="22"/>
      <c r="O856" s="22"/>
      <c r="P856" s="22"/>
      <c r="Q856" s="22"/>
    </row>
    <row r="857" spans="1:17" ht="15" customHeight="1" x14ac:dyDescent="0.7">
      <c r="C857" s="213"/>
      <c r="D857" s="214"/>
      <c r="E857" s="216"/>
      <c r="F857" s="129"/>
      <c r="G857" s="129"/>
      <c r="H857" s="129"/>
      <c r="I857" s="129"/>
      <c r="J857" s="129"/>
      <c r="K857" s="129"/>
      <c r="L857" s="129"/>
      <c r="M857" s="22"/>
      <c r="N857" s="22"/>
      <c r="O857" s="22"/>
      <c r="P857" s="22"/>
      <c r="Q857" s="22"/>
    </row>
    <row r="858" spans="1:17" ht="15" customHeight="1" x14ac:dyDescent="0.4">
      <c r="A858" s="22">
        <f>A856+1</f>
        <v>49</v>
      </c>
      <c r="C858" s="22" t="s">
        <v>131</v>
      </c>
      <c r="E858" s="38"/>
      <c r="F858" s="196">
        <f t="shared" ref="F858:K858" si="256">F841+F854+F856</f>
        <v>24783.449999999997</v>
      </c>
      <c r="G858" s="196">
        <f t="shared" si="256"/>
        <v>23548.23</v>
      </c>
      <c r="H858" s="196">
        <f t="shared" si="256"/>
        <v>16157.23</v>
      </c>
      <c r="I858" s="196">
        <f t="shared" si="256"/>
        <v>11456.07</v>
      </c>
      <c r="J858" s="196">
        <f t="shared" si="256"/>
        <v>8741.4</v>
      </c>
      <c r="K858" s="196">
        <f t="shared" si="256"/>
        <v>8879.9</v>
      </c>
      <c r="L858" s="196">
        <f>SUM(F858:K858)</f>
        <v>93566.27999999997</v>
      </c>
      <c r="M858" s="22"/>
      <c r="N858" s="22"/>
      <c r="O858" s="22"/>
      <c r="P858" s="22"/>
      <c r="Q858" s="22"/>
    </row>
    <row r="859" spans="1:17" ht="15" customHeight="1" x14ac:dyDescent="0.4">
      <c r="E859" s="38"/>
      <c r="F859" s="173"/>
      <c r="G859" s="173"/>
      <c r="H859" s="173"/>
      <c r="I859" s="173"/>
      <c r="J859" s="173"/>
      <c r="K859" s="173"/>
      <c r="L859" s="173"/>
      <c r="M859" s="22"/>
      <c r="N859" s="22"/>
      <c r="O859" s="22"/>
      <c r="P859" s="22"/>
      <c r="Q859" s="22"/>
    </row>
    <row r="860" spans="1:17" ht="15" customHeight="1" x14ac:dyDescent="0.4">
      <c r="A860" s="22">
        <f>A858+1</f>
        <v>50</v>
      </c>
      <c r="C860" s="22" t="s">
        <v>104</v>
      </c>
      <c r="D860" s="22" t="s">
        <v>17</v>
      </c>
      <c r="E860" s="223">
        <v>0</v>
      </c>
      <c r="F860" s="196">
        <v>0</v>
      </c>
      <c r="G860" s="196">
        <v>0</v>
      </c>
      <c r="H860" s="196">
        <v>0</v>
      </c>
      <c r="I860" s="196">
        <v>0</v>
      </c>
      <c r="J860" s="196">
        <v>0</v>
      </c>
      <c r="K860" s="196">
        <v>0</v>
      </c>
      <c r="L860" s="196">
        <f>SUM(F860:K860)</f>
        <v>0</v>
      </c>
      <c r="M860" s="22"/>
      <c r="N860" s="22"/>
      <c r="O860" s="22"/>
      <c r="P860" s="22"/>
      <c r="Q860" s="22"/>
    </row>
    <row r="861" spans="1:17" ht="15" customHeight="1" x14ac:dyDescent="0.4">
      <c r="F861" s="28"/>
      <c r="H861" s="28"/>
      <c r="J861" s="28"/>
      <c r="L861" s="29"/>
      <c r="M861" s="22"/>
      <c r="N861" s="22"/>
      <c r="O861" s="22"/>
      <c r="P861" s="22"/>
      <c r="Q861" s="22"/>
    </row>
    <row r="862" spans="1:17" ht="15" customHeight="1" x14ac:dyDescent="0.4">
      <c r="A862" s="22">
        <f>A860+1</f>
        <v>51</v>
      </c>
      <c r="C862" s="26" t="s">
        <v>132</v>
      </c>
      <c r="D862" s="37"/>
      <c r="E862" s="174"/>
      <c r="F862" s="196">
        <f t="shared" ref="F862:K862" si="257">F858+F860</f>
        <v>24783.449999999997</v>
      </c>
      <c r="G862" s="196">
        <f t="shared" si="257"/>
        <v>23548.23</v>
      </c>
      <c r="H862" s="196">
        <f t="shared" si="257"/>
        <v>16157.23</v>
      </c>
      <c r="I862" s="196">
        <f t="shared" si="257"/>
        <v>11456.07</v>
      </c>
      <c r="J862" s="196">
        <f t="shared" si="257"/>
        <v>8741.4</v>
      </c>
      <c r="K862" s="196">
        <f t="shared" si="257"/>
        <v>8879.9</v>
      </c>
      <c r="L862" s="196">
        <f>SUM(F862:K862)</f>
        <v>93566.27999999997</v>
      </c>
      <c r="M862" s="22"/>
      <c r="N862" s="22"/>
      <c r="O862" s="22"/>
      <c r="P862" s="22"/>
      <c r="Q862" s="22"/>
    </row>
    <row r="863" spans="1:17" ht="15" customHeight="1" x14ac:dyDescent="0.4">
      <c r="F863" s="28"/>
      <c r="H863" s="28"/>
      <c r="J863" s="28"/>
      <c r="L863" s="29"/>
      <c r="M863" s="22"/>
      <c r="N863" s="22"/>
      <c r="O863" s="22"/>
      <c r="P863" s="22"/>
      <c r="Q863" s="22"/>
    </row>
    <row r="864" spans="1:17" ht="15" customHeight="1" x14ac:dyDescent="0.4">
      <c r="A864" s="22" t="str">
        <f>$A$287</f>
        <v>[1] Reflects forecasted volumes for March through August 2026.</v>
      </c>
    </row>
    <row r="865" spans="1:18" ht="15" customHeight="1" x14ac:dyDescent="0.4">
      <c r="A865" s="286" t="str">
        <f>CONAME</f>
        <v>Columbia Gas of Kentucky, Inc.</v>
      </c>
      <c r="B865" s="286"/>
      <c r="C865" s="286"/>
      <c r="D865" s="286"/>
      <c r="E865" s="286"/>
      <c r="F865" s="286"/>
      <c r="G865" s="286"/>
      <c r="H865" s="286"/>
      <c r="I865" s="286"/>
      <c r="J865" s="286"/>
      <c r="K865" s="286"/>
      <c r="L865" s="286"/>
      <c r="M865" s="61"/>
      <c r="N865" s="61"/>
      <c r="O865" s="61"/>
      <c r="P865" s="61"/>
      <c r="Q865" s="61"/>
      <c r="R865" s="61"/>
    </row>
    <row r="866" spans="1:18" ht="15" customHeight="1" x14ac:dyDescent="0.4">
      <c r="A866" s="286" t="str">
        <f>case</f>
        <v>Case No. 2026-00099</v>
      </c>
      <c r="B866" s="286"/>
      <c r="C866" s="286"/>
      <c r="D866" s="286"/>
      <c r="E866" s="286"/>
      <c r="F866" s="286"/>
      <c r="G866" s="286"/>
      <c r="H866" s="286"/>
      <c r="I866" s="286"/>
      <c r="J866" s="286"/>
      <c r="K866" s="286"/>
      <c r="L866" s="286"/>
      <c r="M866" s="25"/>
      <c r="N866" s="25"/>
      <c r="O866" s="25"/>
      <c r="P866" s="25"/>
      <c r="Q866" s="25"/>
      <c r="R866" s="25"/>
    </row>
    <row r="867" spans="1:18" ht="15" customHeight="1" x14ac:dyDescent="0.4">
      <c r="A867" s="286" t="s">
        <v>268</v>
      </c>
      <c r="B867" s="286"/>
      <c r="C867" s="286"/>
      <c r="D867" s="286"/>
      <c r="E867" s="286"/>
      <c r="F867" s="286"/>
      <c r="G867" s="286"/>
      <c r="H867" s="286"/>
      <c r="I867" s="286"/>
      <c r="J867" s="286"/>
      <c r="K867" s="286"/>
      <c r="L867" s="286"/>
      <c r="M867" s="73"/>
      <c r="N867" s="73"/>
      <c r="O867" s="73"/>
      <c r="P867" s="73"/>
      <c r="Q867" s="73"/>
      <c r="R867" s="73"/>
    </row>
    <row r="868" spans="1:18" ht="15" customHeight="1" x14ac:dyDescent="0.4">
      <c r="A868" s="286" t="str">
        <f>TYDESC</f>
        <v>For the 6 Months Ended August 31, 2026</v>
      </c>
      <c r="B868" s="286"/>
      <c r="C868" s="286"/>
      <c r="D868" s="286"/>
      <c r="E868" s="286"/>
      <c r="F868" s="286"/>
      <c r="G868" s="286"/>
      <c r="H868" s="286"/>
      <c r="I868" s="286"/>
      <c r="J868" s="286"/>
      <c r="K868" s="286"/>
      <c r="L868" s="286"/>
      <c r="M868" s="61"/>
      <c r="N868" s="61"/>
      <c r="O868" s="61"/>
      <c r="P868" s="61"/>
      <c r="Q868" s="61"/>
      <c r="R868" s="61"/>
    </row>
    <row r="869" spans="1:18" ht="15" customHeight="1" x14ac:dyDescent="0.4">
      <c r="A869" s="286" t="s">
        <v>33</v>
      </c>
      <c r="B869" s="286"/>
      <c r="C869" s="286"/>
      <c r="D869" s="286"/>
      <c r="E869" s="286"/>
      <c r="F869" s="286"/>
      <c r="G869" s="286"/>
      <c r="H869" s="286"/>
      <c r="I869" s="286"/>
      <c r="J869" s="286"/>
      <c r="K869" s="286"/>
      <c r="L869" s="286"/>
      <c r="M869" s="132"/>
      <c r="N869" s="132"/>
      <c r="O869" s="132"/>
      <c r="P869" s="132"/>
      <c r="Q869" s="132"/>
      <c r="R869" s="132"/>
    </row>
    <row r="870" spans="1:18" ht="15" customHeight="1" x14ac:dyDescent="0.4">
      <c r="A870" s="132"/>
      <c r="B870" s="132"/>
      <c r="C870" s="132"/>
      <c r="D870" s="132"/>
      <c r="E870" s="132"/>
      <c r="F870" s="132"/>
      <c r="G870" s="132"/>
      <c r="H870" s="132"/>
      <c r="I870" s="132"/>
      <c r="J870" s="132"/>
      <c r="K870" s="132"/>
      <c r="L870" s="132"/>
      <c r="M870" s="132"/>
      <c r="N870" s="132"/>
      <c r="O870" s="132"/>
      <c r="P870" s="132"/>
      <c r="Q870" s="132"/>
      <c r="R870" s="132"/>
    </row>
    <row r="871" spans="1:18" ht="15" customHeight="1" x14ac:dyDescent="0.4">
      <c r="A871" s="25" t="s">
        <v>149</v>
      </c>
    </row>
    <row r="872" spans="1:18" ht="15" customHeight="1" x14ac:dyDescent="0.4">
      <c r="A872" s="25" t="s">
        <v>150</v>
      </c>
      <c r="L872" s="197" t="str">
        <f>$L$55</f>
        <v>Schedule M-2.2B</v>
      </c>
    </row>
    <row r="873" spans="1:18" ht="15" customHeight="1" x14ac:dyDescent="0.4">
      <c r="A873" s="25" t="str">
        <f>$A$56</f>
        <v>Work Paper Reference No(s): WPM-B.1, WPM-C.1, WPM-D.1</v>
      </c>
      <c r="L873" s="197" t="s">
        <v>335</v>
      </c>
    </row>
    <row r="874" spans="1:18" x14ac:dyDescent="0.4">
      <c r="A874" s="198" t="str">
        <f>$A$57</f>
        <v>6 Mos Actual / 6 Mos Forecasted</v>
      </c>
      <c r="B874" s="199"/>
      <c r="C874" s="199"/>
      <c r="D874" s="199"/>
      <c r="E874" s="200"/>
      <c r="F874" s="199"/>
      <c r="G874" s="201"/>
      <c r="H874" s="202"/>
      <c r="I874" s="201"/>
      <c r="J874" s="203"/>
      <c r="K874" s="201"/>
      <c r="L874" s="204" t="str">
        <f>Witness</f>
        <v>Witness: J. C. Wozniak</v>
      </c>
    </row>
    <row r="875" spans="1:18" x14ac:dyDescent="0.4">
      <c r="A875" s="61"/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180"/>
      <c r="N875" s="180"/>
      <c r="O875" s="180"/>
      <c r="P875" s="180"/>
      <c r="Q875" s="180"/>
      <c r="R875" s="180"/>
    </row>
    <row r="876" spans="1:18" ht="15" customHeight="1" x14ac:dyDescent="0.4">
      <c r="A876" s="25"/>
    </row>
    <row r="877" spans="1:18" ht="15" customHeight="1" x14ac:dyDescent="0.4">
      <c r="A877" s="23"/>
      <c r="B877" s="23"/>
      <c r="C877" s="23"/>
      <c r="D877" s="23"/>
      <c r="E877" s="205"/>
      <c r="F877" s="23"/>
      <c r="G877" s="30"/>
      <c r="H877" s="212"/>
      <c r="I877" s="30"/>
      <c r="J877" s="74"/>
      <c r="K877" s="30"/>
      <c r="L877" s="30"/>
      <c r="M877" s="30"/>
      <c r="N877" s="30"/>
      <c r="O877" s="30"/>
      <c r="P877" s="30"/>
      <c r="Q877" s="30"/>
      <c r="R877" s="23"/>
    </row>
    <row r="878" spans="1:18" ht="15" customHeight="1" x14ac:dyDescent="0.4">
      <c r="A878" s="23"/>
      <c r="B878" s="23"/>
      <c r="C878" s="23"/>
      <c r="D878" s="23"/>
      <c r="E878" s="205" t="s">
        <v>39</v>
      </c>
      <c r="F878" s="23"/>
      <c r="G878" s="30"/>
      <c r="H878" s="31"/>
      <c r="I878" s="30"/>
      <c r="J878" s="21"/>
      <c r="K878" s="30"/>
      <c r="L878" s="30"/>
      <c r="M878" s="30"/>
      <c r="N878" s="30"/>
      <c r="O878" s="30"/>
      <c r="P878" s="30"/>
      <c r="Q878" s="30"/>
      <c r="R878" s="23"/>
    </row>
    <row r="879" spans="1:18" ht="15" customHeight="1" x14ac:dyDescent="0.4">
      <c r="A879" s="23" t="s">
        <v>1</v>
      </c>
      <c r="B879" s="23" t="s">
        <v>0</v>
      </c>
      <c r="C879" s="23" t="s">
        <v>35</v>
      </c>
      <c r="D879" s="23"/>
      <c r="E879" s="205" t="s">
        <v>40</v>
      </c>
      <c r="F879" s="23"/>
      <c r="G879" s="30"/>
      <c r="H879" s="31"/>
      <c r="I879" s="30"/>
      <c r="J879" s="21"/>
      <c r="K879" s="30"/>
      <c r="L879" s="30"/>
      <c r="M879" s="30"/>
      <c r="N879" s="30"/>
      <c r="O879" s="30"/>
      <c r="P879" s="30"/>
      <c r="Q879" s="30"/>
      <c r="R879" s="24"/>
    </row>
    <row r="880" spans="1:18" ht="15" customHeight="1" x14ac:dyDescent="0.4">
      <c r="A880" s="32" t="s">
        <v>3</v>
      </c>
      <c r="B880" s="32" t="s">
        <v>34</v>
      </c>
      <c r="C880" s="32" t="s">
        <v>4</v>
      </c>
      <c r="D880" s="32"/>
      <c r="E880" s="206" t="s">
        <v>41</v>
      </c>
      <c r="F880" s="33" t="str">
        <f>B!$D$13</f>
        <v>Mar-26</v>
      </c>
      <c r="G880" s="33" t="str">
        <f>B!$E$13</f>
        <v>Apr-26</v>
      </c>
      <c r="H880" s="33" t="str">
        <f>B!$F$13</f>
        <v>May-26</v>
      </c>
      <c r="I880" s="33" t="str">
        <f>B!$G$13</f>
        <v>Jun-26</v>
      </c>
      <c r="J880" s="33" t="str">
        <f>B!$H$13</f>
        <v>Jul-26</v>
      </c>
      <c r="K880" s="33" t="str">
        <f>B!$I$13</f>
        <v>Aug-26</v>
      </c>
      <c r="L880" s="33" t="s">
        <v>5</v>
      </c>
      <c r="M880" s="22"/>
      <c r="N880" s="22"/>
      <c r="O880" s="22"/>
      <c r="P880" s="22"/>
      <c r="Q880" s="22"/>
    </row>
    <row r="881" spans="1:17" ht="15" customHeight="1" x14ac:dyDescent="0.4">
      <c r="A881" s="23"/>
      <c r="B881" s="24" t="s">
        <v>36</v>
      </c>
      <c r="C881" s="24" t="s">
        <v>37</v>
      </c>
      <c r="D881" s="24"/>
      <c r="E881" s="207" t="s">
        <v>38</v>
      </c>
      <c r="F881" s="35" t="s">
        <v>287</v>
      </c>
      <c r="G881" s="35" t="s">
        <v>288</v>
      </c>
      <c r="H881" s="35" t="s">
        <v>289</v>
      </c>
      <c r="I881" s="35" t="s">
        <v>290</v>
      </c>
      <c r="J881" s="35" t="s">
        <v>42</v>
      </c>
      <c r="K881" s="35" t="s">
        <v>43</v>
      </c>
      <c r="L881" s="35" t="s">
        <v>44</v>
      </c>
      <c r="M881" s="22"/>
      <c r="N881" s="22"/>
      <c r="O881" s="22"/>
      <c r="P881" s="22"/>
      <c r="Q881" s="22"/>
    </row>
    <row r="882" spans="1:17" ht="15" customHeight="1" x14ac:dyDescent="0.4">
      <c r="F882" s="35"/>
      <c r="G882" s="35"/>
      <c r="H882" s="35"/>
      <c r="I882" s="35"/>
      <c r="J882" s="35"/>
      <c r="K882" s="35"/>
      <c r="L882" s="24"/>
      <c r="M882" s="22"/>
      <c r="N882" s="22"/>
      <c r="O882" s="22"/>
      <c r="P882" s="22"/>
      <c r="Q882" s="22"/>
    </row>
    <row r="883" spans="1:17" ht="15" customHeight="1" x14ac:dyDescent="0.4">
      <c r="A883" s="22">
        <v>1</v>
      </c>
      <c r="B883" s="22" t="str">
        <f>B237</f>
        <v>DS</v>
      </c>
      <c r="C883" s="22" t="str">
        <f>C237</f>
        <v>GTS Delivery Service - Commercial</v>
      </c>
      <c r="F883" s="28"/>
      <c r="H883" s="28"/>
      <c r="J883" s="28"/>
      <c r="L883" s="22"/>
      <c r="M883" s="22"/>
      <c r="N883" s="22"/>
      <c r="O883" s="22"/>
      <c r="P883" s="22"/>
      <c r="Q883" s="22"/>
    </row>
    <row r="884" spans="1:17" ht="15" customHeight="1" x14ac:dyDescent="0.4">
      <c r="F884" s="28"/>
      <c r="H884" s="28"/>
      <c r="J884" s="28"/>
      <c r="L884" s="22"/>
      <c r="M884" s="22"/>
      <c r="N884" s="22"/>
      <c r="O884" s="22"/>
      <c r="P884" s="22"/>
      <c r="Q884" s="22"/>
    </row>
    <row r="885" spans="1:17" ht="15" customHeight="1" x14ac:dyDescent="0.4">
      <c r="A885" s="22">
        <f>A883+1</f>
        <v>2</v>
      </c>
      <c r="C885" s="25" t="s">
        <v>84</v>
      </c>
      <c r="D885" s="25"/>
      <c r="F885" s="28"/>
      <c r="H885" s="28"/>
      <c r="J885" s="28"/>
      <c r="L885" s="22"/>
      <c r="M885" s="22"/>
      <c r="N885" s="22"/>
      <c r="O885" s="22"/>
      <c r="P885" s="22"/>
      <c r="Q885" s="22"/>
    </row>
    <row r="886" spans="1:17" ht="15" customHeight="1" x14ac:dyDescent="0.4">
      <c r="C886" s="25"/>
      <c r="D886" s="25"/>
      <c r="F886" s="28"/>
      <c r="H886" s="28"/>
      <c r="J886" s="28"/>
      <c r="L886" s="22"/>
      <c r="M886" s="22"/>
      <c r="N886" s="22"/>
      <c r="O886" s="22"/>
      <c r="P886" s="22"/>
      <c r="Q886" s="22"/>
    </row>
    <row r="887" spans="1:17" ht="15" customHeight="1" x14ac:dyDescent="0.4">
      <c r="A887" s="22">
        <f>A885+1</f>
        <v>3</v>
      </c>
      <c r="C887" s="22" t="s">
        <v>130</v>
      </c>
      <c r="F887" s="71">
        <f>B!D212</f>
        <v>22</v>
      </c>
      <c r="G887" s="71">
        <f>B!E212</f>
        <v>22</v>
      </c>
      <c r="H887" s="71">
        <f>B!F212</f>
        <v>22</v>
      </c>
      <c r="I887" s="71">
        <f>B!G212</f>
        <v>22</v>
      </c>
      <c r="J887" s="71">
        <f>B!H212</f>
        <v>22</v>
      </c>
      <c r="K887" s="71">
        <f>B!I212</f>
        <v>22</v>
      </c>
      <c r="L887" s="71">
        <f>SUM(F887:K887)</f>
        <v>132</v>
      </c>
      <c r="M887" s="22"/>
      <c r="N887" s="22"/>
      <c r="O887" s="22"/>
      <c r="P887" s="22"/>
      <c r="Q887" s="22"/>
    </row>
    <row r="888" spans="1:17" ht="15" customHeight="1" x14ac:dyDescent="0.4">
      <c r="A888" s="22">
        <f>A887+1</f>
        <v>4</v>
      </c>
      <c r="C888" s="22" t="s">
        <v>137</v>
      </c>
      <c r="D888" s="22" t="s">
        <v>18</v>
      </c>
      <c r="E888" s="224">
        <f>Input!H39</f>
        <v>5000</v>
      </c>
      <c r="F888" s="196">
        <f t="shared" ref="F888:K888" si="258">ROUND(F887*$E$888,2)</f>
        <v>110000</v>
      </c>
      <c r="G888" s="196">
        <f t="shared" si="258"/>
        <v>110000</v>
      </c>
      <c r="H888" s="196">
        <f t="shared" si="258"/>
        <v>110000</v>
      </c>
      <c r="I888" s="196">
        <f t="shared" si="258"/>
        <v>110000</v>
      </c>
      <c r="J888" s="196">
        <f t="shared" si="258"/>
        <v>110000</v>
      </c>
      <c r="K888" s="196">
        <f t="shared" si="258"/>
        <v>110000</v>
      </c>
      <c r="L888" s="196">
        <f>SUM(F888:K888)</f>
        <v>660000</v>
      </c>
      <c r="M888" s="22"/>
      <c r="N888" s="22"/>
      <c r="O888" s="22"/>
      <c r="P888" s="22"/>
      <c r="Q888" s="22"/>
    </row>
    <row r="889" spans="1:17" ht="15" customHeight="1" x14ac:dyDescent="0.4">
      <c r="E889" s="224"/>
      <c r="F889" s="196"/>
      <c r="G889" s="196"/>
      <c r="H889" s="196"/>
      <c r="I889" s="196"/>
      <c r="J889" s="196"/>
      <c r="K889" s="196"/>
      <c r="L889" s="196"/>
      <c r="M889" s="22"/>
      <c r="N889" s="22"/>
      <c r="O889" s="22"/>
      <c r="P889" s="22"/>
      <c r="Q889" s="22"/>
    </row>
    <row r="890" spans="1:17" ht="15" customHeight="1" x14ac:dyDescent="0.4">
      <c r="A890" s="22">
        <f>A888+1</f>
        <v>5</v>
      </c>
      <c r="C890" s="22" t="s">
        <v>136</v>
      </c>
      <c r="F890" s="28"/>
      <c r="H890" s="28"/>
      <c r="J890" s="28"/>
      <c r="L890" s="22"/>
      <c r="M890" s="22"/>
      <c r="N890" s="22"/>
      <c r="O890" s="22"/>
      <c r="P890" s="22"/>
      <c r="Q890" s="22"/>
    </row>
    <row r="891" spans="1:17" ht="15" customHeight="1" x14ac:dyDescent="0.4">
      <c r="A891" s="22">
        <f>A890+1</f>
        <v>6</v>
      </c>
      <c r="C891" s="22" t="str">
        <f>'C'!B264</f>
        <v xml:space="preserve">    First 30,000 Mcf</v>
      </c>
      <c r="F891" s="53">
        <f>'C'!D274</f>
        <v>215220</v>
      </c>
      <c r="G891" s="53">
        <f>'C'!E274</f>
        <v>185042.8</v>
      </c>
      <c r="H891" s="53">
        <f>'C'!F274</f>
        <v>169173</v>
      </c>
      <c r="I891" s="53">
        <f>'C'!G274</f>
        <v>158320.1</v>
      </c>
      <c r="J891" s="53">
        <f>'C'!H274</f>
        <v>155523</v>
      </c>
      <c r="K891" s="53">
        <f>'C'!I274</f>
        <v>157238.70000000001</v>
      </c>
      <c r="L891" s="53">
        <f>SUM(F891:K891)</f>
        <v>1040517.6000000001</v>
      </c>
      <c r="M891" s="22"/>
      <c r="N891" s="22"/>
      <c r="O891" s="22"/>
      <c r="P891" s="22"/>
      <c r="Q891" s="22"/>
    </row>
    <row r="892" spans="1:17" ht="15" customHeight="1" x14ac:dyDescent="0.4">
      <c r="A892" s="22">
        <f>A891+1</f>
        <v>7</v>
      </c>
      <c r="C892" s="22" t="str">
        <f>'C'!B265</f>
        <v xml:space="preserve">    Next 70,000 Mcf</v>
      </c>
      <c r="F892" s="27">
        <f>'C'!D275</f>
        <v>66900</v>
      </c>
      <c r="G892" s="27">
        <f>'C'!E275</f>
        <v>37700</v>
      </c>
      <c r="H892" s="27">
        <f>'C'!F275</f>
        <v>18300</v>
      </c>
      <c r="I892" s="27">
        <f>'C'!G275</f>
        <v>3000</v>
      </c>
      <c r="J892" s="27">
        <f>'C'!H275</f>
        <v>10300</v>
      </c>
      <c r="K892" s="27">
        <f>'C'!I275</f>
        <v>11540</v>
      </c>
      <c r="L892" s="27">
        <f>SUM(F892:K892)</f>
        <v>147740</v>
      </c>
      <c r="M892" s="22"/>
      <c r="N892" s="22"/>
      <c r="O892" s="22"/>
      <c r="P892" s="22"/>
      <c r="Q892" s="22"/>
    </row>
    <row r="893" spans="1:17" ht="15" customHeight="1" x14ac:dyDescent="0.4">
      <c r="A893" s="22">
        <f>A892+1</f>
        <v>8</v>
      </c>
      <c r="C893" s="22" t="str">
        <f>'C'!B266</f>
        <v xml:space="preserve">    Over 100,000 Mcf</v>
      </c>
      <c r="F893" s="42">
        <f>'C'!D276</f>
        <v>0</v>
      </c>
      <c r="G893" s="42">
        <f>'C'!E276</f>
        <v>0</v>
      </c>
      <c r="H893" s="42">
        <f>'C'!F276</f>
        <v>0</v>
      </c>
      <c r="I893" s="42">
        <f>'C'!G276</f>
        <v>0</v>
      </c>
      <c r="J893" s="42">
        <f>'C'!H276</f>
        <v>0</v>
      </c>
      <c r="K893" s="42">
        <f>'C'!I276</f>
        <v>0</v>
      </c>
      <c r="L893" s="42">
        <f>SUM(F893:K893)</f>
        <v>0</v>
      </c>
      <c r="M893" s="22"/>
      <c r="N893" s="22"/>
      <c r="O893" s="22"/>
      <c r="P893" s="22"/>
      <c r="Q893" s="22"/>
    </row>
    <row r="894" spans="1:17" ht="15" customHeight="1" x14ac:dyDescent="0.4">
      <c r="F894" s="53">
        <f t="shared" ref="F894:K894" si="259">SUM(F891:F893)</f>
        <v>282120</v>
      </c>
      <c r="G894" s="53">
        <f t="shared" si="259"/>
        <v>222742.8</v>
      </c>
      <c r="H894" s="53">
        <f t="shared" si="259"/>
        <v>187473</v>
      </c>
      <c r="I894" s="53">
        <f t="shared" si="259"/>
        <v>161320.1</v>
      </c>
      <c r="J894" s="53">
        <f t="shared" si="259"/>
        <v>165823</v>
      </c>
      <c r="K894" s="53">
        <f t="shared" si="259"/>
        <v>168778.7</v>
      </c>
      <c r="L894" s="196">
        <f>SUM(F894:K894)</f>
        <v>1188257.6000000001</v>
      </c>
      <c r="M894" s="22"/>
      <c r="N894" s="22"/>
      <c r="O894" s="22"/>
      <c r="P894" s="22"/>
      <c r="Q894" s="22"/>
    </row>
    <row r="895" spans="1:17" ht="15" customHeight="1" x14ac:dyDescent="0.4">
      <c r="A895" s="22">
        <f>A893+1</f>
        <v>9</v>
      </c>
      <c r="C895" s="22" t="s">
        <v>134</v>
      </c>
      <c r="F895" s="28"/>
      <c r="H895" s="28"/>
      <c r="J895" s="28"/>
      <c r="L895" s="29"/>
      <c r="M895" s="22"/>
      <c r="N895" s="22"/>
      <c r="O895" s="22"/>
      <c r="P895" s="22"/>
      <c r="Q895" s="22"/>
    </row>
    <row r="896" spans="1:17" ht="15" customHeight="1" x14ac:dyDescent="0.4">
      <c r="A896" s="22">
        <f>A895+1</f>
        <v>10</v>
      </c>
      <c r="C896" s="22" t="str">
        <f>C891</f>
        <v xml:space="preserve">    First 30,000 Mcf</v>
      </c>
      <c r="D896" s="172" t="s">
        <v>17</v>
      </c>
      <c r="E896" s="22">
        <f>Input!C39</f>
        <v>0.75090000000000001</v>
      </c>
      <c r="F896" s="196">
        <f t="shared" ref="F896:K896" si="260">ROUND(F891*$E$896,2)</f>
        <v>161608.70000000001</v>
      </c>
      <c r="G896" s="196">
        <f t="shared" si="260"/>
        <v>138948.64000000001</v>
      </c>
      <c r="H896" s="196">
        <f t="shared" si="260"/>
        <v>127032.01</v>
      </c>
      <c r="I896" s="196">
        <f t="shared" si="260"/>
        <v>118882.56</v>
      </c>
      <c r="J896" s="196">
        <f t="shared" si="260"/>
        <v>116782.22</v>
      </c>
      <c r="K896" s="196">
        <f t="shared" si="260"/>
        <v>118070.54</v>
      </c>
      <c r="L896" s="196">
        <f>SUM(F896:K896)</f>
        <v>781324.67</v>
      </c>
      <c r="M896" s="22"/>
      <c r="N896" s="22"/>
      <c r="O896" s="22"/>
      <c r="P896" s="22"/>
      <c r="Q896" s="22"/>
    </row>
    <row r="897" spans="1:17" ht="15" customHeight="1" x14ac:dyDescent="0.4">
      <c r="A897" s="22">
        <f>A896+1</f>
        <v>11</v>
      </c>
      <c r="C897" s="22" t="str">
        <f>C892</f>
        <v xml:space="preserve">    Next 70,000 Mcf</v>
      </c>
      <c r="D897" s="172" t="s">
        <v>17</v>
      </c>
      <c r="E897" s="22">
        <f>Input!D39</f>
        <v>0.46350000000000002</v>
      </c>
      <c r="F897" s="26">
        <f t="shared" ref="F897:K897" si="261">ROUND(F892*$E$897,2)</f>
        <v>31008.15</v>
      </c>
      <c r="G897" s="26">
        <f t="shared" si="261"/>
        <v>17473.95</v>
      </c>
      <c r="H897" s="26">
        <f t="shared" si="261"/>
        <v>8482.0499999999993</v>
      </c>
      <c r="I897" s="26">
        <f t="shared" si="261"/>
        <v>1390.5</v>
      </c>
      <c r="J897" s="26">
        <f t="shared" si="261"/>
        <v>4774.05</v>
      </c>
      <c r="K897" s="26">
        <f t="shared" si="261"/>
        <v>5348.79</v>
      </c>
      <c r="L897" s="26">
        <f>SUM(F897:K897)</f>
        <v>68477.490000000005</v>
      </c>
      <c r="M897" s="22"/>
      <c r="N897" s="22"/>
      <c r="O897" s="22"/>
      <c r="P897" s="22"/>
      <c r="Q897" s="22"/>
    </row>
    <row r="898" spans="1:17" ht="15" customHeight="1" x14ac:dyDescent="0.4">
      <c r="A898" s="22">
        <f>A897+1</f>
        <v>12</v>
      </c>
      <c r="C898" s="22" t="str">
        <f>C893</f>
        <v xml:space="preserve">    Over 100,000 Mcf</v>
      </c>
      <c r="D898" s="172" t="s">
        <v>17</v>
      </c>
      <c r="E898" s="22">
        <f>Input!E39</f>
        <v>0.24229999999999999</v>
      </c>
      <c r="F898" s="38">
        <f t="shared" ref="F898:K898" si="262">ROUND(F893*$E$898,2)</f>
        <v>0</v>
      </c>
      <c r="G898" s="38">
        <f t="shared" si="262"/>
        <v>0</v>
      </c>
      <c r="H898" s="38">
        <f t="shared" si="262"/>
        <v>0</v>
      </c>
      <c r="I898" s="38">
        <f t="shared" si="262"/>
        <v>0</v>
      </c>
      <c r="J898" s="38">
        <f t="shared" si="262"/>
        <v>0</v>
      </c>
      <c r="K898" s="38">
        <f t="shared" si="262"/>
        <v>0</v>
      </c>
      <c r="L898" s="38">
        <f>SUM(F898:K898)</f>
        <v>0</v>
      </c>
      <c r="M898" s="22"/>
      <c r="N898" s="22"/>
      <c r="O898" s="22"/>
      <c r="P898" s="22"/>
      <c r="Q898" s="22"/>
    </row>
    <row r="899" spans="1:17" ht="15" customHeight="1" x14ac:dyDescent="0.4">
      <c r="F899" s="196">
        <f t="shared" ref="F899:K899" si="263">SUM(F896:F898)</f>
        <v>192616.85</v>
      </c>
      <c r="G899" s="196">
        <f t="shared" si="263"/>
        <v>156422.59000000003</v>
      </c>
      <c r="H899" s="196">
        <f t="shared" si="263"/>
        <v>135514.06</v>
      </c>
      <c r="I899" s="196">
        <f t="shared" si="263"/>
        <v>120273.06</v>
      </c>
      <c r="J899" s="196">
        <f t="shared" si="263"/>
        <v>121556.27</v>
      </c>
      <c r="K899" s="196">
        <f t="shared" si="263"/>
        <v>123419.32999999999</v>
      </c>
      <c r="L899" s="196">
        <f>SUM(F899:K899)</f>
        <v>849802.16</v>
      </c>
      <c r="M899" s="22"/>
      <c r="N899" s="22"/>
      <c r="O899" s="22"/>
      <c r="P899" s="22"/>
      <c r="Q899" s="22"/>
    </row>
    <row r="900" spans="1:17" ht="15" customHeight="1" x14ac:dyDescent="0.4">
      <c r="A900" s="22" t="s">
        <v>311</v>
      </c>
      <c r="F900" s="196"/>
      <c r="G900" s="196"/>
      <c r="H900" s="196"/>
      <c r="I900" s="196"/>
      <c r="J900" s="196"/>
      <c r="K900" s="196"/>
      <c r="L900" s="196"/>
      <c r="M900" s="22"/>
      <c r="N900" s="22"/>
      <c r="O900" s="22"/>
      <c r="P900" s="22"/>
      <c r="Q900" s="22"/>
    </row>
    <row r="901" spans="1:17" ht="15" customHeight="1" x14ac:dyDescent="0.4">
      <c r="A901" s="22">
        <f>A898+1</f>
        <v>13</v>
      </c>
      <c r="C901" s="22" t="s">
        <v>314</v>
      </c>
      <c r="D901" s="214" t="s">
        <v>17</v>
      </c>
      <c r="E901" s="175">
        <f>Input!K39</f>
        <v>6.2E-2</v>
      </c>
      <c r="F901" s="215">
        <f>ROUND($F$894*$E$901,2)</f>
        <v>17491.439999999999</v>
      </c>
      <c r="G901" s="215">
        <f>ROUND($G$894*$E$901,2)</f>
        <v>13810.05</v>
      </c>
      <c r="H901" s="215">
        <f>ROUND($H$894*$E$901,2)</f>
        <v>11623.33</v>
      </c>
      <c r="I901" s="215">
        <f>ROUND($I$894*$E$901,2)</f>
        <v>10001.85</v>
      </c>
      <c r="J901" s="215">
        <f>ROUND($J$894*$E$901,2)</f>
        <v>10281.030000000001</v>
      </c>
      <c r="K901" s="215">
        <f>ROUND($K$894*$E$901,2)</f>
        <v>10464.280000000001</v>
      </c>
      <c r="L901" s="215">
        <f>SUM(F901:K901)</f>
        <v>73671.98</v>
      </c>
      <c r="M901" s="22"/>
      <c r="N901" s="22"/>
      <c r="O901" s="22"/>
      <c r="P901" s="22"/>
      <c r="Q901" s="22"/>
    </row>
    <row r="902" spans="1:17" ht="15" customHeight="1" x14ac:dyDescent="0.7">
      <c r="C902" s="213"/>
      <c r="D902" s="214"/>
      <c r="E902" s="216"/>
      <c r="F902" s="129"/>
      <c r="G902" s="129"/>
      <c r="H902" s="129"/>
      <c r="I902" s="129"/>
      <c r="J902" s="129"/>
      <c r="K902" s="129"/>
      <c r="L902" s="129"/>
      <c r="M902" s="22"/>
      <c r="N902" s="22"/>
      <c r="O902" s="22"/>
      <c r="P902" s="22"/>
      <c r="Q902" s="22"/>
    </row>
    <row r="903" spans="1:17" ht="15" customHeight="1" x14ac:dyDescent="0.4">
      <c r="A903" s="22">
        <f>A901+1</f>
        <v>14</v>
      </c>
      <c r="C903" s="22" t="s">
        <v>131</v>
      </c>
      <c r="F903" s="196">
        <f t="shared" ref="F903:K903" si="264">F888+F899+F901</f>
        <v>320108.28999999998</v>
      </c>
      <c r="G903" s="196">
        <f t="shared" si="264"/>
        <v>280232.64</v>
      </c>
      <c r="H903" s="196">
        <f t="shared" si="264"/>
        <v>257137.38999999998</v>
      </c>
      <c r="I903" s="196">
        <f t="shared" si="264"/>
        <v>240274.91</v>
      </c>
      <c r="J903" s="196">
        <f t="shared" si="264"/>
        <v>241837.30000000002</v>
      </c>
      <c r="K903" s="196">
        <f t="shared" si="264"/>
        <v>243883.61</v>
      </c>
      <c r="L903" s="196">
        <f>SUM(F903:K903)</f>
        <v>1583474.1400000001</v>
      </c>
      <c r="M903" s="22"/>
      <c r="N903" s="22"/>
      <c r="O903" s="22"/>
      <c r="P903" s="22"/>
      <c r="Q903" s="22"/>
    </row>
    <row r="904" spans="1:17" ht="15" customHeight="1" x14ac:dyDescent="0.4">
      <c r="F904" s="28"/>
      <c r="H904" s="28"/>
      <c r="J904" s="28"/>
      <c r="M904" s="22"/>
      <c r="N904" s="22"/>
      <c r="O904" s="22"/>
      <c r="P904" s="22"/>
      <c r="Q904" s="22"/>
    </row>
    <row r="905" spans="1:17" ht="15" customHeight="1" x14ac:dyDescent="0.4">
      <c r="A905" s="22">
        <f>A903+1</f>
        <v>15</v>
      </c>
      <c r="C905" s="22" t="s">
        <v>104</v>
      </c>
      <c r="D905" s="22" t="s">
        <v>17</v>
      </c>
      <c r="E905" s="223">
        <v>0</v>
      </c>
      <c r="F905" s="196">
        <v>0</v>
      </c>
      <c r="G905" s="196">
        <v>0</v>
      </c>
      <c r="H905" s="196">
        <v>0</v>
      </c>
      <c r="I905" s="196">
        <v>0</v>
      </c>
      <c r="J905" s="196">
        <v>0</v>
      </c>
      <c r="K905" s="196">
        <v>0</v>
      </c>
      <c r="L905" s="196">
        <f>SUM(F905:K905)</f>
        <v>0</v>
      </c>
      <c r="M905" s="22"/>
      <c r="N905" s="22"/>
      <c r="O905" s="22"/>
      <c r="P905" s="22"/>
      <c r="Q905" s="22"/>
    </row>
    <row r="906" spans="1:17" ht="15" customHeight="1" x14ac:dyDescent="0.4">
      <c r="E906" s="223"/>
      <c r="F906" s="196"/>
      <c r="G906" s="196"/>
      <c r="H906" s="196"/>
      <c r="I906" s="196"/>
      <c r="J906" s="196"/>
      <c r="K906" s="196"/>
      <c r="L906" s="196"/>
      <c r="M906" s="22"/>
      <c r="N906" s="22"/>
      <c r="O906" s="22"/>
      <c r="P906" s="22"/>
      <c r="Q906" s="22"/>
    </row>
    <row r="907" spans="1:17" ht="15" customHeight="1" x14ac:dyDescent="0.4">
      <c r="A907" s="22">
        <f>A905+1</f>
        <v>16</v>
      </c>
      <c r="C907" s="26" t="s">
        <v>132</v>
      </c>
      <c r="D907" s="37"/>
      <c r="E907" s="174"/>
      <c r="F907" s="196">
        <f t="shared" ref="F907:K907" si="265">F903+F905</f>
        <v>320108.28999999998</v>
      </c>
      <c r="G907" s="196">
        <f t="shared" si="265"/>
        <v>280232.64</v>
      </c>
      <c r="H907" s="196">
        <f t="shared" si="265"/>
        <v>257137.38999999998</v>
      </c>
      <c r="I907" s="196">
        <f t="shared" si="265"/>
        <v>240274.91</v>
      </c>
      <c r="J907" s="196">
        <f t="shared" si="265"/>
        <v>241837.30000000002</v>
      </c>
      <c r="K907" s="196">
        <f t="shared" si="265"/>
        <v>243883.61</v>
      </c>
      <c r="L907" s="196">
        <f>SUM(F907:K907)</f>
        <v>1583474.1400000001</v>
      </c>
      <c r="M907" s="22"/>
      <c r="N907" s="22"/>
      <c r="O907" s="22"/>
      <c r="P907" s="22"/>
      <c r="Q907" s="22"/>
    </row>
    <row r="908" spans="1:17" ht="15" customHeight="1" x14ac:dyDescent="0.4">
      <c r="F908" s="28"/>
      <c r="H908" s="28"/>
      <c r="J908" s="28"/>
      <c r="L908" s="22"/>
      <c r="M908" s="22"/>
      <c r="N908" s="22"/>
      <c r="O908" s="22"/>
      <c r="P908" s="22"/>
      <c r="Q908" s="22"/>
    </row>
    <row r="909" spans="1:17" ht="15" customHeight="1" x14ac:dyDescent="0.4">
      <c r="A909" s="22">
        <f>A907+1</f>
        <v>17</v>
      </c>
      <c r="B909" s="22" t="str">
        <f>B244</f>
        <v>DS</v>
      </c>
      <c r="C909" s="22" t="str">
        <f>C244</f>
        <v>GTS Delivery Service - Industrial</v>
      </c>
      <c r="F909" s="28"/>
      <c r="H909" s="28"/>
      <c r="J909" s="28"/>
      <c r="L909" s="22"/>
      <c r="M909" s="22"/>
      <c r="N909" s="22"/>
      <c r="O909" s="22"/>
      <c r="P909" s="22"/>
      <c r="Q909" s="22"/>
    </row>
    <row r="910" spans="1:17" ht="15" customHeight="1" x14ac:dyDescent="0.4">
      <c r="F910" s="28"/>
      <c r="H910" s="28"/>
      <c r="J910" s="28"/>
      <c r="L910" s="22"/>
      <c r="M910" s="22"/>
      <c r="N910" s="22"/>
      <c r="O910" s="22"/>
      <c r="P910" s="22"/>
      <c r="Q910" s="22"/>
    </row>
    <row r="911" spans="1:17" ht="15" customHeight="1" x14ac:dyDescent="0.4">
      <c r="A911" s="22">
        <f>A909+1</f>
        <v>18</v>
      </c>
      <c r="C911" s="25" t="s">
        <v>85</v>
      </c>
      <c r="D911" s="25"/>
      <c r="F911" s="28"/>
      <c r="H911" s="28"/>
      <c r="J911" s="28"/>
      <c r="L911" s="22"/>
      <c r="M911" s="22"/>
      <c r="N911" s="22"/>
      <c r="O911" s="22"/>
      <c r="P911" s="22"/>
      <c r="Q911" s="22"/>
    </row>
    <row r="912" spans="1:17" ht="15" customHeight="1" x14ac:dyDescent="0.4">
      <c r="C912" s="25"/>
      <c r="D912" s="25"/>
      <c r="F912" s="28"/>
      <c r="H912" s="28"/>
      <c r="J912" s="28"/>
      <c r="L912" s="22"/>
      <c r="M912" s="22"/>
      <c r="N912" s="22"/>
      <c r="O912" s="22"/>
      <c r="P912" s="22"/>
      <c r="Q912" s="22"/>
    </row>
    <row r="913" spans="1:17" ht="15" customHeight="1" x14ac:dyDescent="0.4">
      <c r="A913" s="22">
        <f>A911+1</f>
        <v>19</v>
      </c>
      <c r="C913" s="22" t="s">
        <v>130</v>
      </c>
      <c r="F913" s="71">
        <f>B!D218</f>
        <v>41</v>
      </c>
      <c r="G913" s="71">
        <f>B!E218</f>
        <v>43</v>
      </c>
      <c r="H913" s="71">
        <f>B!F218</f>
        <v>41</v>
      </c>
      <c r="I913" s="71">
        <f>B!G218</f>
        <v>43</v>
      </c>
      <c r="J913" s="71">
        <f>B!H218</f>
        <v>41</v>
      </c>
      <c r="K913" s="71">
        <f>B!I218</f>
        <v>41</v>
      </c>
      <c r="L913" s="71">
        <f>SUM(F913:K913)</f>
        <v>250</v>
      </c>
      <c r="M913" s="22"/>
      <c r="N913" s="22"/>
      <c r="O913" s="22"/>
      <c r="P913" s="22"/>
      <c r="Q913" s="22"/>
    </row>
    <row r="914" spans="1:17" ht="15" customHeight="1" x14ac:dyDescent="0.4">
      <c r="A914" s="22">
        <f>A913+1</f>
        <v>20</v>
      </c>
      <c r="C914" s="22" t="s">
        <v>137</v>
      </c>
      <c r="D914" s="22" t="s">
        <v>18</v>
      </c>
      <c r="E914" s="224">
        <f>Input!H40</f>
        <v>5000</v>
      </c>
      <c r="F914" s="196">
        <f t="shared" ref="F914:K914" si="266">ROUND(F913*$E$914,2)</f>
        <v>205000</v>
      </c>
      <c r="G914" s="196">
        <f t="shared" si="266"/>
        <v>215000</v>
      </c>
      <c r="H914" s="196">
        <f t="shared" si="266"/>
        <v>205000</v>
      </c>
      <c r="I914" s="196">
        <f t="shared" si="266"/>
        <v>215000</v>
      </c>
      <c r="J914" s="196">
        <f t="shared" si="266"/>
        <v>205000</v>
      </c>
      <c r="K914" s="196">
        <f t="shared" si="266"/>
        <v>205000</v>
      </c>
      <c r="L914" s="196">
        <f>SUM(F914:K914)</f>
        <v>1250000</v>
      </c>
      <c r="M914" s="22"/>
      <c r="N914" s="22"/>
      <c r="O914" s="22"/>
      <c r="P914" s="22"/>
      <c r="Q914" s="22"/>
    </row>
    <row r="915" spans="1:17" ht="15" customHeight="1" x14ac:dyDescent="0.4">
      <c r="E915" s="224"/>
      <c r="F915" s="196"/>
      <c r="G915" s="196"/>
      <c r="H915" s="196"/>
      <c r="I915" s="196"/>
      <c r="J915" s="196"/>
      <c r="K915" s="196"/>
      <c r="L915" s="196"/>
      <c r="M915" s="22"/>
      <c r="N915" s="22"/>
      <c r="O915" s="22"/>
      <c r="P915" s="22"/>
      <c r="Q915" s="22"/>
    </row>
    <row r="916" spans="1:17" ht="15" customHeight="1" x14ac:dyDescent="0.4">
      <c r="A916" s="22">
        <f>A914+1</f>
        <v>21</v>
      </c>
      <c r="C916" s="22" t="s">
        <v>136</v>
      </c>
      <c r="F916" s="28"/>
      <c r="H916" s="28"/>
      <c r="J916" s="28"/>
      <c r="L916" s="22"/>
      <c r="M916" s="22"/>
      <c r="N916" s="22"/>
      <c r="O916" s="22"/>
      <c r="P916" s="22"/>
      <c r="Q916" s="22"/>
    </row>
    <row r="917" spans="1:17" ht="15" customHeight="1" x14ac:dyDescent="0.4">
      <c r="A917" s="22">
        <f>A916+1</f>
        <v>22</v>
      </c>
      <c r="C917" s="22" t="str">
        <f>'C'!B281</f>
        <v xml:space="preserve">    First 30,000 Mcf</v>
      </c>
      <c r="F917" s="53">
        <f>'C'!D291</f>
        <v>340269.4</v>
      </c>
      <c r="G917" s="53">
        <f>'C'!E291</f>
        <v>320769.09999999998</v>
      </c>
      <c r="H917" s="53">
        <f>'C'!F291</f>
        <v>314240.7</v>
      </c>
      <c r="I917" s="53">
        <f>'C'!G291</f>
        <v>303614.8</v>
      </c>
      <c r="J917" s="53">
        <f>'C'!H291</f>
        <v>252762.5</v>
      </c>
      <c r="K917" s="53">
        <f>'C'!I291</f>
        <v>313877.7</v>
      </c>
      <c r="L917" s="53">
        <f>SUM(F917:K917)</f>
        <v>1845534.2</v>
      </c>
      <c r="M917" s="22"/>
      <c r="N917" s="22"/>
      <c r="O917" s="22"/>
      <c r="P917" s="22"/>
      <c r="Q917" s="22"/>
    </row>
    <row r="918" spans="1:17" ht="15" customHeight="1" x14ac:dyDescent="0.4">
      <c r="A918" s="22">
        <f>A917+1</f>
        <v>23</v>
      </c>
      <c r="C918" s="22" t="str">
        <f>'C'!B282</f>
        <v xml:space="preserve">    Next 70,000 Mcf</v>
      </c>
      <c r="F918" s="27">
        <f>'C'!D292</f>
        <v>140000</v>
      </c>
      <c r="G918" s="27">
        <f>'C'!E292</f>
        <v>140000</v>
      </c>
      <c r="H918" s="27">
        <f>'C'!F292</f>
        <v>126700</v>
      </c>
      <c r="I918" s="27">
        <f>'C'!G292</f>
        <v>116600</v>
      </c>
      <c r="J918" s="27">
        <f>'C'!H292</f>
        <v>24100</v>
      </c>
      <c r="K918" s="27">
        <f>'C'!I292</f>
        <v>116500</v>
      </c>
      <c r="L918" s="27">
        <f>SUM(F918:K918)</f>
        <v>663900</v>
      </c>
      <c r="M918" s="22"/>
      <c r="N918" s="22"/>
      <c r="O918" s="22"/>
      <c r="P918" s="22"/>
      <c r="Q918" s="22"/>
    </row>
    <row r="919" spans="1:17" ht="15" customHeight="1" x14ac:dyDescent="0.4">
      <c r="A919" s="22">
        <f>A918+1</f>
        <v>24</v>
      </c>
      <c r="C919" s="22" t="str">
        <f>'C'!B283</f>
        <v xml:space="preserve">    Over 100,000 Mcf</v>
      </c>
      <c r="F919" s="42">
        <f>'C'!D293</f>
        <v>72400</v>
      </c>
      <c r="G919" s="42">
        <f>'C'!E293</f>
        <v>35600</v>
      </c>
      <c r="H919" s="42">
        <f>'C'!F293</f>
        <v>17000</v>
      </c>
      <c r="I919" s="42">
        <f>'C'!G293</f>
        <v>7000</v>
      </c>
      <c r="J919" s="42">
        <f>'C'!H293</f>
        <v>0</v>
      </c>
      <c r="K919" s="42">
        <f>'C'!I293</f>
        <v>3000</v>
      </c>
      <c r="L919" s="42">
        <f>SUM(F919:K919)</f>
        <v>135000</v>
      </c>
      <c r="M919" s="22"/>
      <c r="N919" s="22"/>
      <c r="O919" s="22"/>
      <c r="P919" s="22"/>
      <c r="Q919" s="22"/>
    </row>
    <row r="920" spans="1:17" ht="15" customHeight="1" x14ac:dyDescent="0.4">
      <c r="F920" s="53">
        <f t="shared" ref="F920:K920" si="267">SUM(F917:F919)</f>
        <v>552669.4</v>
      </c>
      <c r="G920" s="53">
        <f t="shared" si="267"/>
        <v>496369.1</v>
      </c>
      <c r="H920" s="53">
        <f t="shared" si="267"/>
        <v>457940.7</v>
      </c>
      <c r="I920" s="53">
        <f t="shared" si="267"/>
        <v>427214.8</v>
      </c>
      <c r="J920" s="53">
        <f t="shared" si="267"/>
        <v>276862.5</v>
      </c>
      <c r="K920" s="53">
        <f t="shared" si="267"/>
        <v>433377.7</v>
      </c>
      <c r="L920" s="53">
        <f>SUM(F920:K920)</f>
        <v>2644434.2000000002</v>
      </c>
      <c r="M920" s="22"/>
      <c r="N920" s="22"/>
      <c r="O920" s="22"/>
      <c r="P920" s="22"/>
      <c r="Q920" s="22"/>
    </row>
    <row r="921" spans="1:17" ht="15" customHeight="1" x14ac:dyDescent="0.4">
      <c r="A921" s="22">
        <f>A919+1</f>
        <v>25</v>
      </c>
      <c r="C921" s="22" t="s">
        <v>134</v>
      </c>
      <c r="F921" s="28"/>
      <c r="H921" s="28"/>
      <c r="J921" s="28"/>
      <c r="L921" s="29"/>
      <c r="M921" s="22"/>
      <c r="N921" s="22"/>
      <c r="O921" s="22"/>
      <c r="P921" s="22"/>
      <c r="Q921" s="22"/>
    </row>
    <row r="922" spans="1:17" ht="15" customHeight="1" x14ac:dyDescent="0.4">
      <c r="A922" s="22">
        <f>A921+1</f>
        <v>26</v>
      </c>
      <c r="C922" s="22" t="str">
        <f>C917</f>
        <v xml:space="preserve">    First 30,000 Mcf</v>
      </c>
      <c r="D922" s="172" t="s">
        <v>17</v>
      </c>
      <c r="E922" s="216">
        <f>Input!C40</f>
        <v>0.75090000000000001</v>
      </c>
      <c r="F922" s="196">
        <f t="shared" ref="F922:K922" si="268">ROUND(F917*$E$922,2)</f>
        <v>255508.29</v>
      </c>
      <c r="G922" s="196">
        <f t="shared" si="268"/>
        <v>240865.52</v>
      </c>
      <c r="H922" s="196">
        <f t="shared" si="268"/>
        <v>235963.34</v>
      </c>
      <c r="I922" s="196">
        <f t="shared" si="268"/>
        <v>227984.35</v>
      </c>
      <c r="J922" s="196">
        <f t="shared" si="268"/>
        <v>189799.36</v>
      </c>
      <c r="K922" s="196">
        <f t="shared" si="268"/>
        <v>235690.76</v>
      </c>
      <c r="L922" s="196">
        <f>SUM(F922:K922)</f>
        <v>1385811.6199999999</v>
      </c>
      <c r="M922" s="22"/>
      <c r="N922" s="22"/>
      <c r="O922" s="22"/>
      <c r="P922" s="22"/>
      <c r="Q922" s="22"/>
    </row>
    <row r="923" spans="1:17" ht="15" customHeight="1" x14ac:dyDescent="0.4">
      <c r="A923" s="22">
        <f>A922+1</f>
        <v>27</v>
      </c>
      <c r="C923" s="22" t="str">
        <f>C918</f>
        <v xml:space="preserve">    Next 70,000 Mcf</v>
      </c>
      <c r="D923" s="172" t="s">
        <v>17</v>
      </c>
      <c r="E923" s="216">
        <f>Input!D40</f>
        <v>0.46350000000000002</v>
      </c>
      <c r="F923" s="26">
        <f t="shared" ref="F923:K923" si="269">ROUND(F918*$E$923,2)</f>
        <v>64890</v>
      </c>
      <c r="G923" s="26">
        <f t="shared" si="269"/>
        <v>64890</v>
      </c>
      <c r="H923" s="26">
        <f t="shared" si="269"/>
        <v>58725.45</v>
      </c>
      <c r="I923" s="26">
        <f t="shared" si="269"/>
        <v>54044.1</v>
      </c>
      <c r="J923" s="26">
        <f t="shared" si="269"/>
        <v>11170.35</v>
      </c>
      <c r="K923" s="26">
        <f t="shared" si="269"/>
        <v>53997.75</v>
      </c>
      <c r="L923" s="26">
        <f>SUM(F923:K923)</f>
        <v>307717.65000000002</v>
      </c>
      <c r="M923" s="22"/>
      <c r="N923" s="22"/>
      <c r="O923" s="22"/>
      <c r="P923" s="22"/>
      <c r="Q923" s="22"/>
    </row>
    <row r="924" spans="1:17" ht="15" customHeight="1" x14ac:dyDescent="0.4">
      <c r="A924" s="22">
        <f>A923+1</f>
        <v>28</v>
      </c>
      <c r="C924" s="22" t="str">
        <f>C919</f>
        <v xml:space="preserve">    Over 100,000 Mcf</v>
      </c>
      <c r="D924" s="172" t="s">
        <v>17</v>
      </c>
      <c r="E924" s="216">
        <f>Input!E40</f>
        <v>0.24229999999999999</v>
      </c>
      <c r="F924" s="38">
        <f t="shared" ref="F924:K924" si="270">ROUND(F919*$E$924,2)</f>
        <v>17542.52</v>
      </c>
      <c r="G924" s="38">
        <f t="shared" si="270"/>
        <v>8625.8799999999992</v>
      </c>
      <c r="H924" s="38">
        <f t="shared" si="270"/>
        <v>4119.1000000000004</v>
      </c>
      <c r="I924" s="38">
        <f t="shared" si="270"/>
        <v>1696.1</v>
      </c>
      <c r="J924" s="38">
        <f t="shared" si="270"/>
        <v>0</v>
      </c>
      <c r="K924" s="38">
        <f t="shared" si="270"/>
        <v>726.9</v>
      </c>
      <c r="L924" s="38">
        <f>SUM(F924:K924)</f>
        <v>32710.5</v>
      </c>
      <c r="M924" s="22"/>
      <c r="N924" s="26"/>
      <c r="O924" s="22"/>
      <c r="P924" s="22"/>
      <c r="Q924" s="22"/>
    </row>
    <row r="925" spans="1:17" ht="15" customHeight="1" x14ac:dyDescent="0.4">
      <c r="F925" s="196">
        <f t="shared" ref="F925:K925" si="271">SUM(F922:F924)</f>
        <v>337940.81000000006</v>
      </c>
      <c r="G925" s="196">
        <f t="shared" si="271"/>
        <v>314381.40000000002</v>
      </c>
      <c r="H925" s="196">
        <f t="shared" si="271"/>
        <v>298807.88999999996</v>
      </c>
      <c r="I925" s="196">
        <f t="shared" si="271"/>
        <v>283724.55</v>
      </c>
      <c r="J925" s="196">
        <f t="shared" si="271"/>
        <v>200969.71</v>
      </c>
      <c r="K925" s="196">
        <f t="shared" si="271"/>
        <v>290415.41000000003</v>
      </c>
      <c r="L925" s="196">
        <f>SUM(F925:K925)</f>
        <v>1726239.77</v>
      </c>
      <c r="M925" s="22"/>
      <c r="N925" s="22"/>
      <c r="O925" s="22"/>
      <c r="P925" s="22"/>
      <c r="Q925" s="22"/>
    </row>
    <row r="926" spans="1:17" ht="15" customHeight="1" x14ac:dyDescent="0.4">
      <c r="F926" s="196"/>
      <c r="G926" s="196"/>
      <c r="H926" s="196"/>
      <c r="I926" s="196"/>
      <c r="J926" s="196"/>
      <c r="K926" s="196"/>
      <c r="L926" s="196"/>
      <c r="M926" s="22"/>
      <c r="N926" s="22"/>
      <c r="O926" s="22"/>
      <c r="P926" s="22"/>
      <c r="Q926" s="22"/>
    </row>
    <row r="927" spans="1:17" ht="15" customHeight="1" x14ac:dyDescent="0.4">
      <c r="A927" s="22">
        <f>A924+1</f>
        <v>29</v>
      </c>
      <c r="C927" s="22" t="s">
        <v>314</v>
      </c>
      <c r="D927" s="214" t="s">
        <v>17</v>
      </c>
      <c r="E927" s="175">
        <f>Input!K40</f>
        <v>6.2E-2</v>
      </c>
      <c r="F927" s="215">
        <f>ROUND($F$920*$E$927,2)</f>
        <v>34265.5</v>
      </c>
      <c r="G927" s="215">
        <f>ROUND($G$920*$E$927,2)</f>
        <v>30774.880000000001</v>
      </c>
      <c r="H927" s="215">
        <f>ROUND($H$920*$E$927,2)</f>
        <v>28392.32</v>
      </c>
      <c r="I927" s="215">
        <f>ROUND($I$920*$E$927,2)</f>
        <v>26487.32</v>
      </c>
      <c r="J927" s="215">
        <f>ROUND($J$920*$E$927,2)</f>
        <v>17165.48</v>
      </c>
      <c r="K927" s="215">
        <f>ROUND($K$920*$E$927,2)</f>
        <v>26869.42</v>
      </c>
      <c r="L927" s="215">
        <f>SUM(F927:K927)</f>
        <v>163954.92000000004</v>
      </c>
      <c r="M927" s="22"/>
      <c r="N927" s="22"/>
      <c r="O927" s="22"/>
      <c r="P927" s="22"/>
      <c r="Q927" s="22"/>
    </row>
    <row r="928" spans="1:17" ht="15" customHeight="1" x14ac:dyDescent="0.7">
      <c r="C928" s="213"/>
      <c r="D928" s="214"/>
      <c r="E928" s="216"/>
      <c r="F928" s="129"/>
      <c r="G928" s="129"/>
      <c r="H928" s="129"/>
      <c r="I928" s="129"/>
      <c r="J928" s="129"/>
      <c r="K928" s="129"/>
      <c r="L928" s="129"/>
      <c r="M928" s="22"/>
      <c r="N928" s="22"/>
      <c r="O928" s="22"/>
      <c r="P928" s="22"/>
      <c r="Q928" s="22"/>
    </row>
    <row r="929" spans="1:18" ht="15" customHeight="1" x14ac:dyDescent="0.4">
      <c r="A929" s="22">
        <f>A927+1</f>
        <v>30</v>
      </c>
      <c r="C929" s="22" t="s">
        <v>131</v>
      </c>
      <c r="F929" s="196">
        <f t="shared" ref="F929:K929" si="272">F914+F925+F927</f>
        <v>577206.31000000006</v>
      </c>
      <c r="G929" s="196">
        <f t="shared" si="272"/>
        <v>560156.28</v>
      </c>
      <c r="H929" s="196">
        <f t="shared" si="272"/>
        <v>532200.21</v>
      </c>
      <c r="I929" s="196">
        <f t="shared" si="272"/>
        <v>525211.87</v>
      </c>
      <c r="J929" s="196">
        <f t="shared" si="272"/>
        <v>423135.18999999994</v>
      </c>
      <c r="K929" s="196">
        <f t="shared" si="272"/>
        <v>522284.83</v>
      </c>
      <c r="L929" s="196">
        <f>SUM(F929:K929)</f>
        <v>3140194.69</v>
      </c>
      <c r="M929" s="22"/>
      <c r="N929" s="22"/>
      <c r="O929" s="22"/>
      <c r="P929" s="22"/>
      <c r="Q929" s="22"/>
    </row>
    <row r="930" spans="1:18" ht="15" customHeight="1" x14ac:dyDescent="0.4">
      <c r="F930" s="196"/>
      <c r="G930" s="196"/>
      <c r="H930" s="196"/>
      <c r="I930" s="196"/>
      <c r="J930" s="196"/>
      <c r="K930" s="196"/>
      <c r="L930" s="196"/>
      <c r="M930" s="22"/>
      <c r="N930" s="22"/>
      <c r="O930" s="22"/>
      <c r="P930" s="22"/>
      <c r="Q930" s="22"/>
    </row>
    <row r="931" spans="1:18" ht="14.55" customHeight="1" x14ac:dyDescent="0.4">
      <c r="A931" s="22">
        <f>A929+1</f>
        <v>31</v>
      </c>
      <c r="C931" s="22" t="s">
        <v>104</v>
      </c>
      <c r="D931" s="22" t="s">
        <v>17</v>
      </c>
      <c r="E931" s="223">
        <v>0</v>
      </c>
      <c r="F931" s="196">
        <v>0</v>
      </c>
      <c r="G931" s="196">
        <v>0</v>
      </c>
      <c r="H931" s="196">
        <v>0</v>
      </c>
      <c r="I931" s="196">
        <v>0</v>
      </c>
      <c r="J931" s="196">
        <v>0</v>
      </c>
      <c r="K931" s="196">
        <v>0</v>
      </c>
      <c r="L931" s="196">
        <f>SUM(F931:K931)</f>
        <v>0</v>
      </c>
      <c r="M931" s="22"/>
      <c r="N931" s="22"/>
      <c r="O931" s="22"/>
      <c r="P931" s="22"/>
      <c r="Q931" s="22"/>
    </row>
    <row r="932" spans="1:18" ht="14.55" customHeight="1" x14ac:dyDescent="0.4">
      <c r="E932" s="223"/>
      <c r="F932" s="196"/>
      <c r="G932" s="196"/>
      <c r="H932" s="196"/>
      <c r="I932" s="196"/>
      <c r="J932" s="196"/>
      <c r="K932" s="196"/>
      <c r="L932" s="196"/>
      <c r="M932" s="22"/>
      <c r="N932" s="22"/>
      <c r="O932" s="22"/>
      <c r="P932" s="22"/>
      <c r="Q932" s="22"/>
    </row>
    <row r="933" spans="1:18" ht="15" customHeight="1" x14ac:dyDescent="0.4">
      <c r="A933" s="22">
        <f>A931+1</f>
        <v>32</v>
      </c>
      <c r="C933" s="26" t="s">
        <v>132</v>
      </c>
      <c r="D933" s="37"/>
      <c r="E933" s="174"/>
      <c r="F933" s="196">
        <f t="shared" ref="F933:K933" si="273">F929+F931</f>
        <v>577206.31000000006</v>
      </c>
      <c r="G933" s="196">
        <f t="shared" si="273"/>
        <v>560156.28</v>
      </c>
      <c r="H933" s="196">
        <f t="shared" si="273"/>
        <v>532200.21</v>
      </c>
      <c r="I933" s="196">
        <f t="shared" si="273"/>
        <v>525211.87</v>
      </c>
      <c r="J933" s="196">
        <f t="shared" si="273"/>
        <v>423135.18999999994</v>
      </c>
      <c r="K933" s="196">
        <f t="shared" si="273"/>
        <v>522284.83</v>
      </c>
      <c r="L933" s="196">
        <f>SUM(F933:K933)</f>
        <v>3140194.69</v>
      </c>
      <c r="M933" s="22"/>
      <c r="N933" s="22"/>
      <c r="O933" s="22"/>
      <c r="P933" s="22"/>
      <c r="Q933" s="22"/>
    </row>
    <row r="934" spans="1:18" ht="15" customHeight="1" x14ac:dyDescent="0.4">
      <c r="R934" s="176"/>
    </row>
    <row r="935" spans="1:18" ht="15" customHeight="1" x14ac:dyDescent="0.4">
      <c r="A935" s="22">
        <f>A933+1</f>
        <v>33</v>
      </c>
      <c r="B935" s="22" t="str">
        <f>B251</f>
        <v>GDS</v>
      </c>
      <c r="C935" s="22" t="str">
        <f>C251</f>
        <v>GTS Grandfathered Delivery Service - Commercial</v>
      </c>
      <c r="F935" s="28"/>
      <c r="H935" s="28"/>
      <c r="J935" s="28"/>
      <c r="L935" s="22"/>
      <c r="M935" s="22"/>
      <c r="N935" s="22"/>
      <c r="O935" s="22"/>
      <c r="P935" s="22"/>
      <c r="Q935" s="22"/>
    </row>
    <row r="936" spans="1:18" ht="15" customHeight="1" x14ac:dyDescent="0.4">
      <c r="F936" s="28"/>
      <c r="H936" s="28"/>
      <c r="J936" s="28"/>
      <c r="L936" s="22"/>
      <c r="M936" s="22"/>
      <c r="N936" s="22"/>
      <c r="O936" s="22"/>
      <c r="P936" s="22"/>
      <c r="Q936" s="22"/>
    </row>
    <row r="937" spans="1:18" ht="15" customHeight="1" x14ac:dyDescent="0.4">
      <c r="A937" s="22">
        <f>A935+1</f>
        <v>34</v>
      </c>
      <c r="C937" s="25" t="s">
        <v>84</v>
      </c>
      <c r="D937" s="25"/>
      <c r="F937" s="28"/>
      <c r="H937" s="28"/>
      <c r="J937" s="28"/>
      <c r="L937" s="22"/>
      <c r="M937" s="22"/>
      <c r="N937" s="22"/>
      <c r="O937" s="22"/>
      <c r="P937" s="22"/>
      <c r="Q937" s="22"/>
    </row>
    <row r="938" spans="1:18" ht="15" customHeight="1" x14ac:dyDescent="0.4">
      <c r="C938" s="25"/>
      <c r="D938" s="25"/>
      <c r="F938" s="28"/>
      <c r="H938" s="28"/>
      <c r="J938" s="28"/>
      <c r="L938" s="22"/>
      <c r="M938" s="22"/>
      <c r="N938" s="22"/>
      <c r="O938" s="22"/>
      <c r="P938" s="22"/>
      <c r="Q938" s="22"/>
    </row>
    <row r="939" spans="1:18" ht="15" customHeight="1" x14ac:dyDescent="0.4">
      <c r="A939" s="22">
        <f>A937+1</f>
        <v>35</v>
      </c>
      <c r="C939" s="22" t="s">
        <v>130</v>
      </c>
      <c r="D939" s="25"/>
      <c r="F939" s="71">
        <f>B!D224</f>
        <v>15</v>
      </c>
      <c r="G939" s="71">
        <f>B!E224</f>
        <v>15</v>
      </c>
      <c r="H939" s="71">
        <f>B!F224</f>
        <v>15</v>
      </c>
      <c r="I939" s="71">
        <f>B!G224</f>
        <v>15</v>
      </c>
      <c r="J939" s="71">
        <f>B!H224</f>
        <v>15</v>
      </c>
      <c r="K939" s="71">
        <f>B!I224</f>
        <v>15</v>
      </c>
      <c r="L939" s="71">
        <f>SUM(F939:K939)</f>
        <v>90</v>
      </c>
      <c r="M939" s="22"/>
      <c r="N939" s="22"/>
      <c r="O939" s="22"/>
      <c r="P939" s="22"/>
      <c r="Q939" s="22"/>
    </row>
    <row r="940" spans="1:18" ht="15" customHeight="1" x14ac:dyDescent="0.4">
      <c r="A940" s="22">
        <f>A939+1</f>
        <v>36</v>
      </c>
      <c r="C940" s="22" t="s">
        <v>137</v>
      </c>
      <c r="D940" s="22" t="s">
        <v>18</v>
      </c>
      <c r="E940" s="224">
        <f>Input!H41</f>
        <v>110</v>
      </c>
      <c r="F940" s="196">
        <f t="shared" ref="F940:K940" si="274">ROUND(F939*$E$940,2)</f>
        <v>1650</v>
      </c>
      <c r="G940" s="196">
        <f t="shared" si="274"/>
        <v>1650</v>
      </c>
      <c r="H940" s="196">
        <f t="shared" si="274"/>
        <v>1650</v>
      </c>
      <c r="I940" s="196">
        <f t="shared" si="274"/>
        <v>1650</v>
      </c>
      <c r="J940" s="196">
        <f t="shared" si="274"/>
        <v>1650</v>
      </c>
      <c r="K940" s="196">
        <f t="shared" si="274"/>
        <v>1650</v>
      </c>
      <c r="L940" s="196">
        <f>SUM(F940:K940)</f>
        <v>9900</v>
      </c>
      <c r="M940" s="22"/>
      <c r="N940" s="22"/>
      <c r="O940" s="22"/>
      <c r="P940" s="22"/>
      <c r="Q940" s="22"/>
    </row>
    <row r="941" spans="1:18" ht="15" customHeight="1" x14ac:dyDescent="0.4">
      <c r="E941" s="224"/>
      <c r="F941" s="196"/>
      <c r="G941" s="196"/>
      <c r="H941" s="196"/>
      <c r="I941" s="196"/>
      <c r="J941" s="196"/>
      <c r="K941" s="196"/>
      <c r="L941" s="196"/>
      <c r="M941" s="22"/>
      <c r="N941" s="22"/>
      <c r="O941" s="22"/>
      <c r="P941" s="22"/>
      <c r="Q941" s="22"/>
    </row>
    <row r="942" spans="1:18" ht="15" customHeight="1" x14ac:dyDescent="0.4">
      <c r="A942" s="22">
        <f>A940+1</f>
        <v>37</v>
      </c>
      <c r="C942" s="22" t="s">
        <v>136</v>
      </c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</row>
    <row r="943" spans="1:18" ht="15" customHeight="1" x14ac:dyDescent="0.4">
      <c r="A943" s="22">
        <f>A942+1</f>
        <v>38</v>
      </c>
      <c r="C943" s="22" t="str">
        <f>'C'!B298</f>
        <v xml:space="preserve">    First 50 Mcf</v>
      </c>
      <c r="F943" s="53">
        <f>'C'!D310</f>
        <v>750</v>
      </c>
      <c r="G943" s="53">
        <f>'C'!E310</f>
        <v>750</v>
      </c>
      <c r="H943" s="53">
        <f>'C'!F310</f>
        <v>750</v>
      </c>
      <c r="I943" s="53">
        <f>'C'!G310</f>
        <v>700</v>
      </c>
      <c r="J943" s="53">
        <f>'C'!H310</f>
        <v>700</v>
      </c>
      <c r="K943" s="53">
        <f>'C'!I310</f>
        <v>700</v>
      </c>
      <c r="L943" s="53">
        <f>SUM(F943:K943)</f>
        <v>4350</v>
      </c>
      <c r="M943" s="22"/>
      <c r="N943" s="22"/>
      <c r="O943" s="22"/>
      <c r="P943" s="22"/>
      <c r="Q943" s="22"/>
    </row>
    <row r="944" spans="1:18" ht="15" customHeight="1" x14ac:dyDescent="0.4">
      <c r="A944" s="22">
        <f>A943+1</f>
        <v>39</v>
      </c>
      <c r="C944" s="22" t="str">
        <f>'C'!B299</f>
        <v xml:space="preserve">    Next 350 Mcf</v>
      </c>
      <c r="F944" s="53">
        <f>'C'!D311</f>
        <v>5250</v>
      </c>
      <c r="G944" s="53">
        <f>'C'!E311</f>
        <v>5250</v>
      </c>
      <c r="H944" s="53">
        <f>'C'!F311</f>
        <v>4976.3</v>
      </c>
      <c r="I944" s="53">
        <f>'C'!G311</f>
        <v>4330.2</v>
      </c>
      <c r="J944" s="53">
        <f>'C'!H311</f>
        <v>4360.1000000000004</v>
      </c>
      <c r="K944" s="53">
        <f>'C'!I311</f>
        <v>4369.7</v>
      </c>
      <c r="L944" s="53">
        <f>SUM(F944:K944)</f>
        <v>28536.3</v>
      </c>
      <c r="M944" s="22"/>
      <c r="N944" s="22"/>
      <c r="O944" s="22"/>
      <c r="P944" s="22"/>
      <c r="Q944" s="22"/>
    </row>
    <row r="945" spans="1:17" ht="15" customHeight="1" x14ac:dyDescent="0.4">
      <c r="A945" s="22">
        <f>A944+1</f>
        <v>40</v>
      </c>
      <c r="C945" s="22" t="str">
        <f>'C'!B300</f>
        <v xml:space="preserve">    Next 600 Mcf</v>
      </c>
      <c r="F945" s="53">
        <f>'C'!D312</f>
        <v>8458.2999999999993</v>
      </c>
      <c r="G945" s="53">
        <f>'C'!E312</f>
        <v>8215.7000000000007</v>
      </c>
      <c r="H945" s="53">
        <f>'C'!F312</f>
        <v>6022.8</v>
      </c>
      <c r="I945" s="53">
        <f>'C'!G312</f>
        <v>4789.8999999999996</v>
      </c>
      <c r="J945" s="53">
        <f>'C'!H312</f>
        <v>4439.2</v>
      </c>
      <c r="K945" s="53">
        <f>'C'!I312</f>
        <v>4321.8</v>
      </c>
      <c r="L945" s="53">
        <f>SUM(F945:K945)</f>
        <v>36247.699999999997</v>
      </c>
      <c r="M945" s="22"/>
      <c r="N945" s="22"/>
      <c r="O945" s="22"/>
      <c r="P945" s="22"/>
      <c r="Q945" s="22"/>
    </row>
    <row r="946" spans="1:17" ht="15" customHeight="1" x14ac:dyDescent="0.4">
      <c r="A946" s="22">
        <f>A945+1</f>
        <v>41</v>
      </c>
      <c r="C946" s="22" t="str">
        <f>'C'!B301</f>
        <v xml:space="preserve">    Over 1,000 Mcf</v>
      </c>
      <c r="F946" s="42">
        <f>'C'!D313</f>
        <v>12425.8</v>
      </c>
      <c r="G946" s="42">
        <f>'C'!E313</f>
        <v>9028.6</v>
      </c>
      <c r="H946" s="42">
        <f>'C'!F313</f>
        <v>4058</v>
      </c>
      <c r="I946" s="42">
        <f>'C'!G313</f>
        <v>2380.6</v>
      </c>
      <c r="J946" s="42">
        <f>'C'!H313</f>
        <v>1087.5999999999999</v>
      </c>
      <c r="K946" s="42">
        <f>'C'!I313</f>
        <v>1561.8</v>
      </c>
      <c r="L946" s="42">
        <f>SUM(F946:K946)</f>
        <v>30542.399999999998</v>
      </c>
      <c r="M946" s="22"/>
      <c r="N946" s="22"/>
      <c r="O946" s="22"/>
      <c r="P946" s="22"/>
      <c r="Q946" s="22"/>
    </row>
    <row r="947" spans="1:17" ht="15" customHeight="1" x14ac:dyDescent="0.4">
      <c r="F947" s="53">
        <f t="shared" ref="F947:K947" si="275">SUM(F943:F946)</f>
        <v>26884.1</v>
      </c>
      <c r="G947" s="53">
        <f t="shared" si="275"/>
        <v>23244.300000000003</v>
      </c>
      <c r="H947" s="53">
        <f t="shared" si="275"/>
        <v>15807.1</v>
      </c>
      <c r="I947" s="53">
        <f t="shared" si="275"/>
        <v>12200.699999999999</v>
      </c>
      <c r="J947" s="53">
        <f t="shared" si="275"/>
        <v>10586.9</v>
      </c>
      <c r="K947" s="53">
        <f t="shared" si="275"/>
        <v>10953.3</v>
      </c>
      <c r="L947" s="53">
        <f>SUM(F947:K947)</f>
        <v>99676.4</v>
      </c>
      <c r="M947" s="22"/>
      <c r="N947" s="22"/>
      <c r="O947" s="22"/>
      <c r="P947" s="22"/>
      <c r="Q947" s="22"/>
    </row>
    <row r="948" spans="1:17" ht="15" customHeight="1" x14ac:dyDescent="0.4">
      <c r="A948" s="22">
        <f>A946+1</f>
        <v>42</v>
      </c>
      <c r="C948" s="22" t="s">
        <v>134</v>
      </c>
      <c r="F948" s="28"/>
      <c r="H948" s="28"/>
      <c r="J948" s="28"/>
      <c r="L948" s="176"/>
      <c r="M948" s="22"/>
      <c r="N948" s="22"/>
      <c r="O948" s="22"/>
      <c r="P948" s="22"/>
      <c r="Q948" s="22"/>
    </row>
    <row r="949" spans="1:17" ht="15" customHeight="1" x14ac:dyDescent="0.4">
      <c r="A949" s="22">
        <f>A948+1</f>
        <v>43</v>
      </c>
      <c r="C949" s="22" t="str">
        <f>C943</f>
        <v xml:space="preserve">    First 50 Mcf</v>
      </c>
      <c r="D949" s="172" t="s">
        <v>17</v>
      </c>
      <c r="E949" s="22">
        <f>Input!C41</f>
        <v>3.1581000000000001</v>
      </c>
      <c r="F949" s="196">
        <f t="shared" ref="F949:K949" si="276">ROUND(F943*$E$949,2)</f>
        <v>2368.58</v>
      </c>
      <c r="G949" s="196">
        <f t="shared" si="276"/>
        <v>2368.58</v>
      </c>
      <c r="H949" s="196">
        <f t="shared" si="276"/>
        <v>2368.58</v>
      </c>
      <c r="I949" s="196">
        <f t="shared" si="276"/>
        <v>2210.67</v>
      </c>
      <c r="J949" s="196">
        <f t="shared" si="276"/>
        <v>2210.67</v>
      </c>
      <c r="K949" s="196">
        <f t="shared" si="276"/>
        <v>2210.67</v>
      </c>
      <c r="L949" s="196">
        <f>SUM(F949:K949)</f>
        <v>13737.75</v>
      </c>
      <c r="M949" s="22"/>
      <c r="N949" s="22"/>
      <c r="O949" s="22"/>
      <c r="P949" s="22"/>
      <c r="Q949" s="22"/>
    </row>
    <row r="950" spans="1:17" ht="15" customHeight="1" x14ac:dyDescent="0.4">
      <c r="A950" s="22">
        <f>A949+1</f>
        <v>44</v>
      </c>
      <c r="C950" s="22" t="str">
        <f>C944</f>
        <v xml:space="preserve">    Next 350 Mcf</v>
      </c>
      <c r="D950" s="172" t="s">
        <v>17</v>
      </c>
      <c r="E950" s="22">
        <f>Input!D41</f>
        <v>2.4376000000000002</v>
      </c>
      <c r="F950" s="71">
        <f t="shared" ref="F950:K950" si="277">ROUND(F944*$E$950,2)</f>
        <v>12797.4</v>
      </c>
      <c r="G950" s="71">
        <f t="shared" si="277"/>
        <v>12797.4</v>
      </c>
      <c r="H950" s="71">
        <f t="shared" si="277"/>
        <v>12130.23</v>
      </c>
      <c r="I950" s="71">
        <f t="shared" si="277"/>
        <v>10555.3</v>
      </c>
      <c r="J950" s="71">
        <f t="shared" si="277"/>
        <v>10628.18</v>
      </c>
      <c r="K950" s="71">
        <f t="shared" si="277"/>
        <v>10651.58</v>
      </c>
      <c r="L950" s="71">
        <f>SUM(F950:K950)</f>
        <v>69560.09</v>
      </c>
      <c r="M950" s="22"/>
      <c r="N950" s="22"/>
      <c r="O950" s="22"/>
      <c r="P950" s="22"/>
      <c r="Q950" s="22"/>
    </row>
    <row r="951" spans="1:17" ht="15" customHeight="1" x14ac:dyDescent="0.4">
      <c r="A951" s="22">
        <f>A950+1</f>
        <v>45</v>
      </c>
      <c r="C951" s="22" t="str">
        <f>C945</f>
        <v xml:space="preserve">    Next 600 Mcf</v>
      </c>
      <c r="D951" s="172" t="s">
        <v>17</v>
      </c>
      <c r="E951" s="22">
        <f>Input!E41</f>
        <v>2.3170999999999999</v>
      </c>
      <c r="F951" s="71">
        <f t="shared" ref="F951:K951" si="278">ROUND(F945*$E$951,2)</f>
        <v>19598.73</v>
      </c>
      <c r="G951" s="71">
        <f t="shared" si="278"/>
        <v>19036.599999999999</v>
      </c>
      <c r="H951" s="71">
        <f>ROUND(H945*$E$951,2)</f>
        <v>13955.43</v>
      </c>
      <c r="I951" s="71">
        <f t="shared" si="278"/>
        <v>11098.68</v>
      </c>
      <c r="J951" s="71">
        <f t="shared" si="278"/>
        <v>10286.07</v>
      </c>
      <c r="K951" s="71">
        <f t="shared" si="278"/>
        <v>10014.040000000001</v>
      </c>
      <c r="L951" s="71">
        <f>SUM(F951:K951)</f>
        <v>83989.550000000017</v>
      </c>
      <c r="M951" s="22"/>
      <c r="N951" s="22"/>
      <c r="O951" s="22"/>
      <c r="P951" s="22"/>
      <c r="Q951" s="22"/>
    </row>
    <row r="952" spans="1:17" ht="15" customHeight="1" x14ac:dyDescent="0.7">
      <c r="A952" s="22">
        <f>A951+1</f>
        <v>46</v>
      </c>
      <c r="C952" s="22" t="str">
        <f>C946</f>
        <v xml:space="preserve">    Over 1,000 Mcf</v>
      </c>
      <c r="D952" s="172" t="s">
        <v>17</v>
      </c>
      <c r="E952" s="22">
        <f>Input!F41</f>
        <v>2.1078000000000001</v>
      </c>
      <c r="F952" s="225">
        <f t="shared" ref="F952:K952" si="279">ROUND(F946*$E$952,2)</f>
        <v>26191.1</v>
      </c>
      <c r="G952" s="225">
        <f t="shared" si="279"/>
        <v>19030.48</v>
      </c>
      <c r="H952" s="225">
        <f t="shared" si="279"/>
        <v>8553.4500000000007</v>
      </c>
      <c r="I952" s="225">
        <f t="shared" si="279"/>
        <v>5017.83</v>
      </c>
      <c r="J952" s="225">
        <f t="shared" si="279"/>
        <v>2292.44</v>
      </c>
      <c r="K952" s="225">
        <f t="shared" si="279"/>
        <v>3291.96</v>
      </c>
      <c r="L952" s="129">
        <f>SUM(F952:K952)</f>
        <v>64377.26</v>
      </c>
      <c r="M952" s="22"/>
      <c r="N952" s="22"/>
      <c r="O952" s="22"/>
      <c r="P952" s="22"/>
      <c r="Q952" s="22"/>
    </row>
    <row r="953" spans="1:17" ht="15" customHeight="1" x14ac:dyDescent="0.4">
      <c r="F953" s="196">
        <f t="shared" ref="F953:K953" si="280">SUM(F949:F952)</f>
        <v>60955.81</v>
      </c>
      <c r="G953" s="196">
        <f t="shared" si="280"/>
        <v>53233.06</v>
      </c>
      <c r="H953" s="196">
        <f t="shared" si="280"/>
        <v>37007.69</v>
      </c>
      <c r="I953" s="196">
        <f t="shared" si="280"/>
        <v>28882.480000000003</v>
      </c>
      <c r="J953" s="196">
        <f t="shared" si="280"/>
        <v>25417.359999999997</v>
      </c>
      <c r="K953" s="196">
        <f t="shared" si="280"/>
        <v>26168.25</v>
      </c>
      <c r="L953" s="196">
        <f>SUM(F953:K953)</f>
        <v>231664.65</v>
      </c>
      <c r="M953" s="22"/>
      <c r="N953" s="22"/>
      <c r="O953" s="22"/>
      <c r="P953" s="22"/>
      <c r="Q953" s="22"/>
    </row>
    <row r="954" spans="1:17" ht="15" customHeight="1" x14ac:dyDescent="0.4">
      <c r="F954" s="196"/>
      <c r="G954" s="196"/>
      <c r="H954" s="196"/>
      <c r="I954" s="196"/>
      <c r="J954" s="196"/>
      <c r="K954" s="196"/>
      <c r="L954" s="196"/>
      <c r="M954" s="22"/>
      <c r="N954" s="22"/>
      <c r="O954" s="22"/>
      <c r="P954" s="22"/>
      <c r="Q954" s="22"/>
    </row>
    <row r="955" spans="1:17" ht="15" customHeight="1" x14ac:dyDescent="0.4">
      <c r="A955" s="22">
        <f>A952+1</f>
        <v>47</v>
      </c>
      <c r="C955" s="22" t="s">
        <v>314</v>
      </c>
      <c r="D955" s="214" t="s">
        <v>17</v>
      </c>
      <c r="E955" s="175">
        <f>Input!K41</f>
        <v>0.33750000000000002</v>
      </c>
      <c r="F955" s="215">
        <f>ROUND($F$947*$E$955,2)</f>
        <v>9073.3799999999992</v>
      </c>
      <c r="G955" s="215">
        <f>ROUND($G$947*$E$955,2)</f>
        <v>7844.95</v>
      </c>
      <c r="H955" s="215">
        <f>ROUND($H$947*$E$955,2)</f>
        <v>5334.9</v>
      </c>
      <c r="I955" s="215">
        <f>ROUND($I$947*$E$955,2)</f>
        <v>4117.74</v>
      </c>
      <c r="J955" s="215">
        <f>ROUND($J$947*$E$955,2)</f>
        <v>3573.08</v>
      </c>
      <c r="K955" s="215">
        <f>ROUND($K$947*$E$955,2)</f>
        <v>3696.74</v>
      </c>
      <c r="L955" s="215">
        <f>SUM(F955:K955)</f>
        <v>33640.789999999994</v>
      </c>
      <c r="M955" s="22"/>
      <c r="N955" s="22"/>
      <c r="O955" s="22"/>
      <c r="P955" s="22"/>
      <c r="Q955" s="22"/>
    </row>
    <row r="956" spans="1:17" ht="15" customHeight="1" x14ac:dyDescent="0.7">
      <c r="C956" s="213"/>
      <c r="D956" s="214"/>
      <c r="E956" s="216"/>
      <c r="F956" s="129"/>
      <c r="G956" s="129"/>
      <c r="H956" s="129"/>
      <c r="I956" s="129"/>
      <c r="J956" s="129"/>
      <c r="K956" s="129"/>
      <c r="L956" s="129"/>
      <c r="M956" s="22"/>
      <c r="N956" s="22"/>
      <c r="O956" s="22"/>
      <c r="P956" s="22"/>
      <c r="Q956" s="22"/>
    </row>
    <row r="957" spans="1:17" ht="15" customHeight="1" x14ac:dyDescent="0.4">
      <c r="A957" s="22">
        <f>A955+1</f>
        <v>48</v>
      </c>
      <c r="C957" s="22" t="s">
        <v>131</v>
      </c>
      <c r="F957" s="196">
        <f t="shared" ref="F957:K957" si="281">F940+F953+F955</f>
        <v>71679.19</v>
      </c>
      <c r="G957" s="196">
        <f t="shared" si="281"/>
        <v>62728.009999999995</v>
      </c>
      <c r="H957" s="196">
        <f t="shared" si="281"/>
        <v>43992.590000000004</v>
      </c>
      <c r="I957" s="196">
        <f t="shared" si="281"/>
        <v>34650.22</v>
      </c>
      <c r="J957" s="196">
        <f t="shared" si="281"/>
        <v>30640.439999999995</v>
      </c>
      <c r="K957" s="196">
        <f t="shared" si="281"/>
        <v>31514.989999999998</v>
      </c>
      <c r="L957" s="196">
        <f>SUM(F957:K957)</f>
        <v>275205.44</v>
      </c>
      <c r="M957" s="22"/>
      <c r="N957" s="22"/>
      <c r="O957" s="22"/>
      <c r="P957" s="22"/>
      <c r="Q957" s="22"/>
    </row>
    <row r="958" spans="1:17" ht="15" customHeight="1" x14ac:dyDescent="0.4">
      <c r="F958" s="196"/>
      <c r="G958" s="196"/>
      <c r="H958" s="196"/>
      <c r="I958" s="196"/>
      <c r="J958" s="196"/>
      <c r="K958" s="196"/>
      <c r="L958" s="196"/>
      <c r="M958" s="22"/>
      <c r="N958" s="22"/>
      <c r="O958" s="22"/>
      <c r="P958" s="22"/>
      <c r="Q958" s="22"/>
    </row>
    <row r="959" spans="1:17" ht="15" customHeight="1" x14ac:dyDescent="0.4">
      <c r="A959" s="22">
        <f>A957+1</f>
        <v>49</v>
      </c>
      <c r="C959" s="22" t="s">
        <v>104</v>
      </c>
      <c r="D959" s="22" t="s">
        <v>17</v>
      </c>
      <c r="E959" s="223">
        <v>0</v>
      </c>
      <c r="F959" s="196">
        <v>0</v>
      </c>
      <c r="G959" s="196">
        <v>0</v>
      </c>
      <c r="H959" s="196">
        <v>0</v>
      </c>
      <c r="I959" s="196">
        <v>0</v>
      </c>
      <c r="J959" s="196">
        <v>0</v>
      </c>
      <c r="K959" s="196">
        <v>0</v>
      </c>
      <c r="L959" s="196">
        <f>SUM(F959:K959)</f>
        <v>0</v>
      </c>
      <c r="M959" s="22"/>
      <c r="N959" s="22"/>
      <c r="O959" s="22"/>
      <c r="P959" s="22"/>
      <c r="Q959" s="22"/>
    </row>
    <row r="960" spans="1:17" ht="15" customHeight="1" x14ac:dyDescent="0.4">
      <c r="E960" s="223"/>
      <c r="F960" s="196"/>
      <c r="G960" s="196"/>
      <c r="H960" s="196"/>
      <c r="I960" s="196"/>
      <c r="J960" s="196"/>
      <c r="K960" s="196"/>
      <c r="L960" s="196"/>
      <c r="M960" s="22"/>
      <c r="N960" s="22"/>
      <c r="O960" s="22"/>
      <c r="P960" s="22"/>
      <c r="Q960" s="22"/>
    </row>
    <row r="961" spans="1:18" ht="15" customHeight="1" x14ac:dyDescent="0.4">
      <c r="A961" s="22">
        <f>A959+1</f>
        <v>50</v>
      </c>
      <c r="C961" s="26" t="s">
        <v>132</v>
      </c>
      <c r="D961" s="37"/>
      <c r="E961" s="174"/>
      <c r="F961" s="196">
        <f t="shared" ref="F961:K961" si="282">F957+F959</f>
        <v>71679.19</v>
      </c>
      <c r="G961" s="196">
        <f t="shared" si="282"/>
        <v>62728.009999999995</v>
      </c>
      <c r="H961" s="196">
        <f t="shared" si="282"/>
        <v>43992.590000000004</v>
      </c>
      <c r="I961" s="196">
        <f t="shared" si="282"/>
        <v>34650.22</v>
      </c>
      <c r="J961" s="196">
        <f t="shared" si="282"/>
        <v>30640.439999999995</v>
      </c>
      <c r="K961" s="196">
        <f t="shared" si="282"/>
        <v>31514.989999999998</v>
      </c>
      <c r="L961" s="196">
        <f>SUM(F961:K961)</f>
        <v>275205.44</v>
      </c>
      <c r="M961" s="22"/>
      <c r="N961" s="22"/>
      <c r="O961" s="22"/>
      <c r="P961" s="22"/>
      <c r="Q961" s="22"/>
    </row>
    <row r="962" spans="1:18" ht="15" customHeight="1" x14ac:dyDescent="0.4">
      <c r="F962" s="28"/>
      <c r="H962" s="28"/>
      <c r="J962" s="28"/>
      <c r="L962" s="29"/>
      <c r="M962" s="22"/>
      <c r="N962" s="22"/>
      <c r="O962" s="22"/>
      <c r="P962" s="22"/>
      <c r="Q962" s="22"/>
    </row>
    <row r="963" spans="1:18" ht="15" customHeight="1" x14ac:dyDescent="0.4">
      <c r="A963" s="22" t="str">
        <f>$A$287</f>
        <v>[1] Reflects forecasted volumes for March through August 2026.</v>
      </c>
    </row>
    <row r="964" spans="1:18" ht="15" customHeight="1" x14ac:dyDescent="0.4"/>
    <row r="965" spans="1:18" ht="15" customHeight="1" x14ac:dyDescent="0.4">
      <c r="A965" s="286" t="str">
        <f>CONAME</f>
        <v>Columbia Gas of Kentucky, Inc.</v>
      </c>
      <c r="B965" s="286"/>
      <c r="C965" s="286"/>
      <c r="D965" s="286"/>
      <c r="E965" s="286"/>
      <c r="F965" s="286"/>
      <c r="G965" s="286"/>
      <c r="H965" s="286"/>
      <c r="I965" s="286"/>
      <c r="J965" s="286"/>
      <c r="K965" s="286"/>
      <c r="L965" s="286"/>
      <c r="M965" s="61"/>
      <c r="N965" s="61"/>
      <c r="O965" s="61"/>
      <c r="P965" s="61"/>
      <c r="Q965" s="61"/>
      <c r="R965" s="61"/>
    </row>
    <row r="966" spans="1:18" ht="15" customHeight="1" x14ac:dyDescent="0.4">
      <c r="A966" s="286" t="str">
        <f>case</f>
        <v>Case No. 2026-00099</v>
      </c>
      <c r="B966" s="286"/>
      <c r="C966" s="286"/>
      <c r="D966" s="286"/>
      <c r="E966" s="286"/>
      <c r="F966" s="286"/>
      <c r="G966" s="286"/>
      <c r="H966" s="286"/>
      <c r="I966" s="286"/>
      <c r="J966" s="286"/>
      <c r="K966" s="286"/>
      <c r="L966" s="286"/>
      <c r="M966" s="25"/>
      <c r="N966" s="25"/>
      <c r="O966" s="25"/>
      <c r="P966" s="25"/>
      <c r="Q966" s="25"/>
      <c r="R966" s="25"/>
    </row>
    <row r="967" spans="1:18" ht="15" customHeight="1" x14ac:dyDescent="0.4">
      <c r="A967" s="286" t="s">
        <v>268</v>
      </c>
      <c r="B967" s="286"/>
      <c r="C967" s="286"/>
      <c r="D967" s="286"/>
      <c r="E967" s="286"/>
      <c r="F967" s="286"/>
      <c r="G967" s="286"/>
      <c r="H967" s="286"/>
      <c r="I967" s="286"/>
      <c r="J967" s="286"/>
      <c r="K967" s="286"/>
      <c r="L967" s="286"/>
      <c r="M967" s="73"/>
      <c r="N967" s="73"/>
      <c r="O967" s="73"/>
      <c r="P967" s="73"/>
      <c r="Q967" s="73"/>
      <c r="R967" s="73"/>
    </row>
    <row r="968" spans="1:18" ht="15" customHeight="1" x14ac:dyDescent="0.4">
      <c r="A968" s="286" t="str">
        <f>TYDESC</f>
        <v>For the 6 Months Ended August 31, 2026</v>
      </c>
      <c r="B968" s="286"/>
      <c r="C968" s="286"/>
      <c r="D968" s="286"/>
      <c r="E968" s="286"/>
      <c r="F968" s="286"/>
      <c r="G968" s="286"/>
      <c r="H968" s="286"/>
      <c r="I968" s="286"/>
      <c r="J968" s="286"/>
      <c r="K968" s="286"/>
      <c r="L968" s="286"/>
      <c r="M968" s="61"/>
      <c r="N968" s="61"/>
      <c r="O968" s="61"/>
      <c r="P968" s="61"/>
      <c r="Q968" s="61"/>
      <c r="R968" s="61"/>
    </row>
    <row r="969" spans="1:18" ht="15" customHeight="1" x14ac:dyDescent="0.4">
      <c r="A969" s="286" t="s">
        <v>33</v>
      </c>
      <c r="B969" s="286"/>
      <c r="C969" s="286"/>
      <c r="D969" s="286"/>
      <c r="E969" s="286"/>
      <c r="F969" s="286"/>
      <c r="G969" s="286"/>
      <c r="H969" s="286"/>
      <c r="I969" s="286"/>
      <c r="J969" s="286"/>
      <c r="K969" s="286"/>
      <c r="L969" s="286"/>
      <c r="M969" s="132"/>
      <c r="N969" s="132"/>
      <c r="O969" s="132"/>
      <c r="P969" s="132"/>
      <c r="Q969" s="132"/>
      <c r="R969" s="132"/>
    </row>
    <row r="970" spans="1:18" ht="15" customHeight="1" x14ac:dyDescent="0.4">
      <c r="A970" s="132"/>
      <c r="B970" s="132"/>
      <c r="C970" s="132"/>
      <c r="D970" s="132"/>
      <c r="E970" s="132"/>
      <c r="F970" s="132"/>
      <c r="G970" s="132"/>
      <c r="H970" s="132"/>
      <c r="I970" s="132"/>
      <c r="J970" s="132"/>
      <c r="K970" s="132"/>
      <c r="L970" s="132"/>
      <c r="M970" s="132"/>
      <c r="N970" s="132"/>
      <c r="O970" s="132"/>
      <c r="P970" s="132"/>
      <c r="Q970" s="132"/>
      <c r="R970" s="132"/>
    </row>
    <row r="971" spans="1:18" ht="15" customHeight="1" x14ac:dyDescent="0.4">
      <c r="A971" s="25" t="s">
        <v>149</v>
      </c>
    </row>
    <row r="972" spans="1:18" ht="15" customHeight="1" x14ac:dyDescent="0.4">
      <c r="A972" s="25" t="s">
        <v>150</v>
      </c>
      <c r="L972" s="197" t="str">
        <f>$L$55</f>
        <v>Schedule M-2.2B</v>
      </c>
    </row>
    <row r="973" spans="1:18" ht="15" customHeight="1" x14ac:dyDescent="0.4">
      <c r="A973" s="25" t="str">
        <f>$A$56</f>
        <v>Work Paper Reference No(s): WPM-B.1, WPM-C.1, WPM-D.1</v>
      </c>
      <c r="L973" s="197" t="s">
        <v>336</v>
      </c>
    </row>
    <row r="974" spans="1:18" x14ac:dyDescent="0.4">
      <c r="A974" s="198" t="str">
        <f>$A$57</f>
        <v>6 Mos Actual / 6 Mos Forecasted</v>
      </c>
      <c r="B974" s="199"/>
      <c r="C974" s="199"/>
      <c r="D974" s="199"/>
      <c r="E974" s="200"/>
      <c r="F974" s="199"/>
      <c r="G974" s="201"/>
      <c r="H974" s="202"/>
      <c r="I974" s="201"/>
      <c r="J974" s="203"/>
      <c r="K974" s="201"/>
      <c r="L974" s="204" t="str">
        <f>Witness</f>
        <v>Witness: J. C. Wozniak</v>
      </c>
    </row>
    <row r="975" spans="1:18" x14ac:dyDescent="0.4">
      <c r="A975" s="61"/>
      <c r="B975" s="61"/>
      <c r="C975" s="61"/>
      <c r="D975" s="61"/>
      <c r="E975" s="61"/>
      <c r="F975" s="61"/>
      <c r="G975" s="61"/>
      <c r="H975" s="61"/>
      <c r="I975" s="61"/>
      <c r="J975" s="61"/>
      <c r="K975" s="61"/>
      <c r="L975" s="61"/>
      <c r="M975" s="180"/>
      <c r="N975" s="180"/>
      <c r="O975" s="180"/>
      <c r="P975" s="180"/>
      <c r="Q975" s="180"/>
      <c r="R975" s="180"/>
    </row>
    <row r="976" spans="1:18" ht="15" customHeight="1" x14ac:dyDescent="0.4">
      <c r="A976" s="25"/>
    </row>
    <row r="977" spans="1:18" ht="15" customHeight="1" x14ac:dyDescent="0.4">
      <c r="A977" s="23"/>
      <c r="B977" s="23"/>
      <c r="C977" s="23"/>
      <c r="D977" s="23"/>
      <c r="E977" s="205"/>
      <c r="F977" s="23"/>
      <c r="G977" s="30"/>
      <c r="H977" s="212"/>
      <c r="I977" s="30"/>
      <c r="J977" s="74"/>
      <c r="K977" s="30"/>
      <c r="L977" s="30"/>
      <c r="M977" s="30"/>
      <c r="N977" s="30"/>
      <c r="O977" s="30"/>
      <c r="P977" s="30"/>
      <c r="Q977" s="30"/>
      <c r="R977" s="23"/>
    </row>
    <row r="978" spans="1:18" ht="15" customHeight="1" x14ac:dyDescent="0.4">
      <c r="A978" s="23"/>
      <c r="B978" s="23"/>
      <c r="C978" s="23"/>
      <c r="D978" s="23"/>
      <c r="E978" s="205" t="s">
        <v>39</v>
      </c>
      <c r="F978" s="23"/>
      <c r="G978" s="30"/>
      <c r="H978" s="31"/>
      <c r="I978" s="30"/>
      <c r="J978" s="21"/>
      <c r="K978" s="30"/>
      <c r="L978" s="30"/>
      <c r="M978" s="30"/>
      <c r="N978" s="30"/>
      <c r="O978" s="30"/>
      <c r="P978" s="30"/>
      <c r="Q978" s="30"/>
      <c r="R978" s="23"/>
    </row>
    <row r="979" spans="1:18" ht="15" customHeight="1" x14ac:dyDescent="0.4">
      <c r="A979" s="23" t="s">
        <v>1</v>
      </c>
      <c r="B979" s="23" t="s">
        <v>0</v>
      </c>
      <c r="C979" s="23" t="s">
        <v>35</v>
      </c>
      <c r="D979" s="23"/>
      <c r="E979" s="205" t="s">
        <v>40</v>
      </c>
      <c r="F979" s="23"/>
      <c r="G979" s="30"/>
      <c r="H979" s="31"/>
      <c r="I979" s="30"/>
      <c r="J979" s="21"/>
      <c r="K979" s="30"/>
      <c r="L979" s="30"/>
      <c r="M979" s="30"/>
      <c r="N979" s="30"/>
      <c r="O979" s="30"/>
      <c r="P979" s="30"/>
      <c r="Q979" s="30"/>
      <c r="R979" s="24"/>
    </row>
    <row r="980" spans="1:18" ht="15" customHeight="1" x14ac:dyDescent="0.4">
      <c r="A980" s="32" t="s">
        <v>3</v>
      </c>
      <c r="B980" s="32" t="s">
        <v>34</v>
      </c>
      <c r="C980" s="32" t="s">
        <v>4</v>
      </c>
      <c r="D980" s="32"/>
      <c r="E980" s="206" t="s">
        <v>41</v>
      </c>
      <c r="F980" s="33" t="str">
        <f>B!$D$13</f>
        <v>Mar-26</v>
      </c>
      <c r="G980" s="33" t="str">
        <f>B!$E$13</f>
        <v>Apr-26</v>
      </c>
      <c r="H980" s="33" t="str">
        <f>B!$F$13</f>
        <v>May-26</v>
      </c>
      <c r="I980" s="33" t="str">
        <f>B!$G$13</f>
        <v>Jun-26</v>
      </c>
      <c r="J980" s="33" t="str">
        <f>B!$H$13</f>
        <v>Jul-26</v>
      </c>
      <c r="K980" s="33" t="str">
        <f>B!$I$13</f>
        <v>Aug-26</v>
      </c>
      <c r="L980" s="33" t="s">
        <v>5</v>
      </c>
      <c r="M980" s="22"/>
      <c r="N980" s="22"/>
      <c r="O980" s="22"/>
      <c r="P980" s="22"/>
      <c r="Q980" s="22"/>
    </row>
    <row r="981" spans="1:18" ht="15" customHeight="1" x14ac:dyDescent="0.4">
      <c r="A981" s="23"/>
      <c r="B981" s="24" t="s">
        <v>36</v>
      </c>
      <c r="C981" s="24" t="s">
        <v>37</v>
      </c>
      <c r="D981" s="24"/>
      <c r="E981" s="207" t="s">
        <v>38</v>
      </c>
      <c r="F981" s="35" t="s">
        <v>287</v>
      </c>
      <c r="G981" s="35" t="s">
        <v>288</v>
      </c>
      <c r="H981" s="35" t="s">
        <v>289</v>
      </c>
      <c r="I981" s="35" t="s">
        <v>290</v>
      </c>
      <c r="J981" s="35" t="s">
        <v>42</v>
      </c>
      <c r="K981" s="35" t="s">
        <v>43</v>
      </c>
      <c r="L981" s="35" t="s">
        <v>44</v>
      </c>
      <c r="M981" s="22"/>
      <c r="N981" s="22"/>
      <c r="O981" s="22"/>
      <c r="P981" s="22"/>
      <c r="Q981" s="22"/>
    </row>
    <row r="982" spans="1:18" ht="15" customHeight="1" x14ac:dyDescent="0.4">
      <c r="F982" s="35"/>
      <c r="G982" s="35"/>
      <c r="H982" s="35"/>
      <c r="I982" s="35"/>
      <c r="J982" s="35"/>
      <c r="K982" s="35"/>
      <c r="L982" s="24"/>
      <c r="M982" s="22"/>
      <c r="N982" s="22"/>
      <c r="O982" s="22"/>
      <c r="P982" s="22"/>
      <c r="Q982" s="22"/>
    </row>
    <row r="983" spans="1:18" ht="15" customHeight="1" x14ac:dyDescent="0.4">
      <c r="F983" s="28"/>
      <c r="H983" s="28"/>
      <c r="J983" s="28"/>
      <c r="L983" s="22"/>
      <c r="M983" s="22"/>
      <c r="N983" s="22"/>
      <c r="O983" s="22"/>
      <c r="P983" s="22"/>
      <c r="Q983" s="22"/>
    </row>
    <row r="984" spans="1:18" ht="15" customHeight="1" x14ac:dyDescent="0.4">
      <c r="A984" s="22">
        <v>1</v>
      </c>
      <c r="B984" s="22" t="str">
        <f>B258</f>
        <v>GDS</v>
      </c>
      <c r="C984" s="22" t="str">
        <f>C258</f>
        <v>GTS Grandfathered Delivery Service - Industrial</v>
      </c>
      <c r="F984" s="28"/>
      <c r="H984" s="28"/>
      <c r="J984" s="28"/>
      <c r="L984" s="22"/>
      <c r="M984" s="22"/>
      <c r="N984" s="22"/>
      <c r="O984" s="22"/>
      <c r="P984" s="22"/>
      <c r="Q984" s="22"/>
    </row>
    <row r="985" spans="1:18" ht="15" customHeight="1" x14ac:dyDescent="0.4">
      <c r="F985" s="28"/>
      <c r="H985" s="28"/>
      <c r="J985" s="28"/>
      <c r="L985" s="22"/>
      <c r="M985" s="22"/>
      <c r="N985" s="22"/>
      <c r="O985" s="22"/>
      <c r="P985" s="22"/>
      <c r="Q985" s="22"/>
    </row>
    <row r="986" spans="1:18" ht="15" customHeight="1" x14ac:dyDescent="0.4">
      <c r="A986" s="22">
        <f>A984+1</f>
        <v>2</v>
      </c>
      <c r="C986" s="25" t="s">
        <v>85</v>
      </c>
      <c r="D986" s="25"/>
      <c r="F986" s="28"/>
      <c r="H986" s="28"/>
      <c r="J986" s="28"/>
      <c r="L986" s="22"/>
      <c r="M986" s="22"/>
      <c r="N986" s="22"/>
      <c r="O986" s="22"/>
      <c r="P986" s="22"/>
      <c r="Q986" s="22"/>
    </row>
    <row r="987" spans="1:18" ht="15" customHeight="1" x14ac:dyDescent="0.4">
      <c r="C987" s="25"/>
      <c r="D987" s="25"/>
      <c r="F987" s="28"/>
      <c r="H987" s="28"/>
      <c r="J987" s="28"/>
      <c r="L987" s="22"/>
      <c r="M987" s="22"/>
      <c r="N987" s="22"/>
      <c r="O987" s="22"/>
      <c r="P987" s="22"/>
      <c r="Q987" s="22"/>
    </row>
    <row r="988" spans="1:18" ht="15" customHeight="1" x14ac:dyDescent="0.4">
      <c r="A988" s="22">
        <f>A986+1</f>
        <v>3</v>
      </c>
      <c r="C988" s="22" t="s">
        <v>130</v>
      </c>
      <c r="F988" s="71">
        <f>B!D230</f>
        <v>3</v>
      </c>
      <c r="G988" s="71">
        <f>B!E230</f>
        <v>3</v>
      </c>
      <c r="H988" s="71">
        <f>B!F230</f>
        <v>3</v>
      </c>
      <c r="I988" s="71">
        <f>B!G230</f>
        <v>3</v>
      </c>
      <c r="J988" s="71">
        <f>B!H230</f>
        <v>3</v>
      </c>
      <c r="K988" s="71">
        <f>B!I230</f>
        <v>3</v>
      </c>
      <c r="L988" s="71">
        <f>SUM(F988:K988)</f>
        <v>18</v>
      </c>
      <c r="M988" s="22"/>
      <c r="N988" s="22"/>
      <c r="O988" s="22"/>
      <c r="P988" s="22"/>
      <c r="Q988" s="22"/>
    </row>
    <row r="989" spans="1:18" ht="15" customHeight="1" x14ac:dyDescent="0.4">
      <c r="A989" s="22">
        <f>A988+1</f>
        <v>4</v>
      </c>
      <c r="C989" s="22" t="s">
        <v>137</v>
      </c>
      <c r="D989" s="22" t="s">
        <v>18</v>
      </c>
      <c r="E989" s="224">
        <f>Input!H42</f>
        <v>110</v>
      </c>
      <c r="F989" s="196">
        <f t="shared" ref="F989:K989" si="283">ROUND(F988*$E$989,2)</f>
        <v>330</v>
      </c>
      <c r="G989" s="196">
        <f t="shared" si="283"/>
        <v>330</v>
      </c>
      <c r="H989" s="196">
        <f t="shared" si="283"/>
        <v>330</v>
      </c>
      <c r="I989" s="196">
        <f t="shared" si="283"/>
        <v>330</v>
      </c>
      <c r="J989" s="196">
        <f t="shared" si="283"/>
        <v>330</v>
      </c>
      <c r="K989" s="196">
        <f t="shared" si="283"/>
        <v>330</v>
      </c>
      <c r="L989" s="196">
        <f>SUM(F989:K989)</f>
        <v>1980</v>
      </c>
      <c r="M989" s="22"/>
      <c r="N989" s="22"/>
      <c r="O989" s="22"/>
      <c r="P989" s="22"/>
      <c r="Q989" s="22"/>
    </row>
    <row r="990" spans="1:18" ht="15" customHeight="1" x14ac:dyDescent="0.4">
      <c r="E990" s="224"/>
      <c r="F990" s="196"/>
      <c r="G990" s="196"/>
      <c r="H990" s="196"/>
      <c r="I990" s="196"/>
      <c r="J990" s="196"/>
      <c r="K990" s="196"/>
      <c r="L990" s="196"/>
      <c r="M990" s="22"/>
      <c r="N990" s="22"/>
      <c r="O990" s="22"/>
      <c r="P990" s="22"/>
      <c r="Q990" s="22"/>
    </row>
    <row r="991" spans="1:18" ht="15" customHeight="1" x14ac:dyDescent="0.4">
      <c r="A991" s="22">
        <f>A989+1</f>
        <v>5</v>
      </c>
      <c r="C991" s="22" t="s">
        <v>136</v>
      </c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</row>
    <row r="992" spans="1:18" ht="15" customHeight="1" x14ac:dyDescent="0.4">
      <c r="A992" s="22">
        <f>A991+1</f>
        <v>6</v>
      </c>
      <c r="C992" s="22" t="str">
        <f>'C'!B318</f>
        <v xml:space="preserve">    First 50 Mcf</v>
      </c>
      <c r="F992" s="53">
        <f>'C'!D330</f>
        <v>150</v>
      </c>
      <c r="G992" s="53">
        <f>'C'!E330</f>
        <v>150</v>
      </c>
      <c r="H992" s="53">
        <f>'C'!F330</f>
        <v>150</v>
      </c>
      <c r="I992" s="53">
        <f>'C'!G330</f>
        <v>100</v>
      </c>
      <c r="J992" s="53">
        <f>'C'!H330</f>
        <v>100</v>
      </c>
      <c r="K992" s="53">
        <f>'C'!I330</f>
        <v>100</v>
      </c>
      <c r="L992" s="53">
        <f>SUM(F992:K992)</f>
        <v>750</v>
      </c>
      <c r="M992" s="22"/>
      <c r="N992" s="22"/>
      <c r="O992" s="22"/>
      <c r="P992" s="22"/>
      <c r="Q992" s="22"/>
    </row>
    <row r="993" spans="1:17" ht="15" customHeight="1" x14ac:dyDescent="0.4">
      <c r="A993" s="22">
        <f>A992+1</f>
        <v>7</v>
      </c>
      <c r="C993" s="22" t="str">
        <f>'C'!B319</f>
        <v xml:space="preserve">    Next 350 Mcf</v>
      </c>
      <c r="F993" s="53">
        <f>'C'!D331</f>
        <v>1050</v>
      </c>
      <c r="G993" s="53">
        <f>'C'!E331</f>
        <v>1050</v>
      </c>
      <c r="H993" s="53">
        <f>'C'!F331</f>
        <v>850</v>
      </c>
      <c r="I993" s="53">
        <f>'C'!G331</f>
        <v>700</v>
      </c>
      <c r="J993" s="53">
        <f>'C'!H331</f>
        <v>700</v>
      </c>
      <c r="K993" s="53">
        <f>'C'!I331</f>
        <v>700</v>
      </c>
      <c r="L993" s="53">
        <f>SUM(F993:K993)</f>
        <v>5050</v>
      </c>
      <c r="M993" s="22"/>
      <c r="N993" s="22"/>
      <c r="O993" s="22"/>
      <c r="P993" s="22"/>
      <c r="Q993" s="22"/>
    </row>
    <row r="994" spans="1:17" ht="15" customHeight="1" x14ac:dyDescent="0.4">
      <c r="A994" s="22">
        <f>A993+1</f>
        <v>8</v>
      </c>
      <c r="C994" s="22" t="str">
        <f>'C'!B320</f>
        <v xml:space="preserve">    Next 600 Mcf</v>
      </c>
      <c r="F994" s="53">
        <f>'C'!D332</f>
        <v>1800</v>
      </c>
      <c r="G994" s="53">
        <f>'C'!E332</f>
        <v>1800</v>
      </c>
      <c r="H994" s="53">
        <f>'C'!F332</f>
        <v>1032.8</v>
      </c>
      <c r="I994" s="53">
        <f>'C'!G332</f>
        <v>691.2</v>
      </c>
      <c r="J994" s="53">
        <f>'C'!H332</f>
        <v>448.2</v>
      </c>
      <c r="K994" s="53">
        <f>'C'!I332</f>
        <v>501.2</v>
      </c>
      <c r="L994" s="53">
        <f>SUM(F994:K994)</f>
        <v>6273.4</v>
      </c>
      <c r="M994" s="22"/>
      <c r="N994" s="22"/>
      <c r="O994" s="22"/>
      <c r="P994" s="22"/>
      <c r="Q994" s="22"/>
    </row>
    <row r="995" spans="1:17" ht="15" customHeight="1" x14ac:dyDescent="0.4">
      <c r="A995" s="22">
        <f>A994+1</f>
        <v>9</v>
      </c>
      <c r="C995" s="22" t="str">
        <f>'C'!B321</f>
        <v xml:space="preserve">    Over 1,000 Mcf</v>
      </c>
      <c r="F995" s="42">
        <f>'C'!D333</f>
        <v>7761.3</v>
      </c>
      <c r="G995" s="42">
        <f>'C'!E333</f>
        <v>793.8</v>
      </c>
      <c r="H995" s="42">
        <f>'C'!F333</f>
        <v>268.10000000000002</v>
      </c>
      <c r="I995" s="42">
        <f>'C'!G333</f>
        <v>0</v>
      </c>
      <c r="J995" s="42">
        <f>'C'!H333</f>
        <v>0</v>
      </c>
      <c r="K995" s="42">
        <f>'C'!I333</f>
        <v>0</v>
      </c>
      <c r="L995" s="42">
        <f>SUM(F995:K995)</f>
        <v>8823.2000000000007</v>
      </c>
      <c r="M995" s="22"/>
      <c r="N995" s="22"/>
      <c r="O995" s="22"/>
      <c r="P995" s="22"/>
      <c r="Q995" s="22"/>
    </row>
    <row r="996" spans="1:17" ht="15" customHeight="1" x14ac:dyDescent="0.4">
      <c r="F996" s="53">
        <f t="shared" ref="F996:K996" si="284">SUM(F992:F995)</f>
        <v>10761.3</v>
      </c>
      <c r="G996" s="53">
        <f t="shared" si="284"/>
        <v>3793.8</v>
      </c>
      <c r="H996" s="53">
        <f t="shared" si="284"/>
        <v>2300.9</v>
      </c>
      <c r="I996" s="53">
        <f t="shared" si="284"/>
        <v>1491.2</v>
      </c>
      <c r="J996" s="53">
        <f t="shared" si="284"/>
        <v>1248.2</v>
      </c>
      <c r="K996" s="53">
        <f t="shared" si="284"/>
        <v>1301.2</v>
      </c>
      <c r="L996" s="53">
        <f>SUM(F996:K996)</f>
        <v>20896.600000000002</v>
      </c>
      <c r="M996" s="22"/>
      <c r="N996" s="22"/>
      <c r="O996" s="22"/>
      <c r="P996" s="22"/>
      <c r="Q996" s="22"/>
    </row>
    <row r="997" spans="1:17" ht="15" customHeight="1" x14ac:dyDescent="0.4">
      <c r="A997" s="22">
        <f>A995+1</f>
        <v>10</v>
      </c>
      <c r="C997" s="22" t="s">
        <v>134</v>
      </c>
      <c r="F997" s="28"/>
      <c r="H997" s="28"/>
      <c r="J997" s="28"/>
      <c r="L997" s="176"/>
      <c r="M997" s="22"/>
      <c r="N997" s="22"/>
      <c r="O997" s="22"/>
      <c r="P997" s="22"/>
      <c r="Q997" s="22"/>
    </row>
    <row r="998" spans="1:17" ht="15" customHeight="1" x14ac:dyDescent="0.4">
      <c r="A998" s="22">
        <f>A997+1</f>
        <v>11</v>
      </c>
      <c r="C998" s="22" t="str">
        <f>C992</f>
        <v xml:space="preserve">    First 50 Mcf</v>
      </c>
      <c r="D998" s="172" t="s">
        <v>17</v>
      </c>
      <c r="E998" s="216">
        <f>Input!C42</f>
        <v>3.1581000000000001</v>
      </c>
      <c r="F998" s="196">
        <f t="shared" ref="F998:K998" si="285">ROUND(F992*$E$998,2)</f>
        <v>473.72</v>
      </c>
      <c r="G998" s="196">
        <f t="shared" si="285"/>
        <v>473.72</v>
      </c>
      <c r="H998" s="196">
        <f t="shared" si="285"/>
        <v>473.72</v>
      </c>
      <c r="I998" s="196">
        <f t="shared" si="285"/>
        <v>315.81</v>
      </c>
      <c r="J998" s="196">
        <f t="shared" si="285"/>
        <v>315.81</v>
      </c>
      <c r="K998" s="196">
        <f t="shared" si="285"/>
        <v>315.81</v>
      </c>
      <c r="L998" s="196">
        <f>SUM(F998:K998)</f>
        <v>2368.59</v>
      </c>
      <c r="M998" s="22"/>
      <c r="N998" s="22"/>
      <c r="O998" s="22"/>
      <c r="P998" s="22"/>
      <c r="Q998" s="22"/>
    </row>
    <row r="999" spans="1:17" ht="15" customHeight="1" x14ac:dyDescent="0.4">
      <c r="A999" s="22">
        <f>A998+1</f>
        <v>12</v>
      </c>
      <c r="C999" s="22" t="str">
        <f>C993</f>
        <v xml:space="preserve">    Next 350 Mcf</v>
      </c>
      <c r="D999" s="172" t="s">
        <v>17</v>
      </c>
      <c r="E999" s="216">
        <f>Input!D42</f>
        <v>2.4376000000000002</v>
      </c>
      <c r="F999" s="71">
        <f t="shared" ref="F999:K999" si="286">ROUND(F993*$E$999,2)</f>
        <v>2559.48</v>
      </c>
      <c r="G999" s="71">
        <f t="shared" si="286"/>
        <v>2559.48</v>
      </c>
      <c r="H999" s="71">
        <f t="shared" si="286"/>
        <v>2071.96</v>
      </c>
      <c r="I999" s="71">
        <f t="shared" si="286"/>
        <v>1706.32</v>
      </c>
      <c r="J999" s="71">
        <f t="shared" si="286"/>
        <v>1706.32</v>
      </c>
      <c r="K999" s="71">
        <f t="shared" si="286"/>
        <v>1706.32</v>
      </c>
      <c r="L999" s="71">
        <f>SUM(F999:K999)</f>
        <v>12309.88</v>
      </c>
      <c r="M999" s="22"/>
      <c r="N999" s="22"/>
      <c r="O999" s="22"/>
      <c r="P999" s="22"/>
      <c r="Q999" s="22"/>
    </row>
    <row r="1000" spans="1:17" ht="15" customHeight="1" x14ac:dyDescent="0.4">
      <c r="A1000" s="22">
        <f>A999+1</f>
        <v>13</v>
      </c>
      <c r="C1000" s="22" t="str">
        <f>C994</f>
        <v xml:space="preserve">    Next 600 Mcf</v>
      </c>
      <c r="D1000" s="172" t="s">
        <v>17</v>
      </c>
      <c r="E1000" s="216">
        <f>Input!E42</f>
        <v>2.3170999999999999</v>
      </c>
      <c r="F1000" s="71">
        <f t="shared" ref="F1000:K1000" si="287">ROUND(F994*$E$1000,2)</f>
        <v>4170.78</v>
      </c>
      <c r="G1000" s="71">
        <f t="shared" si="287"/>
        <v>4170.78</v>
      </c>
      <c r="H1000" s="71">
        <f t="shared" si="287"/>
        <v>2393.1</v>
      </c>
      <c r="I1000" s="71">
        <f t="shared" si="287"/>
        <v>1601.58</v>
      </c>
      <c r="J1000" s="71">
        <f t="shared" si="287"/>
        <v>1038.52</v>
      </c>
      <c r="K1000" s="71">
        <f t="shared" si="287"/>
        <v>1161.33</v>
      </c>
      <c r="L1000" s="71">
        <f>SUM(F1000:K1000)</f>
        <v>14536.09</v>
      </c>
      <c r="M1000" s="22"/>
      <c r="N1000" s="22"/>
      <c r="O1000" s="22"/>
      <c r="P1000" s="22"/>
      <c r="Q1000" s="22"/>
    </row>
    <row r="1001" spans="1:17" ht="15" customHeight="1" x14ac:dyDescent="0.7">
      <c r="A1001" s="22">
        <f>A1000+1</f>
        <v>14</v>
      </c>
      <c r="C1001" s="22" t="str">
        <f>C995</f>
        <v xml:space="preserve">    Over 1,000 Mcf</v>
      </c>
      <c r="D1001" s="172" t="s">
        <v>17</v>
      </c>
      <c r="E1001" s="216">
        <f>Input!F42</f>
        <v>2.1078000000000001</v>
      </c>
      <c r="F1001" s="225">
        <f t="shared" ref="F1001:K1001" si="288">ROUND(F995*$E$1001,2)</f>
        <v>16359.27</v>
      </c>
      <c r="G1001" s="225">
        <f t="shared" si="288"/>
        <v>1673.17</v>
      </c>
      <c r="H1001" s="225">
        <f t="shared" si="288"/>
        <v>565.1</v>
      </c>
      <c r="I1001" s="225">
        <f t="shared" si="288"/>
        <v>0</v>
      </c>
      <c r="J1001" s="225">
        <f t="shared" si="288"/>
        <v>0</v>
      </c>
      <c r="K1001" s="225">
        <f t="shared" si="288"/>
        <v>0</v>
      </c>
      <c r="L1001" s="129">
        <f>SUM(F1001:K1001)</f>
        <v>18597.54</v>
      </c>
      <c r="M1001" s="22"/>
      <c r="N1001" s="22"/>
      <c r="O1001" s="22"/>
      <c r="P1001" s="22"/>
      <c r="Q1001" s="22"/>
    </row>
    <row r="1002" spans="1:17" ht="15" customHeight="1" x14ac:dyDescent="0.4">
      <c r="F1002" s="196">
        <f t="shared" ref="F1002:K1002" si="289">SUM(F998:F1001)</f>
        <v>23563.25</v>
      </c>
      <c r="G1002" s="196">
        <f t="shared" si="289"/>
        <v>8877.15</v>
      </c>
      <c r="H1002" s="196">
        <f t="shared" si="289"/>
        <v>5503.880000000001</v>
      </c>
      <c r="I1002" s="196">
        <f t="shared" si="289"/>
        <v>3623.71</v>
      </c>
      <c r="J1002" s="196">
        <f t="shared" si="289"/>
        <v>3060.6499999999996</v>
      </c>
      <c r="K1002" s="196">
        <f t="shared" si="289"/>
        <v>3183.46</v>
      </c>
      <c r="L1002" s="196">
        <f>SUM(F1002:K1002)</f>
        <v>47812.1</v>
      </c>
      <c r="M1002" s="22"/>
      <c r="N1002" s="22"/>
      <c r="O1002" s="22"/>
      <c r="P1002" s="22"/>
      <c r="Q1002" s="22"/>
    </row>
    <row r="1003" spans="1:17" ht="15" customHeight="1" x14ac:dyDescent="0.4">
      <c r="F1003" s="196"/>
      <c r="G1003" s="196"/>
      <c r="H1003" s="196"/>
      <c r="I1003" s="196"/>
      <c r="J1003" s="196"/>
      <c r="K1003" s="196"/>
      <c r="L1003" s="196"/>
      <c r="M1003" s="22"/>
      <c r="N1003" s="22"/>
      <c r="O1003" s="22"/>
      <c r="P1003" s="22"/>
      <c r="Q1003" s="22"/>
    </row>
    <row r="1004" spans="1:17" ht="15" customHeight="1" x14ac:dyDescent="0.4">
      <c r="A1004" s="22">
        <f>A1001+1</f>
        <v>15</v>
      </c>
      <c r="C1004" s="22" t="s">
        <v>314</v>
      </c>
      <c r="D1004" s="214" t="s">
        <v>17</v>
      </c>
      <c r="E1004" s="175">
        <f>Input!K42</f>
        <v>0.33750000000000002</v>
      </c>
      <c r="F1004" s="215">
        <f>ROUND($F$996*$E$1004,2)</f>
        <v>3631.94</v>
      </c>
      <c r="G1004" s="215">
        <f>ROUND($G$996*$E$1004,2)</f>
        <v>1280.4100000000001</v>
      </c>
      <c r="H1004" s="215">
        <f>ROUND($H$996*$E$1004,2)</f>
        <v>776.55</v>
      </c>
      <c r="I1004" s="215">
        <f>ROUND($I$996*$E$1004,2)</f>
        <v>503.28</v>
      </c>
      <c r="J1004" s="215">
        <f>ROUND($J$996*$E$1004,2)</f>
        <v>421.27</v>
      </c>
      <c r="K1004" s="215">
        <f>ROUND($K$996*$E$1004,2)</f>
        <v>439.16</v>
      </c>
      <c r="L1004" s="215">
        <f>SUM(F1004:K1004)</f>
        <v>7052.6100000000006</v>
      </c>
      <c r="M1004" s="22"/>
      <c r="N1004" s="22"/>
      <c r="O1004" s="22"/>
      <c r="P1004" s="22"/>
      <c r="Q1004" s="22"/>
    </row>
    <row r="1005" spans="1:17" ht="15" customHeight="1" x14ac:dyDescent="0.7">
      <c r="C1005" s="213"/>
      <c r="D1005" s="214"/>
      <c r="E1005" s="216"/>
      <c r="F1005" s="129"/>
      <c r="G1005" s="129"/>
      <c r="H1005" s="129"/>
      <c r="I1005" s="129"/>
      <c r="J1005" s="129"/>
      <c r="K1005" s="129"/>
      <c r="L1005" s="129"/>
      <c r="M1005" s="22"/>
      <c r="N1005" s="22"/>
      <c r="O1005" s="22"/>
      <c r="P1005" s="22"/>
      <c r="Q1005" s="22"/>
    </row>
    <row r="1006" spans="1:17" ht="14.55" customHeight="1" x14ac:dyDescent="0.4">
      <c r="A1006" s="22">
        <f>A1004+1</f>
        <v>16</v>
      </c>
      <c r="C1006" s="22" t="s">
        <v>131</v>
      </c>
      <c r="F1006" s="196">
        <f t="shared" ref="F1006:K1006" si="290">F989+F1002+F1004</f>
        <v>27525.19</v>
      </c>
      <c r="G1006" s="196">
        <f t="shared" si="290"/>
        <v>10487.56</v>
      </c>
      <c r="H1006" s="196">
        <f t="shared" si="290"/>
        <v>6610.4300000000012</v>
      </c>
      <c r="I1006" s="196">
        <f t="shared" si="290"/>
        <v>4456.99</v>
      </c>
      <c r="J1006" s="196">
        <f t="shared" si="290"/>
        <v>3811.9199999999996</v>
      </c>
      <c r="K1006" s="196">
        <f t="shared" si="290"/>
        <v>3952.62</v>
      </c>
      <c r="L1006" s="196">
        <f>SUM(F1006:K1006)</f>
        <v>56844.71</v>
      </c>
      <c r="M1006" s="22"/>
      <c r="N1006" s="22"/>
      <c r="O1006" s="22"/>
      <c r="P1006" s="22"/>
      <c r="Q1006" s="22"/>
    </row>
    <row r="1007" spans="1:17" ht="15" customHeight="1" x14ac:dyDescent="0.4">
      <c r="F1007" s="226"/>
      <c r="G1007" s="226"/>
      <c r="H1007" s="226"/>
      <c r="I1007" s="226"/>
      <c r="J1007" s="226"/>
      <c r="K1007" s="226"/>
      <c r="L1007" s="173"/>
      <c r="M1007" s="22"/>
      <c r="N1007" s="22"/>
      <c r="O1007" s="22"/>
      <c r="P1007" s="22"/>
      <c r="Q1007" s="22"/>
    </row>
    <row r="1008" spans="1:17" ht="15" customHeight="1" x14ac:dyDescent="0.4">
      <c r="A1008" s="22">
        <f>A1006+1</f>
        <v>17</v>
      </c>
      <c r="C1008" s="22" t="s">
        <v>104</v>
      </c>
      <c r="D1008" s="22" t="s">
        <v>17</v>
      </c>
      <c r="E1008" s="223">
        <v>0</v>
      </c>
      <c r="F1008" s="196">
        <v>0</v>
      </c>
      <c r="G1008" s="196">
        <v>0</v>
      </c>
      <c r="H1008" s="196">
        <v>0</v>
      </c>
      <c r="I1008" s="196">
        <v>0</v>
      </c>
      <c r="J1008" s="196">
        <v>0</v>
      </c>
      <c r="K1008" s="196">
        <v>0</v>
      </c>
      <c r="L1008" s="196">
        <f>SUM(F1008:K1008)</f>
        <v>0</v>
      </c>
      <c r="M1008" s="22"/>
      <c r="N1008" s="22"/>
      <c r="O1008" s="22"/>
      <c r="P1008" s="22"/>
      <c r="Q1008" s="22"/>
    </row>
    <row r="1009" spans="1:17" ht="15" customHeight="1" x14ac:dyDescent="0.4">
      <c r="E1009" s="223"/>
      <c r="F1009" s="196"/>
      <c r="G1009" s="196"/>
      <c r="H1009" s="196"/>
      <c r="I1009" s="196"/>
      <c r="J1009" s="196"/>
      <c r="K1009" s="196"/>
      <c r="L1009" s="196"/>
      <c r="M1009" s="22"/>
      <c r="N1009" s="22"/>
      <c r="O1009" s="22"/>
      <c r="P1009" s="22"/>
      <c r="Q1009" s="22"/>
    </row>
    <row r="1010" spans="1:17" ht="15" customHeight="1" x14ac:dyDescent="0.4">
      <c r="A1010" s="22">
        <f>A1008+1</f>
        <v>18</v>
      </c>
      <c r="C1010" s="26" t="s">
        <v>132</v>
      </c>
      <c r="D1010" s="37"/>
      <c r="E1010" s="174"/>
      <c r="F1010" s="196">
        <f t="shared" ref="F1010:K1010" si="291">F1006+F1008</f>
        <v>27525.19</v>
      </c>
      <c r="G1010" s="196">
        <f t="shared" si="291"/>
        <v>10487.56</v>
      </c>
      <c r="H1010" s="196">
        <f t="shared" si="291"/>
        <v>6610.4300000000012</v>
      </c>
      <c r="I1010" s="196">
        <f t="shared" si="291"/>
        <v>4456.99</v>
      </c>
      <c r="J1010" s="196">
        <f t="shared" si="291"/>
        <v>3811.9199999999996</v>
      </c>
      <c r="K1010" s="196">
        <f t="shared" si="291"/>
        <v>3952.62</v>
      </c>
      <c r="L1010" s="196">
        <f>SUM(F1010:K1010)</f>
        <v>56844.71</v>
      </c>
      <c r="M1010" s="22"/>
      <c r="N1010" s="22"/>
      <c r="O1010" s="22"/>
      <c r="P1010" s="22"/>
      <c r="Q1010" s="22"/>
    </row>
    <row r="1011" spans="1:17" ht="15" customHeight="1" x14ac:dyDescent="0.4">
      <c r="F1011" s="28"/>
      <c r="H1011" s="28"/>
      <c r="J1011" s="28"/>
      <c r="L1011" s="22"/>
      <c r="M1011" s="22"/>
      <c r="N1011" s="22"/>
      <c r="O1011" s="22"/>
      <c r="P1011" s="22"/>
      <c r="Q1011" s="22"/>
    </row>
    <row r="1012" spans="1:17" ht="15" customHeight="1" x14ac:dyDescent="0.4"/>
    <row r="1013" spans="1:17" ht="15" customHeight="1" x14ac:dyDescent="0.4">
      <c r="A1013" s="22">
        <f>A1010+1</f>
        <v>19</v>
      </c>
      <c r="B1013" s="22" t="str">
        <f>B265</f>
        <v>DS3</v>
      </c>
      <c r="C1013" s="22" t="str">
        <f>C265</f>
        <v>GTS Main Line Service - Industrial (up to 400,000 Mcf)</v>
      </c>
      <c r="F1013" s="28"/>
      <c r="H1013" s="28"/>
      <c r="J1013" s="28"/>
      <c r="L1013" s="22"/>
      <c r="M1013" s="22"/>
      <c r="N1013" s="22"/>
      <c r="O1013" s="22"/>
      <c r="P1013" s="22"/>
      <c r="Q1013" s="22"/>
    </row>
    <row r="1014" spans="1:17" ht="15" customHeight="1" x14ac:dyDescent="0.4">
      <c r="F1014" s="28"/>
      <c r="H1014" s="28"/>
      <c r="J1014" s="28"/>
      <c r="L1014" s="22"/>
      <c r="M1014" s="22"/>
      <c r="N1014" s="22"/>
      <c r="O1014" s="22"/>
      <c r="P1014" s="22"/>
      <c r="Q1014" s="22"/>
    </row>
    <row r="1015" spans="1:17" ht="15" customHeight="1" x14ac:dyDescent="0.4">
      <c r="A1015" s="22">
        <f>A1013+1</f>
        <v>20</v>
      </c>
      <c r="C1015" s="25" t="s">
        <v>85</v>
      </c>
      <c r="D1015" s="25"/>
      <c r="F1015" s="28"/>
      <c r="H1015" s="28"/>
      <c r="J1015" s="28"/>
      <c r="L1015" s="22"/>
      <c r="M1015" s="22"/>
      <c r="N1015" s="22"/>
      <c r="O1015" s="22"/>
      <c r="P1015" s="22"/>
      <c r="Q1015" s="22"/>
    </row>
    <row r="1016" spans="1:17" ht="15" customHeight="1" x14ac:dyDescent="0.4">
      <c r="C1016" s="25"/>
      <c r="D1016" s="25"/>
      <c r="F1016" s="28"/>
      <c r="H1016" s="28"/>
      <c r="J1016" s="28"/>
      <c r="L1016" s="22"/>
      <c r="M1016" s="22"/>
      <c r="N1016" s="22"/>
      <c r="O1016" s="22"/>
      <c r="P1016" s="22"/>
      <c r="Q1016" s="22"/>
    </row>
    <row r="1017" spans="1:17" ht="15" customHeight="1" x14ac:dyDescent="0.4">
      <c r="A1017" s="22">
        <f>A1015+1</f>
        <v>21</v>
      </c>
      <c r="C1017" s="22" t="s">
        <v>130</v>
      </c>
      <c r="D1017" s="25"/>
      <c r="F1017" s="71">
        <f>B!D236</f>
        <v>3</v>
      </c>
      <c r="G1017" s="71">
        <f>B!E236</f>
        <v>3</v>
      </c>
      <c r="H1017" s="71">
        <f>B!F236</f>
        <v>3</v>
      </c>
      <c r="I1017" s="71">
        <f>B!G236</f>
        <v>3</v>
      </c>
      <c r="J1017" s="71">
        <f>B!H236</f>
        <v>3</v>
      </c>
      <c r="K1017" s="71">
        <f>B!I236</f>
        <v>3</v>
      </c>
      <c r="L1017" s="71">
        <f>SUM(F1017:K1017)</f>
        <v>18</v>
      </c>
      <c r="M1017" s="22"/>
      <c r="N1017" s="22"/>
      <c r="O1017" s="22"/>
      <c r="P1017" s="22"/>
      <c r="Q1017" s="22"/>
    </row>
    <row r="1018" spans="1:17" ht="15" customHeight="1" x14ac:dyDescent="0.4">
      <c r="A1018" s="22">
        <f>A1017+1</f>
        <v>22</v>
      </c>
      <c r="C1018" s="22" t="s">
        <v>137</v>
      </c>
      <c r="D1018" s="22" t="s">
        <v>18</v>
      </c>
      <c r="E1018" s="224">
        <f>Input!H43</f>
        <v>300</v>
      </c>
      <c r="F1018" s="196">
        <f t="shared" ref="F1018:K1018" si="292">ROUND(F1017*$E$1018,2)</f>
        <v>900</v>
      </c>
      <c r="G1018" s="196">
        <f t="shared" si="292"/>
        <v>900</v>
      </c>
      <c r="H1018" s="196">
        <f t="shared" si="292"/>
        <v>900</v>
      </c>
      <c r="I1018" s="196">
        <f t="shared" si="292"/>
        <v>900</v>
      </c>
      <c r="J1018" s="196">
        <f t="shared" si="292"/>
        <v>900</v>
      </c>
      <c r="K1018" s="196">
        <f t="shared" si="292"/>
        <v>900</v>
      </c>
      <c r="L1018" s="196">
        <f>SUM(F1018:K1018)</f>
        <v>5400</v>
      </c>
      <c r="M1018" s="22"/>
      <c r="N1018" s="22"/>
      <c r="O1018" s="22"/>
      <c r="P1018" s="22"/>
      <c r="Q1018" s="22"/>
    </row>
    <row r="1019" spans="1:17" ht="15" customHeight="1" x14ac:dyDescent="0.4">
      <c r="E1019" s="224"/>
      <c r="F1019" s="196"/>
      <c r="G1019" s="196"/>
      <c r="H1019" s="196"/>
      <c r="I1019" s="196"/>
      <c r="J1019" s="196"/>
      <c r="K1019" s="196"/>
      <c r="L1019" s="196"/>
      <c r="M1019" s="22"/>
      <c r="N1019" s="22"/>
      <c r="O1019" s="22"/>
      <c r="P1019" s="22"/>
      <c r="Q1019" s="22"/>
    </row>
    <row r="1020" spans="1:17" ht="15" customHeight="1" x14ac:dyDescent="0.4">
      <c r="A1020" s="22">
        <f>A1018+1</f>
        <v>23</v>
      </c>
      <c r="C1020" s="22" t="s">
        <v>143</v>
      </c>
      <c r="F1020" s="27">
        <f>'C'!D356</f>
        <v>45200</v>
      </c>
      <c r="G1020" s="27">
        <f>'C'!E356</f>
        <v>43400</v>
      </c>
      <c r="H1020" s="27">
        <f>'C'!F356</f>
        <v>39600</v>
      </c>
      <c r="I1020" s="27">
        <f>'C'!G356</f>
        <v>42200</v>
      </c>
      <c r="J1020" s="27">
        <f>'C'!H356</f>
        <v>42600</v>
      </c>
      <c r="K1020" s="27">
        <f>'C'!I356</f>
        <v>38500</v>
      </c>
      <c r="L1020" s="27">
        <f>SUM(F1020:K1020)</f>
        <v>251500</v>
      </c>
      <c r="M1020" s="22"/>
      <c r="N1020" s="22"/>
      <c r="O1020" s="22"/>
      <c r="P1020" s="22"/>
      <c r="Q1020" s="22"/>
    </row>
    <row r="1021" spans="1:17" ht="15" customHeight="1" x14ac:dyDescent="0.4">
      <c r="A1021" s="22">
        <f>A1020+1</f>
        <v>24</v>
      </c>
      <c r="C1021" s="26" t="s">
        <v>134</v>
      </c>
      <c r="D1021" s="172" t="s">
        <v>17</v>
      </c>
      <c r="E1021" s="223">
        <f>Input!C43</f>
        <v>8.9099999999999999E-2</v>
      </c>
      <c r="F1021" s="215">
        <f t="shared" ref="F1021:K1021" si="293">ROUND(F1020*$E$1021,2)</f>
        <v>4027.32</v>
      </c>
      <c r="G1021" s="215">
        <f t="shared" si="293"/>
        <v>3866.94</v>
      </c>
      <c r="H1021" s="215">
        <f t="shared" si="293"/>
        <v>3528.36</v>
      </c>
      <c r="I1021" s="215">
        <f t="shared" si="293"/>
        <v>3760.02</v>
      </c>
      <c r="J1021" s="215">
        <f t="shared" si="293"/>
        <v>3795.66</v>
      </c>
      <c r="K1021" s="215">
        <f t="shared" si="293"/>
        <v>3430.35</v>
      </c>
      <c r="L1021" s="215">
        <f>SUM(F1021:K1021)</f>
        <v>22408.65</v>
      </c>
      <c r="M1021" s="22"/>
      <c r="N1021" s="22"/>
      <c r="O1021" s="22"/>
      <c r="P1021" s="22"/>
      <c r="Q1021" s="22"/>
    </row>
    <row r="1022" spans="1:17" ht="15" customHeight="1" x14ac:dyDescent="0.4">
      <c r="C1022" s="26"/>
      <c r="D1022" s="172"/>
      <c r="E1022" s="223"/>
      <c r="F1022" s="215"/>
      <c r="G1022" s="215"/>
      <c r="H1022" s="215"/>
      <c r="I1022" s="215"/>
      <c r="J1022" s="215"/>
      <c r="K1022" s="215"/>
      <c r="L1022" s="215"/>
      <c r="M1022" s="22"/>
      <c r="N1022" s="22"/>
      <c r="O1022" s="22"/>
      <c r="P1022" s="22"/>
      <c r="Q1022" s="22"/>
    </row>
    <row r="1023" spans="1:17" ht="15" customHeight="1" x14ac:dyDescent="0.4">
      <c r="A1023" s="22">
        <f>A1021+1</f>
        <v>25</v>
      </c>
      <c r="C1023" s="22" t="s">
        <v>131</v>
      </c>
      <c r="F1023" s="196">
        <f t="shared" ref="F1023:K1023" si="294">F1018+F1021</f>
        <v>4927.32</v>
      </c>
      <c r="G1023" s="196">
        <f t="shared" si="294"/>
        <v>4766.9400000000005</v>
      </c>
      <c r="H1023" s="196">
        <f t="shared" si="294"/>
        <v>4428.3600000000006</v>
      </c>
      <c r="I1023" s="196">
        <f t="shared" si="294"/>
        <v>4660.0200000000004</v>
      </c>
      <c r="J1023" s="196">
        <f t="shared" si="294"/>
        <v>4695.66</v>
      </c>
      <c r="K1023" s="196">
        <f t="shared" si="294"/>
        <v>4330.3500000000004</v>
      </c>
      <c r="L1023" s="196">
        <f>SUM(F1023:K1023)</f>
        <v>27808.65</v>
      </c>
      <c r="M1023" s="22"/>
      <c r="N1023" s="22"/>
      <c r="O1023" s="22"/>
      <c r="P1023" s="22"/>
      <c r="Q1023" s="22"/>
    </row>
    <row r="1024" spans="1:17" ht="15" customHeight="1" x14ac:dyDescent="0.4">
      <c r="F1024" s="28"/>
      <c r="H1024" s="28"/>
      <c r="J1024" s="28"/>
      <c r="L1024" s="176"/>
      <c r="M1024" s="22"/>
      <c r="N1024" s="22"/>
      <c r="O1024" s="22"/>
      <c r="P1024" s="22"/>
      <c r="Q1024" s="22"/>
    </row>
    <row r="1025" spans="1:17" ht="15" customHeight="1" x14ac:dyDescent="0.4">
      <c r="A1025" s="22">
        <f>A1023+1</f>
        <v>26</v>
      </c>
      <c r="C1025" s="22" t="s">
        <v>104</v>
      </c>
      <c r="D1025" s="22" t="s">
        <v>17</v>
      </c>
      <c r="E1025" s="223">
        <v>0</v>
      </c>
      <c r="F1025" s="196">
        <v>0</v>
      </c>
      <c r="G1025" s="196">
        <v>0</v>
      </c>
      <c r="H1025" s="196">
        <v>0</v>
      </c>
      <c r="I1025" s="196">
        <v>0</v>
      </c>
      <c r="J1025" s="196">
        <v>0</v>
      </c>
      <c r="K1025" s="196">
        <v>0</v>
      </c>
      <c r="L1025" s="196">
        <f>SUM(F1025:K1025)</f>
        <v>0</v>
      </c>
      <c r="M1025" s="22"/>
      <c r="N1025" s="22"/>
      <c r="O1025" s="22"/>
      <c r="P1025" s="22"/>
      <c r="Q1025" s="22"/>
    </row>
    <row r="1026" spans="1:17" ht="15" customHeight="1" x14ac:dyDescent="0.4">
      <c r="F1026" s="28"/>
      <c r="H1026" s="28"/>
      <c r="J1026" s="28"/>
      <c r="L1026" s="29"/>
      <c r="M1026" s="22"/>
      <c r="N1026" s="22"/>
      <c r="O1026" s="22"/>
      <c r="P1026" s="22"/>
      <c r="Q1026" s="22"/>
    </row>
    <row r="1027" spans="1:17" ht="15" customHeight="1" x14ac:dyDescent="0.4">
      <c r="A1027" s="22">
        <f>A1025+1</f>
        <v>27</v>
      </c>
      <c r="C1027" s="26" t="s">
        <v>132</v>
      </c>
      <c r="D1027" s="37"/>
      <c r="E1027" s="174"/>
      <c r="F1027" s="196">
        <f t="shared" ref="F1027:K1027" si="295">F1023+F1025</f>
        <v>4927.32</v>
      </c>
      <c r="G1027" s="196">
        <f t="shared" si="295"/>
        <v>4766.9400000000005</v>
      </c>
      <c r="H1027" s="196">
        <f t="shared" si="295"/>
        <v>4428.3600000000006</v>
      </c>
      <c r="I1027" s="196">
        <f t="shared" si="295"/>
        <v>4660.0200000000004</v>
      </c>
      <c r="J1027" s="196">
        <f t="shared" si="295"/>
        <v>4695.66</v>
      </c>
      <c r="K1027" s="196">
        <f t="shared" si="295"/>
        <v>4330.3500000000004</v>
      </c>
      <c r="L1027" s="196">
        <f>SUM(F1027:K1027)</f>
        <v>27808.65</v>
      </c>
      <c r="M1027" s="22"/>
      <c r="N1027" s="22"/>
      <c r="O1027" s="22"/>
      <c r="P1027" s="22"/>
      <c r="Q1027" s="22"/>
    </row>
    <row r="1028" spans="1:17" ht="15" customHeight="1" x14ac:dyDescent="0.4"/>
    <row r="1029" spans="1:17" ht="15" customHeight="1" x14ac:dyDescent="0.4"/>
    <row r="1030" spans="1:17" ht="15" customHeight="1" x14ac:dyDescent="0.4">
      <c r="A1030" s="22">
        <f>A1027+1</f>
        <v>28</v>
      </c>
      <c r="B1030" s="22" t="str">
        <f>B272</f>
        <v>ET4</v>
      </c>
      <c r="C1030" s="22" t="str">
        <f>C272</f>
        <v>GTS Main Line Service - Industrial (400,000 to 1,000,000 Mcf)</v>
      </c>
      <c r="F1030" s="28"/>
      <c r="H1030" s="28"/>
      <c r="J1030" s="28"/>
      <c r="L1030" s="22"/>
    </row>
    <row r="1031" spans="1:17" ht="15" customHeight="1" x14ac:dyDescent="0.4">
      <c r="F1031" s="28"/>
      <c r="H1031" s="28"/>
      <c r="J1031" s="28"/>
      <c r="L1031" s="22"/>
    </row>
    <row r="1032" spans="1:17" ht="15" customHeight="1" x14ac:dyDescent="0.4">
      <c r="A1032" s="22">
        <f>A1030+1</f>
        <v>29</v>
      </c>
      <c r="C1032" s="25" t="s">
        <v>85</v>
      </c>
      <c r="D1032" s="25"/>
      <c r="F1032" s="28"/>
      <c r="H1032" s="28"/>
      <c r="J1032" s="28"/>
      <c r="L1032" s="22"/>
    </row>
    <row r="1033" spans="1:17" ht="15" customHeight="1" x14ac:dyDescent="0.4">
      <c r="C1033" s="25"/>
      <c r="D1033" s="25"/>
      <c r="F1033" s="28"/>
      <c r="H1033" s="28"/>
      <c r="J1033" s="28"/>
      <c r="L1033" s="22"/>
    </row>
    <row r="1034" spans="1:17" ht="15" customHeight="1" x14ac:dyDescent="0.4">
      <c r="A1034" s="22">
        <f>A1032+1</f>
        <v>30</v>
      </c>
      <c r="C1034" s="22" t="s">
        <v>130</v>
      </c>
      <c r="D1034" s="25"/>
      <c r="F1034" s="26">
        <f>B!D259</f>
        <v>1</v>
      </c>
      <c r="G1034" s="26">
        <f>B!E259</f>
        <v>1</v>
      </c>
      <c r="H1034" s="26">
        <f>B!F259</f>
        <v>1</v>
      </c>
      <c r="I1034" s="26">
        <f>B!G259</f>
        <v>1</v>
      </c>
      <c r="J1034" s="26">
        <f>B!H259</f>
        <v>1</v>
      </c>
      <c r="K1034" s="26">
        <f>B!I259</f>
        <v>1</v>
      </c>
      <c r="L1034" s="26">
        <f>SUM(F1034:K1034)</f>
        <v>6</v>
      </c>
    </row>
    <row r="1035" spans="1:17" ht="15" customHeight="1" x14ac:dyDescent="0.4">
      <c r="A1035" s="22">
        <f>A1034+1</f>
        <v>31</v>
      </c>
      <c r="C1035" s="22" t="s">
        <v>137</v>
      </c>
      <c r="D1035" s="22" t="s">
        <v>18</v>
      </c>
      <c r="E1035" s="224">
        <f>Input!H44</f>
        <v>600</v>
      </c>
      <c r="F1035" s="196">
        <f>ROUND(F1034*$E$1035,2)</f>
        <v>600</v>
      </c>
      <c r="G1035" s="196">
        <f t="shared" ref="G1035:K1035" si="296">ROUND(G1034*$E$1035,2)</f>
        <v>600</v>
      </c>
      <c r="H1035" s="196">
        <f t="shared" si="296"/>
        <v>600</v>
      </c>
      <c r="I1035" s="196">
        <f t="shared" si="296"/>
        <v>600</v>
      </c>
      <c r="J1035" s="196">
        <f t="shared" si="296"/>
        <v>600</v>
      </c>
      <c r="K1035" s="196">
        <f t="shared" si="296"/>
        <v>600</v>
      </c>
      <c r="L1035" s="196">
        <f>SUM(F1035:K1035)</f>
        <v>3600</v>
      </c>
    </row>
    <row r="1036" spans="1:17" ht="15" customHeight="1" x14ac:dyDescent="0.4">
      <c r="E1036" s="224"/>
      <c r="F1036" s="196"/>
      <c r="G1036" s="196"/>
      <c r="H1036" s="196"/>
      <c r="I1036" s="196"/>
      <c r="J1036" s="196"/>
      <c r="K1036" s="196"/>
      <c r="L1036" s="196"/>
    </row>
    <row r="1037" spans="1:17" ht="15" customHeight="1" x14ac:dyDescent="0.4">
      <c r="A1037" s="22">
        <f>A1035+1</f>
        <v>32</v>
      </c>
      <c r="C1037" s="22" t="s">
        <v>136</v>
      </c>
      <c r="F1037" s="27">
        <f>'C'!D359</f>
        <v>70657.600000000006</v>
      </c>
      <c r="G1037" s="27">
        <f>'C'!E359</f>
        <v>58641.7</v>
      </c>
      <c r="H1037" s="27">
        <f>'C'!F359</f>
        <v>66960.399999999994</v>
      </c>
      <c r="I1037" s="27">
        <f>'C'!G359</f>
        <v>58949.8</v>
      </c>
      <c r="J1037" s="27">
        <f>'C'!H359</f>
        <v>63571.3</v>
      </c>
      <c r="K1037" s="27">
        <f>'C'!I359</f>
        <v>64803.7</v>
      </c>
      <c r="L1037" s="27">
        <f>SUM(F1037:K1037)</f>
        <v>383584.5</v>
      </c>
    </row>
    <row r="1038" spans="1:17" ht="15" customHeight="1" x14ac:dyDescent="0.4">
      <c r="A1038" s="22">
        <f>A1037+1</f>
        <v>33</v>
      </c>
      <c r="C1038" s="22" t="s">
        <v>134</v>
      </c>
      <c r="D1038" s="172" t="s">
        <v>17</v>
      </c>
      <c r="E1038" s="223">
        <f>Input!C44</f>
        <v>8.9099999999999999E-2</v>
      </c>
      <c r="F1038" s="215">
        <f>ROUND(F1037*$E$1038,2)</f>
        <v>6295.59</v>
      </c>
      <c r="G1038" s="215">
        <f t="shared" ref="G1038:K1038" si="297">ROUND(G1037*$E$1038,2)</f>
        <v>5224.9799999999996</v>
      </c>
      <c r="H1038" s="215">
        <f t="shared" si="297"/>
        <v>5966.17</v>
      </c>
      <c r="I1038" s="215">
        <f t="shared" si="297"/>
        <v>5252.43</v>
      </c>
      <c r="J1038" s="215">
        <f t="shared" si="297"/>
        <v>5664.2</v>
      </c>
      <c r="K1038" s="215">
        <f t="shared" si="297"/>
        <v>5774.01</v>
      </c>
      <c r="L1038" s="215">
        <f>SUM(F1038:K1038)</f>
        <v>34177.379999999997</v>
      </c>
    </row>
    <row r="1039" spans="1:17" ht="15" customHeight="1" x14ac:dyDescent="0.4">
      <c r="D1039" s="172"/>
      <c r="E1039" s="223"/>
      <c r="F1039" s="215"/>
      <c r="G1039" s="215"/>
      <c r="H1039" s="215"/>
      <c r="I1039" s="215"/>
      <c r="J1039" s="215"/>
      <c r="K1039" s="215"/>
      <c r="L1039" s="215"/>
    </row>
    <row r="1040" spans="1:17" ht="15" customHeight="1" x14ac:dyDescent="0.4">
      <c r="A1040" s="22">
        <f>A1038+1</f>
        <v>34</v>
      </c>
      <c r="C1040" s="22" t="s">
        <v>131</v>
      </c>
      <c r="F1040" s="196">
        <f>F1035+F1038</f>
        <v>6895.59</v>
      </c>
      <c r="G1040" s="196">
        <f t="shared" ref="G1040:K1040" si="298">G1035+G1038</f>
        <v>5824.98</v>
      </c>
      <c r="H1040" s="196">
        <f t="shared" si="298"/>
        <v>6566.17</v>
      </c>
      <c r="I1040" s="196">
        <f t="shared" si="298"/>
        <v>5852.43</v>
      </c>
      <c r="J1040" s="196">
        <f t="shared" si="298"/>
        <v>6264.2</v>
      </c>
      <c r="K1040" s="196">
        <f t="shared" si="298"/>
        <v>6374.01</v>
      </c>
      <c r="L1040" s="196">
        <f>SUM(F1040:K1040)</f>
        <v>37777.379999999997</v>
      </c>
    </row>
    <row r="1041" spans="1:17" ht="15" customHeight="1" x14ac:dyDescent="0.4">
      <c r="F1041" s="28"/>
      <c r="H1041" s="28"/>
      <c r="J1041" s="28"/>
      <c r="L1041" s="176"/>
    </row>
    <row r="1042" spans="1:17" ht="15" customHeight="1" x14ac:dyDescent="0.4">
      <c r="A1042" s="22">
        <f>A1040+1</f>
        <v>35</v>
      </c>
      <c r="C1042" s="22" t="s">
        <v>104</v>
      </c>
      <c r="D1042" s="22" t="s">
        <v>17</v>
      </c>
      <c r="E1042" s="223">
        <v>0</v>
      </c>
      <c r="F1042" s="196">
        <v>0</v>
      </c>
      <c r="G1042" s="196">
        <v>0</v>
      </c>
      <c r="H1042" s="196">
        <v>0</v>
      </c>
      <c r="I1042" s="196">
        <v>0</v>
      </c>
      <c r="J1042" s="196">
        <v>0</v>
      </c>
      <c r="K1042" s="196">
        <v>0</v>
      </c>
      <c r="L1042" s="196">
        <f>SUM(F1042:K1042)</f>
        <v>0</v>
      </c>
    </row>
    <row r="1043" spans="1:17" ht="15" customHeight="1" x14ac:dyDescent="0.4">
      <c r="F1043" s="28"/>
      <c r="H1043" s="28"/>
      <c r="J1043" s="28"/>
      <c r="L1043" s="29"/>
    </row>
    <row r="1044" spans="1:17" ht="15" customHeight="1" x14ac:dyDescent="0.4">
      <c r="A1044" s="22">
        <f>A1042+1</f>
        <v>36</v>
      </c>
      <c r="C1044" s="26" t="s">
        <v>132</v>
      </c>
      <c r="D1044" s="37"/>
      <c r="E1044" s="174"/>
      <c r="F1044" s="196">
        <f>F1040+F1042</f>
        <v>6895.59</v>
      </c>
      <c r="G1044" s="196">
        <f t="shared" ref="G1044:K1044" si="299">G1040+G1042</f>
        <v>5824.98</v>
      </c>
      <c r="H1044" s="196">
        <f t="shared" si="299"/>
        <v>6566.17</v>
      </c>
      <c r="I1044" s="196">
        <f t="shared" si="299"/>
        <v>5852.43</v>
      </c>
      <c r="J1044" s="196">
        <f t="shared" si="299"/>
        <v>6264.2</v>
      </c>
      <c r="K1044" s="196">
        <f t="shared" si="299"/>
        <v>6374.01</v>
      </c>
      <c r="L1044" s="196">
        <f>SUM(F1044:K1044)</f>
        <v>37777.379999999997</v>
      </c>
    </row>
    <row r="1045" spans="1:17" ht="15" customHeight="1" x14ac:dyDescent="0.4">
      <c r="C1045" s="26"/>
      <c r="D1045" s="37"/>
      <c r="E1045" s="174"/>
      <c r="F1045" s="196"/>
      <c r="G1045" s="196"/>
      <c r="H1045" s="196"/>
      <c r="I1045" s="196"/>
      <c r="J1045" s="196"/>
      <c r="K1045" s="196"/>
      <c r="L1045" s="196"/>
    </row>
    <row r="1046" spans="1:17" ht="15" customHeight="1" x14ac:dyDescent="0.4"/>
    <row r="1047" spans="1:17" ht="15" customHeight="1" x14ac:dyDescent="0.4">
      <c r="A1047" s="22">
        <f>A1044+1</f>
        <v>37</v>
      </c>
      <c r="B1047" s="22" t="str">
        <f>B279</f>
        <v>DS4</v>
      </c>
      <c r="C1047" s="22" t="str">
        <f>C279</f>
        <v>GTS Main Line Service - Industrial (over 1,000,000 Mcf)</v>
      </c>
      <c r="F1047" s="28"/>
      <c r="H1047" s="28"/>
      <c r="J1047" s="28"/>
      <c r="L1047" s="22"/>
      <c r="M1047" s="22"/>
      <c r="N1047" s="22"/>
      <c r="O1047" s="22"/>
      <c r="P1047" s="22"/>
      <c r="Q1047" s="22"/>
    </row>
    <row r="1048" spans="1:17" ht="15" customHeight="1" x14ac:dyDescent="0.4">
      <c r="F1048" s="28"/>
      <c r="H1048" s="28"/>
      <c r="J1048" s="28"/>
      <c r="L1048" s="22"/>
      <c r="M1048" s="22"/>
      <c r="N1048" s="22"/>
      <c r="O1048" s="22"/>
      <c r="P1048" s="22"/>
      <c r="Q1048" s="22"/>
    </row>
    <row r="1049" spans="1:17" ht="15" customHeight="1" x14ac:dyDescent="0.4">
      <c r="A1049" s="22">
        <f>A1047+1</f>
        <v>38</v>
      </c>
      <c r="C1049" s="25" t="s">
        <v>85</v>
      </c>
      <c r="D1049" s="25"/>
      <c r="F1049" s="28"/>
      <c r="H1049" s="28"/>
      <c r="J1049" s="28"/>
      <c r="L1049" s="22"/>
      <c r="M1049" s="22"/>
      <c r="N1049" s="22"/>
      <c r="O1049" s="22"/>
      <c r="P1049" s="22"/>
      <c r="Q1049" s="22"/>
    </row>
    <row r="1050" spans="1:17" ht="15" customHeight="1" x14ac:dyDescent="0.4">
      <c r="C1050" s="25"/>
      <c r="D1050" s="25"/>
      <c r="F1050" s="28"/>
      <c r="H1050" s="28"/>
      <c r="J1050" s="28"/>
      <c r="L1050" s="22"/>
      <c r="M1050" s="22"/>
      <c r="N1050" s="22"/>
      <c r="O1050" s="22"/>
      <c r="P1050" s="22"/>
      <c r="Q1050" s="22"/>
    </row>
    <row r="1051" spans="1:17" ht="15" customHeight="1" x14ac:dyDescent="0.4">
      <c r="A1051" s="22">
        <f>A1049+1</f>
        <v>39</v>
      </c>
      <c r="C1051" s="22" t="s">
        <v>130</v>
      </c>
      <c r="D1051" s="25"/>
      <c r="F1051" s="26">
        <f>B!D268</f>
        <v>0</v>
      </c>
      <c r="G1051" s="26">
        <f>B!E268</f>
        <v>0</v>
      </c>
      <c r="H1051" s="26">
        <f>B!F268</f>
        <v>0</v>
      </c>
      <c r="I1051" s="26">
        <f>B!G268</f>
        <v>0</v>
      </c>
      <c r="J1051" s="26">
        <f>B!H268</f>
        <v>0</v>
      </c>
      <c r="K1051" s="26">
        <f>B!I268</f>
        <v>0</v>
      </c>
      <c r="L1051" s="26">
        <f>SUM(F1051:K1051)</f>
        <v>0</v>
      </c>
      <c r="M1051" s="22"/>
      <c r="N1051" s="22"/>
      <c r="O1051" s="22"/>
      <c r="P1051" s="22"/>
      <c r="Q1051" s="22"/>
    </row>
    <row r="1052" spans="1:17" ht="15" customHeight="1" x14ac:dyDescent="0.4">
      <c r="A1052" s="22">
        <f>A1051+1</f>
        <v>40</v>
      </c>
      <c r="C1052" s="22" t="s">
        <v>137</v>
      </c>
      <c r="D1052" s="22" t="s">
        <v>18</v>
      </c>
      <c r="E1052" s="224">
        <f>Input!H45</f>
        <v>600</v>
      </c>
      <c r="F1052" s="196">
        <f>ROUND(F1051*$E$1052,2)</f>
        <v>0</v>
      </c>
      <c r="G1052" s="196">
        <f t="shared" ref="G1052:K1052" si="300">ROUND(G1051*$E$1052,2)</f>
        <v>0</v>
      </c>
      <c r="H1052" s="196">
        <f t="shared" si="300"/>
        <v>0</v>
      </c>
      <c r="I1052" s="196">
        <f t="shared" si="300"/>
        <v>0</v>
      </c>
      <c r="J1052" s="196">
        <f t="shared" si="300"/>
        <v>0</v>
      </c>
      <c r="K1052" s="196">
        <f t="shared" si="300"/>
        <v>0</v>
      </c>
      <c r="L1052" s="196">
        <f>SUM(F1052:K1052)</f>
        <v>0</v>
      </c>
      <c r="M1052" s="22"/>
      <c r="N1052" s="22"/>
      <c r="O1052" s="22"/>
      <c r="P1052" s="22"/>
      <c r="Q1052" s="22"/>
    </row>
    <row r="1053" spans="1:17" ht="15" customHeight="1" x14ac:dyDescent="0.4">
      <c r="E1053" s="224"/>
      <c r="F1053" s="196"/>
      <c r="G1053" s="196"/>
      <c r="H1053" s="196"/>
      <c r="I1053" s="196"/>
      <c r="J1053" s="196"/>
      <c r="K1053" s="196"/>
      <c r="L1053" s="196"/>
      <c r="M1053" s="22"/>
      <c r="N1053" s="22"/>
      <c r="O1053" s="22"/>
      <c r="P1053" s="22"/>
      <c r="Q1053" s="22"/>
    </row>
    <row r="1054" spans="1:17" ht="15" customHeight="1" x14ac:dyDescent="0.4">
      <c r="A1054" s="22">
        <f>A1052+1</f>
        <v>41</v>
      </c>
      <c r="C1054" s="22" t="s">
        <v>136</v>
      </c>
      <c r="F1054" s="27">
        <f>'C'!D366</f>
        <v>0</v>
      </c>
      <c r="G1054" s="27">
        <f>'C'!E366</f>
        <v>0</v>
      </c>
      <c r="H1054" s="27">
        <f>'C'!F366</f>
        <v>0</v>
      </c>
      <c r="I1054" s="27">
        <f>'C'!G366</f>
        <v>0</v>
      </c>
      <c r="J1054" s="27">
        <f>'C'!H366</f>
        <v>0</v>
      </c>
      <c r="K1054" s="27">
        <f>'C'!I366</f>
        <v>0</v>
      </c>
      <c r="L1054" s="27">
        <f>SUM(F1054:K1054)</f>
        <v>0</v>
      </c>
      <c r="M1054" s="22"/>
      <c r="N1054" s="22"/>
      <c r="O1054" s="22"/>
      <c r="P1054" s="22"/>
      <c r="Q1054" s="22"/>
    </row>
    <row r="1055" spans="1:17" ht="15" customHeight="1" x14ac:dyDescent="0.4">
      <c r="A1055" s="22">
        <f>A1054+1</f>
        <v>42</v>
      </c>
      <c r="C1055" s="22" t="s">
        <v>134</v>
      </c>
      <c r="D1055" s="172" t="s">
        <v>17</v>
      </c>
      <c r="E1055" s="223">
        <f>Input!C45</f>
        <v>8.9099999999999999E-2</v>
      </c>
      <c r="F1055" s="215">
        <f>ROUND(F1054*$E$1055,2)</f>
        <v>0</v>
      </c>
      <c r="G1055" s="215">
        <f t="shared" ref="G1055:K1055" si="301">ROUND(G1054*$E$1055,2)</f>
        <v>0</v>
      </c>
      <c r="H1055" s="215">
        <f t="shared" si="301"/>
        <v>0</v>
      </c>
      <c r="I1055" s="215">
        <f t="shared" si="301"/>
        <v>0</v>
      </c>
      <c r="J1055" s="215">
        <f t="shared" si="301"/>
        <v>0</v>
      </c>
      <c r="K1055" s="215">
        <f t="shared" si="301"/>
        <v>0</v>
      </c>
      <c r="L1055" s="215">
        <f>SUM(F1055:K1055)</f>
        <v>0</v>
      </c>
      <c r="M1055" s="22"/>
      <c r="N1055" s="22"/>
      <c r="O1055" s="22"/>
      <c r="P1055" s="22"/>
      <c r="Q1055" s="22"/>
    </row>
    <row r="1056" spans="1:17" ht="15" customHeight="1" x14ac:dyDescent="0.4">
      <c r="D1056" s="172"/>
      <c r="E1056" s="223"/>
      <c r="F1056" s="215"/>
      <c r="G1056" s="215"/>
      <c r="H1056" s="215"/>
      <c r="I1056" s="215"/>
      <c r="J1056" s="215"/>
      <c r="K1056" s="215"/>
      <c r="L1056" s="215"/>
      <c r="M1056" s="22"/>
      <c r="N1056" s="22"/>
      <c r="O1056" s="22"/>
      <c r="P1056" s="22"/>
      <c r="Q1056" s="22"/>
    </row>
    <row r="1057" spans="1:18" ht="15" customHeight="1" x14ac:dyDescent="0.4">
      <c r="A1057" s="22">
        <f>A1055+1</f>
        <v>43</v>
      </c>
      <c r="C1057" s="22" t="s">
        <v>131</v>
      </c>
      <c r="F1057" s="196">
        <f>F1052+F1055</f>
        <v>0</v>
      </c>
      <c r="G1057" s="196">
        <f t="shared" ref="G1057:K1057" si="302">G1052+G1055</f>
        <v>0</v>
      </c>
      <c r="H1057" s="196">
        <f t="shared" si="302"/>
        <v>0</v>
      </c>
      <c r="I1057" s="196">
        <f t="shared" si="302"/>
        <v>0</v>
      </c>
      <c r="J1057" s="196">
        <f t="shared" si="302"/>
        <v>0</v>
      </c>
      <c r="K1057" s="196">
        <f t="shared" si="302"/>
        <v>0</v>
      </c>
      <c r="L1057" s="196">
        <f>SUM(F1057:K1057)</f>
        <v>0</v>
      </c>
      <c r="M1057" s="22"/>
      <c r="N1057" s="22"/>
      <c r="O1057" s="22"/>
      <c r="P1057" s="22"/>
      <c r="Q1057" s="22"/>
    </row>
    <row r="1058" spans="1:18" ht="15" customHeight="1" x14ac:dyDescent="0.4">
      <c r="F1058" s="28"/>
      <c r="H1058" s="28"/>
      <c r="J1058" s="28"/>
      <c r="L1058" s="176"/>
      <c r="M1058" s="22"/>
      <c r="N1058" s="22"/>
      <c r="O1058" s="22"/>
      <c r="P1058" s="22"/>
      <c r="Q1058" s="22"/>
    </row>
    <row r="1059" spans="1:18" ht="15" customHeight="1" x14ac:dyDescent="0.4">
      <c r="A1059" s="22">
        <f>A1057+1</f>
        <v>44</v>
      </c>
      <c r="C1059" s="22" t="s">
        <v>104</v>
      </c>
      <c r="D1059" s="22" t="s">
        <v>17</v>
      </c>
      <c r="E1059" s="223">
        <v>0</v>
      </c>
      <c r="F1059" s="196">
        <v>0</v>
      </c>
      <c r="G1059" s="196">
        <v>0</v>
      </c>
      <c r="H1059" s="196">
        <v>0</v>
      </c>
      <c r="I1059" s="196">
        <v>0</v>
      </c>
      <c r="J1059" s="196">
        <v>0</v>
      </c>
      <c r="K1059" s="196">
        <v>0</v>
      </c>
      <c r="L1059" s="196">
        <f>SUM(F1059:K1059)</f>
        <v>0</v>
      </c>
      <c r="M1059" s="22"/>
      <c r="N1059" s="22"/>
      <c r="O1059" s="22"/>
      <c r="P1059" s="22"/>
      <c r="Q1059" s="22"/>
    </row>
    <row r="1060" spans="1:18" ht="15" customHeight="1" x14ac:dyDescent="0.4">
      <c r="F1060" s="28"/>
      <c r="H1060" s="28"/>
      <c r="J1060" s="28"/>
      <c r="L1060" s="29"/>
      <c r="M1060" s="22"/>
      <c r="N1060" s="22"/>
      <c r="O1060" s="22"/>
      <c r="P1060" s="22"/>
      <c r="Q1060" s="22"/>
    </row>
    <row r="1061" spans="1:18" ht="15" customHeight="1" x14ac:dyDescent="0.4">
      <c r="A1061" s="22">
        <f>A1059+1</f>
        <v>45</v>
      </c>
      <c r="C1061" s="26" t="s">
        <v>132</v>
      </c>
      <c r="D1061" s="37"/>
      <c r="E1061" s="174"/>
      <c r="F1061" s="196">
        <f>F1057+F1059</f>
        <v>0</v>
      </c>
      <c r="G1061" s="196">
        <f t="shared" ref="G1061:K1061" si="303">G1057+G1059</f>
        <v>0</v>
      </c>
      <c r="H1061" s="196">
        <f t="shared" si="303"/>
        <v>0</v>
      </c>
      <c r="I1061" s="196">
        <f t="shared" si="303"/>
        <v>0</v>
      </c>
      <c r="J1061" s="196">
        <f t="shared" si="303"/>
        <v>0</v>
      </c>
      <c r="K1061" s="196">
        <f t="shared" si="303"/>
        <v>0</v>
      </c>
      <c r="L1061" s="196">
        <f>SUM(F1061:K1061)</f>
        <v>0</v>
      </c>
      <c r="M1061" s="22"/>
      <c r="N1061" s="22"/>
      <c r="O1061" s="22"/>
      <c r="P1061" s="22"/>
      <c r="Q1061" s="22"/>
    </row>
    <row r="1062" spans="1:18" ht="15" customHeight="1" x14ac:dyDescent="0.4">
      <c r="F1062" s="28"/>
      <c r="H1062" s="28"/>
      <c r="J1062" s="28"/>
      <c r="L1062" s="22"/>
      <c r="M1062" s="22"/>
      <c r="N1062" s="22"/>
      <c r="O1062" s="22"/>
      <c r="P1062" s="22"/>
      <c r="Q1062" s="22"/>
    </row>
    <row r="1063" spans="1:18" ht="15" customHeight="1" x14ac:dyDescent="0.4"/>
    <row r="1064" spans="1:18" ht="15" customHeight="1" x14ac:dyDescent="0.4">
      <c r="A1064" s="22" t="str">
        <f>$A$287</f>
        <v>[1] Reflects forecasted volumes for March through August 2026.</v>
      </c>
    </row>
    <row r="1065" spans="1:18" ht="15" customHeight="1" x14ac:dyDescent="0.4">
      <c r="A1065" s="286" t="str">
        <f>CONAME</f>
        <v>Columbia Gas of Kentucky, Inc.</v>
      </c>
      <c r="B1065" s="286"/>
      <c r="C1065" s="286"/>
      <c r="D1065" s="286"/>
      <c r="E1065" s="286"/>
      <c r="F1065" s="286"/>
      <c r="G1065" s="286"/>
      <c r="H1065" s="286"/>
      <c r="I1065" s="286"/>
      <c r="J1065" s="286"/>
      <c r="K1065" s="286"/>
      <c r="L1065" s="286"/>
      <c r="M1065" s="61"/>
      <c r="N1065" s="61"/>
      <c r="O1065" s="61"/>
      <c r="P1065" s="61"/>
      <c r="Q1065" s="61"/>
      <c r="R1065" s="61"/>
    </row>
    <row r="1066" spans="1:18" ht="15" customHeight="1" x14ac:dyDescent="0.4">
      <c r="A1066" s="286" t="str">
        <f>case</f>
        <v>Case No. 2026-00099</v>
      </c>
      <c r="B1066" s="286"/>
      <c r="C1066" s="286"/>
      <c r="D1066" s="286"/>
      <c r="E1066" s="286"/>
      <c r="F1066" s="286"/>
      <c r="G1066" s="286"/>
      <c r="H1066" s="286"/>
      <c r="I1066" s="286"/>
      <c r="J1066" s="286"/>
      <c r="K1066" s="286"/>
      <c r="L1066" s="286"/>
      <c r="M1066" s="25"/>
      <c r="N1066" s="25"/>
      <c r="O1066" s="25"/>
      <c r="P1066" s="25"/>
      <c r="Q1066" s="25"/>
      <c r="R1066" s="25"/>
    </row>
    <row r="1067" spans="1:18" ht="15" customHeight="1" x14ac:dyDescent="0.4">
      <c r="A1067" s="286" t="s">
        <v>268</v>
      </c>
      <c r="B1067" s="286"/>
      <c r="C1067" s="286"/>
      <c r="D1067" s="286"/>
      <c r="E1067" s="286"/>
      <c r="F1067" s="286"/>
      <c r="G1067" s="286"/>
      <c r="H1067" s="286"/>
      <c r="I1067" s="286"/>
      <c r="J1067" s="286"/>
      <c r="K1067" s="286"/>
      <c r="L1067" s="286"/>
      <c r="M1067" s="73"/>
      <c r="N1067" s="73"/>
      <c r="O1067" s="73"/>
      <c r="P1067" s="73"/>
      <c r="Q1067" s="73"/>
      <c r="R1067" s="73"/>
    </row>
    <row r="1068" spans="1:18" ht="15" customHeight="1" x14ac:dyDescent="0.4">
      <c r="A1068" s="286" t="str">
        <f>TYDESC</f>
        <v>For the 6 Months Ended August 31, 2026</v>
      </c>
      <c r="B1068" s="286"/>
      <c r="C1068" s="286"/>
      <c r="D1068" s="286"/>
      <c r="E1068" s="286"/>
      <c r="F1068" s="286"/>
      <c r="G1068" s="286"/>
      <c r="H1068" s="286"/>
      <c r="I1068" s="286"/>
      <c r="J1068" s="286"/>
      <c r="K1068" s="286"/>
      <c r="L1068" s="286"/>
      <c r="M1068" s="61"/>
      <c r="N1068" s="61"/>
      <c r="O1068" s="61"/>
      <c r="P1068" s="61"/>
      <c r="Q1068" s="61"/>
      <c r="R1068" s="61"/>
    </row>
    <row r="1069" spans="1:18" ht="15" customHeight="1" x14ac:dyDescent="0.4">
      <c r="A1069" s="286" t="s">
        <v>33</v>
      </c>
      <c r="B1069" s="286"/>
      <c r="C1069" s="286"/>
      <c r="D1069" s="286"/>
      <c r="E1069" s="286"/>
      <c r="F1069" s="286"/>
      <c r="G1069" s="286"/>
      <c r="H1069" s="286"/>
      <c r="I1069" s="286"/>
      <c r="J1069" s="286"/>
      <c r="K1069" s="286"/>
      <c r="L1069" s="286"/>
      <c r="M1069" s="132"/>
      <c r="N1069" s="132"/>
      <c r="O1069" s="132"/>
      <c r="P1069" s="132"/>
      <c r="Q1069" s="132"/>
      <c r="R1069" s="132"/>
    </row>
    <row r="1070" spans="1:18" ht="15" customHeight="1" x14ac:dyDescent="0.4">
      <c r="A1070" s="132"/>
      <c r="B1070" s="132"/>
      <c r="C1070" s="132"/>
      <c r="D1070" s="132"/>
      <c r="E1070" s="132"/>
      <c r="F1070" s="132"/>
      <c r="G1070" s="132"/>
      <c r="H1070" s="132"/>
      <c r="I1070" s="132"/>
      <c r="J1070" s="132"/>
      <c r="K1070" s="132"/>
      <c r="L1070" s="132"/>
      <c r="M1070" s="132"/>
      <c r="N1070" s="132"/>
      <c r="O1070" s="132"/>
      <c r="P1070" s="132"/>
      <c r="Q1070" s="132"/>
      <c r="R1070" s="132"/>
    </row>
    <row r="1071" spans="1:18" ht="15" customHeight="1" x14ac:dyDescent="0.4">
      <c r="A1071" s="25" t="s">
        <v>149</v>
      </c>
    </row>
    <row r="1072" spans="1:18" ht="15" customHeight="1" x14ac:dyDescent="0.4">
      <c r="A1072" s="25" t="s">
        <v>150</v>
      </c>
      <c r="L1072" s="197" t="str">
        <f>$L$55</f>
        <v>Schedule M-2.2B</v>
      </c>
    </row>
    <row r="1073" spans="1:18" ht="15" customHeight="1" x14ac:dyDescent="0.4">
      <c r="A1073" s="25" t="str">
        <f>$A$56</f>
        <v>Work Paper Reference No(s): WPM-B.1, WPM-C.1, WPM-D.1</v>
      </c>
      <c r="L1073" s="197" t="s">
        <v>337</v>
      </c>
    </row>
    <row r="1074" spans="1:18" x14ac:dyDescent="0.4">
      <c r="A1074" s="198" t="str">
        <f>$A$57</f>
        <v>6 Mos Actual / 6 Mos Forecasted</v>
      </c>
      <c r="B1074" s="199"/>
      <c r="C1074" s="199"/>
      <c r="D1074" s="199"/>
      <c r="E1074" s="200"/>
      <c r="F1074" s="199"/>
      <c r="G1074" s="201"/>
      <c r="H1074" s="202"/>
      <c r="I1074" s="201"/>
      <c r="J1074" s="203"/>
      <c r="K1074" s="201"/>
      <c r="L1074" s="204" t="str">
        <f>Witness</f>
        <v>Witness: J. C. Wozniak</v>
      </c>
    </row>
    <row r="1075" spans="1:18" x14ac:dyDescent="0.4">
      <c r="A1075" s="61"/>
      <c r="B1075" s="61"/>
      <c r="C1075" s="61"/>
      <c r="D1075" s="61"/>
      <c r="E1075" s="61"/>
      <c r="F1075" s="61"/>
      <c r="G1075" s="61"/>
      <c r="H1075" s="61"/>
      <c r="I1075" s="61"/>
      <c r="J1075" s="61"/>
      <c r="K1075" s="61"/>
      <c r="L1075" s="61"/>
      <c r="M1075" s="180"/>
      <c r="N1075" s="180"/>
      <c r="O1075" s="180"/>
      <c r="P1075" s="180"/>
      <c r="Q1075" s="180"/>
      <c r="R1075" s="180"/>
    </row>
    <row r="1076" spans="1:18" ht="15" customHeight="1" x14ac:dyDescent="0.4">
      <c r="A1076" s="25"/>
    </row>
    <row r="1077" spans="1:18" ht="15" customHeight="1" x14ac:dyDescent="0.4">
      <c r="A1077" s="23"/>
      <c r="B1077" s="23"/>
      <c r="C1077" s="23"/>
      <c r="D1077" s="23"/>
      <c r="E1077" s="205"/>
      <c r="F1077" s="23"/>
      <c r="G1077" s="30"/>
      <c r="H1077" s="212"/>
      <c r="I1077" s="30"/>
      <c r="J1077" s="74"/>
      <c r="K1077" s="30"/>
      <c r="L1077" s="30"/>
      <c r="M1077" s="30"/>
      <c r="N1077" s="30"/>
      <c r="O1077" s="30"/>
      <c r="P1077" s="30"/>
      <c r="Q1077" s="30"/>
      <c r="R1077" s="23"/>
    </row>
    <row r="1078" spans="1:18" ht="15" customHeight="1" x14ac:dyDescent="0.4">
      <c r="A1078" s="23"/>
      <c r="B1078" s="23"/>
      <c r="C1078" s="23"/>
      <c r="D1078" s="23"/>
      <c r="E1078" s="205" t="s">
        <v>39</v>
      </c>
      <c r="F1078" s="23"/>
      <c r="G1078" s="30"/>
      <c r="H1078" s="31"/>
      <c r="I1078" s="30"/>
      <c r="J1078" s="21"/>
      <c r="K1078" s="30"/>
      <c r="L1078" s="30"/>
      <c r="M1078" s="30"/>
      <c r="N1078" s="30"/>
      <c r="O1078" s="30"/>
      <c r="P1078" s="30"/>
      <c r="Q1078" s="30"/>
      <c r="R1078" s="23"/>
    </row>
    <row r="1079" spans="1:18" ht="15" customHeight="1" x14ac:dyDescent="0.4">
      <c r="A1079" s="23" t="s">
        <v>1</v>
      </c>
      <c r="B1079" s="23" t="s">
        <v>0</v>
      </c>
      <c r="C1079" s="23" t="s">
        <v>35</v>
      </c>
      <c r="D1079" s="23"/>
      <c r="E1079" s="205" t="s">
        <v>40</v>
      </c>
      <c r="F1079" s="23"/>
      <c r="G1079" s="30"/>
      <c r="H1079" s="31"/>
      <c r="I1079" s="30"/>
      <c r="J1079" s="21"/>
      <c r="K1079" s="30"/>
      <c r="L1079" s="30"/>
      <c r="M1079" s="30"/>
      <c r="N1079" s="30"/>
      <c r="O1079" s="30"/>
      <c r="P1079" s="30"/>
      <c r="Q1079" s="30"/>
      <c r="R1079" s="24"/>
    </row>
    <row r="1080" spans="1:18" ht="15" customHeight="1" x14ac:dyDescent="0.4">
      <c r="A1080" s="32" t="s">
        <v>3</v>
      </c>
      <c r="B1080" s="32" t="s">
        <v>34</v>
      </c>
      <c r="C1080" s="32" t="s">
        <v>4</v>
      </c>
      <c r="D1080" s="32"/>
      <c r="E1080" s="206" t="s">
        <v>41</v>
      </c>
      <c r="F1080" s="33" t="str">
        <f>B!$D$13</f>
        <v>Mar-26</v>
      </c>
      <c r="G1080" s="33" t="str">
        <f>B!$E$13</f>
        <v>Apr-26</v>
      </c>
      <c r="H1080" s="33" t="str">
        <f>B!$F$13</f>
        <v>May-26</v>
      </c>
      <c r="I1080" s="33" t="str">
        <f>B!$G$13</f>
        <v>Jun-26</v>
      </c>
      <c r="J1080" s="33" t="str">
        <f>B!$H$13</f>
        <v>Jul-26</v>
      </c>
      <c r="K1080" s="33" t="str">
        <f>B!$I$13</f>
        <v>Aug-26</v>
      </c>
      <c r="L1080" s="33" t="s">
        <v>5</v>
      </c>
      <c r="M1080" s="22"/>
      <c r="N1080" s="22"/>
      <c r="O1080" s="22"/>
      <c r="P1080" s="22"/>
      <c r="Q1080" s="22"/>
    </row>
    <row r="1081" spans="1:18" ht="15" customHeight="1" x14ac:dyDescent="0.4">
      <c r="A1081" s="23"/>
      <c r="B1081" s="24" t="s">
        <v>36</v>
      </c>
      <c r="C1081" s="24" t="s">
        <v>37</v>
      </c>
      <c r="D1081" s="24"/>
      <c r="E1081" s="207" t="s">
        <v>38</v>
      </c>
      <c r="F1081" s="35" t="s">
        <v>287</v>
      </c>
      <c r="G1081" s="35" t="s">
        <v>288</v>
      </c>
      <c r="H1081" s="35" t="s">
        <v>289</v>
      </c>
      <c r="I1081" s="35" t="s">
        <v>290</v>
      </c>
      <c r="J1081" s="35" t="s">
        <v>42</v>
      </c>
      <c r="K1081" s="35" t="s">
        <v>43</v>
      </c>
      <c r="L1081" s="35" t="s">
        <v>44</v>
      </c>
      <c r="M1081" s="22"/>
      <c r="N1081" s="22"/>
      <c r="O1081" s="22"/>
      <c r="P1081" s="22"/>
      <c r="Q1081" s="22"/>
    </row>
    <row r="1082" spans="1:18" ht="15" customHeight="1" x14ac:dyDescent="0.4">
      <c r="F1082" s="35"/>
      <c r="G1082" s="35"/>
      <c r="H1082" s="35"/>
      <c r="I1082" s="35"/>
      <c r="J1082" s="35"/>
      <c r="K1082" s="35"/>
      <c r="L1082" s="24"/>
      <c r="M1082" s="22"/>
      <c r="N1082" s="22"/>
      <c r="O1082" s="22"/>
      <c r="P1082" s="22"/>
      <c r="Q1082" s="22"/>
    </row>
    <row r="1083" spans="1:18" ht="15" customHeight="1" x14ac:dyDescent="0.4">
      <c r="F1083" s="28"/>
      <c r="H1083" s="28"/>
      <c r="J1083" s="28"/>
      <c r="L1083" s="22"/>
      <c r="M1083" s="22"/>
      <c r="N1083" s="22"/>
      <c r="O1083" s="22"/>
      <c r="P1083" s="22"/>
      <c r="Q1083" s="22"/>
    </row>
    <row r="1084" spans="1:18" ht="15" customHeight="1" x14ac:dyDescent="0.4">
      <c r="A1084" s="22">
        <f>1</f>
        <v>1</v>
      </c>
      <c r="B1084" s="22" t="str">
        <f>B310</f>
        <v>FX5</v>
      </c>
      <c r="C1084" s="22" t="str">
        <f>C310</f>
        <v>GTS Flex Rate - Industrial</v>
      </c>
      <c r="F1084" s="28"/>
      <c r="H1084" s="28"/>
      <c r="J1084" s="28"/>
      <c r="L1084" s="22"/>
      <c r="M1084" s="22"/>
      <c r="N1084" s="22"/>
      <c r="O1084" s="22"/>
      <c r="P1084" s="22"/>
      <c r="Q1084" s="22"/>
    </row>
    <row r="1085" spans="1:18" ht="15" customHeight="1" x14ac:dyDescent="0.4">
      <c r="F1085" s="28"/>
      <c r="H1085" s="28"/>
      <c r="J1085" s="28"/>
      <c r="L1085" s="22"/>
      <c r="M1085" s="22"/>
      <c r="N1085" s="22"/>
      <c r="O1085" s="22"/>
      <c r="P1085" s="22"/>
      <c r="Q1085" s="22"/>
    </row>
    <row r="1086" spans="1:18" ht="15" customHeight="1" x14ac:dyDescent="0.4">
      <c r="A1086" s="22">
        <f>A1084+1</f>
        <v>2</v>
      </c>
      <c r="C1086" s="25" t="s">
        <v>85</v>
      </c>
      <c r="D1086" s="25"/>
      <c r="F1086" s="28"/>
      <c r="H1086" s="28"/>
      <c r="J1086" s="28"/>
      <c r="L1086" s="22"/>
      <c r="M1086" s="22"/>
      <c r="N1086" s="22"/>
      <c r="O1086" s="22"/>
      <c r="P1086" s="22"/>
      <c r="Q1086" s="22"/>
    </row>
    <row r="1087" spans="1:18" ht="15" customHeight="1" x14ac:dyDescent="0.4">
      <c r="C1087" s="25"/>
      <c r="D1087" s="25"/>
      <c r="F1087" s="28"/>
      <c r="H1087" s="28"/>
      <c r="J1087" s="28"/>
      <c r="L1087" s="22"/>
      <c r="M1087" s="22"/>
      <c r="N1087" s="22"/>
      <c r="O1087" s="22"/>
      <c r="P1087" s="22"/>
      <c r="Q1087" s="22"/>
    </row>
    <row r="1088" spans="1:18" ht="15" customHeight="1" x14ac:dyDescent="0.4">
      <c r="A1088" s="22">
        <f>A1086+1</f>
        <v>3</v>
      </c>
      <c r="C1088" s="22" t="s">
        <v>130</v>
      </c>
      <c r="D1088" s="25"/>
      <c r="F1088" s="71">
        <f>B!D274</f>
        <v>2</v>
      </c>
      <c r="G1088" s="71">
        <f>B!E274</f>
        <v>2</v>
      </c>
      <c r="H1088" s="71">
        <f>B!F274</f>
        <v>2</v>
      </c>
      <c r="I1088" s="71">
        <f>B!G274</f>
        <v>2</v>
      </c>
      <c r="J1088" s="71">
        <f>B!H274</f>
        <v>2</v>
      </c>
      <c r="K1088" s="71">
        <f>B!I274</f>
        <v>2</v>
      </c>
      <c r="L1088" s="71">
        <f>SUM(F1088:K1088)</f>
        <v>12</v>
      </c>
      <c r="M1088" s="22"/>
      <c r="N1088" s="22"/>
      <c r="O1088" s="22"/>
      <c r="P1088" s="22"/>
      <c r="Q1088" s="22"/>
    </row>
    <row r="1089" spans="1:17" ht="15" customHeight="1" x14ac:dyDescent="0.4">
      <c r="A1089" s="22">
        <f>A1088+1</f>
        <v>4</v>
      </c>
      <c r="C1089" s="22" t="s">
        <v>137</v>
      </c>
      <c r="D1089" s="22" t="s">
        <v>18</v>
      </c>
      <c r="E1089" s="224">
        <f>Input!H46</f>
        <v>600</v>
      </c>
      <c r="F1089" s="196">
        <f t="shared" ref="F1089:K1089" si="304">ROUND(F1088*$E$1089,2)</f>
        <v>1200</v>
      </c>
      <c r="G1089" s="196">
        <f t="shared" si="304"/>
        <v>1200</v>
      </c>
      <c r="H1089" s="196">
        <f t="shared" si="304"/>
        <v>1200</v>
      </c>
      <c r="I1089" s="196">
        <f t="shared" si="304"/>
        <v>1200</v>
      </c>
      <c r="J1089" s="196">
        <f t="shared" si="304"/>
        <v>1200</v>
      </c>
      <c r="K1089" s="196">
        <f t="shared" si="304"/>
        <v>1200</v>
      </c>
      <c r="L1089" s="196">
        <f>SUM(F1089:K1089)</f>
        <v>7200</v>
      </c>
      <c r="M1089" s="22"/>
      <c r="N1089" s="22"/>
      <c r="O1089" s="22"/>
      <c r="P1089" s="22"/>
      <c r="Q1089" s="22"/>
    </row>
    <row r="1090" spans="1:17" ht="15" customHeight="1" x14ac:dyDescent="0.4">
      <c r="E1090" s="224"/>
      <c r="F1090" s="196"/>
      <c r="G1090" s="196"/>
      <c r="H1090" s="196"/>
      <c r="I1090" s="196"/>
      <c r="J1090" s="196"/>
      <c r="K1090" s="196"/>
      <c r="L1090" s="196"/>
      <c r="M1090" s="22"/>
      <c r="N1090" s="22"/>
      <c r="O1090" s="22"/>
      <c r="P1090" s="22"/>
      <c r="Q1090" s="22"/>
    </row>
    <row r="1091" spans="1:17" ht="15" customHeight="1" x14ac:dyDescent="0.4">
      <c r="A1091" s="22">
        <f>A1089+1</f>
        <v>5</v>
      </c>
      <c r="C1091" s="22" t="s">
        <v>136</v>
      </c>
      <c r="F1091" s="27">
        <f>'C'!D369</f>
        <v>773900</v>
      </c>
      <c r="G1091" s="27">
        <f>'C'!E369</f>
        <v>734300</v>
      </c>
      <c r="H1091" s="27">
        <f>'C'!F369</f>
        <v>694100</v>
      </c>
      <c r="I1091" s="27">
        <f>'C'!G369</f>
        <v>636000</v>
      </c>
      <c r="J1091" s="27">
        <f>'C'!H369</f>
        <v>623100</v>
      </c>
      <c r="K1091" s="27">
        <f>'C'!I369</f>
        <v>630800</v>
      </c>
      <c r="L1091" s="27">
        <f>SUM(F1091:K1091)</f>
        <v>4092200</v>
      </c>
      <c r="M1091" s="22"/>
      <c r="N1091" s="22"/>
      <c r="O1091" s="22"/>
      <c r="P1091" s="22"/>
      <c r="Q1091" s="22"/>
    </row>
    <row r="1092" spans="1:17" ht="15" customHeight="1" x14ac:dyDescent="0.4">
      <c r="A1092" s="22">
        <f>A1091+1</f>
        <v>6</v>
      </c>
      <c r="C1092" s="26" t="s">
        <v>134</v>
      </c>
      <c r="D1092" s="172" t="s">
        <v>17</v>
      </c>
      <c r="E1092" s="223">
        <f>Input!C46</f>
        <v>8.9099999999999999E-2</v>
      </c>
      <c r="F1092" s="215">
        <f t="shared" ref="F1092:K1092" si="305">ROUND(F1091*$E$1092,2)</f>
        <v>68954.490000000005</v>
      </c>
      <c r="G1092" s="215">
        <f t="shared" si="305"/>
        <v>65426.13</v>
      </c>
      <c r="H1092" s="215">
        <f t="shared" si="305"/>
        <v>61844.31</v>
      </c>
      <c r="I1092" s="215">
        <f t="shared" si="305"/>
        <v>56667.6</v>
      </c>
      <c r="J1092" s="215">
        <f t="shared" si="305"/>
        <v>55518.21</v>
      </c>
      <c r="K1092" s="215">
        <f t="shared" si="305"/>
        <v>56204.28</v>
      </c>
      <c r="L1092" s="215">
        <f>SUM(F1092:K1092)</f>
        <v>364615.02</v>
      </c>
      <c r="M1092" s="22"/>
      <c r="N1092" s="22"/>
      <c r="O1092" s="22"/>
      <c r="P1092" s="22"/>
      <c r="Q1092" s="22"/>
    </row>
    <row r="1093" spans="1:17" ht="15" customHeight="1" x14ac:dyDescent="0.4">
      <c r="C1093" s="26"/>
      <c r="D1093" s="172"/>
      <c r="E1093" s="223"/>
      <c r="F1093" s="215"/>
      <c r="G1093" s="215"/>
      <c r="H1093" s="215"/>
      <c r="I1093" s="215"/>
      <c r="J1093" s="215"/>
      <c r="K1093" s="215"/>
      <c r="L1093" s="215"/>
      <c r="M1093" s="22"/>
      <c r="N1093" s="22"/>
      <c r="O1093" s="22"/>
      <c r="P1093" s="22"/>
      <c r="Q1093" s="22"/>
    </row>
    <row r="1094" spans="1:17" ht="15" customHeight="1" x14ac:dyDescent="0.4">
      <c r="A1094" s="22">
        <f>A1092+1</f>
        <v>7</v>
      </c>
      <c r="C1094" s="26" t="s">
        <v>131</v>
      </c>
      <c r="F1094" s="196">
        <f t="shared" ref="F1094:K1094" si="306">F1089+F1092</f>
        <v>70154.490000000005</v>
      </c>
      <c r="G1094" s="196">
        <f t="shared" si="306"/>
        <v>66626.13</v>
      </c>
      <c r="H1094" s="196">
        <f t="shared" si="306"/>
        <v>63044.31</v>
      </c>
      <c r="I1094" s="196">
        <f t="shared" si="306"/>
        <v>57867.6</v>
      </c>
      <c r="J1094" s="196">
        <f t="shared" si="306"/>
        <v>56718.21</v>
      </c>
      <c r="K1094" s="196">
        <f t="shared" si="306"/>
        <v>57404.28</v>
      </c>
      <c r="L1094" s="196">
        <f>SUM(F1094:K1094)</f>
        <v>371815.02</v>
      </c>
      <c r="M1094" s="22"/>
      <c r="N1094" s="22"/>
      <c r="O1094" s="22"/>
      <c r="P1094" s="22"/>
      <c r="Q1094" s="22"/>
    </row>
    <row r="1095" spans="1:17" ht="15" customHeight="1" x14ac:dyDescent="0.4">
      <c r="C1095" s="26"/>
      <c r="F1095" s="196"/>
      <c r="G1095" s="196"/>
      <c r="H1095" s="196"/>
      <c r="I1095" s="196"/>
      <c r="J1095" s="196"/>
      <c r="K1095" s="196"/>
      <c r="L1095" s="196"/>
      <c r="M1095" s="22"/>
      <c r="N1095" s="22"/>
      <c r="O1095" s="22"/>
      <c r="P1095" s="22"/>
      <c r="Q1095" s="22"/>
    </row>
    <row r="1096" spans="1:17" ht="15" customHeight="1" x14ac:dyDescent="0.4">
      <c r="A1096" s="22">
        <f>A1094+1</f>
        <v>8</v>
      </c>
      <c r="C1096" s="22" t="s">
        <v>104</v>
      </c>
      <c r="D1096" s="22" t="s">
        <v>17</v>
      </c>
      <c r="E1096" s="223">
        <v>0</v>
      </c>
      <c r="F1096" s="196">
        <v>0</v>
      </c>
      <c r="G1096" s="196">
        <v>0</v>
      </c>
      <c r="H1096" s="196">
        <v>0</v>
      </c>
      <c r="I1096" s="196">
        <v>0</v>
      </c>
      <c r="J1096" s="196">
        <v>0</v>
      </c>
      <c r="K1096" s="196">
        <v>0</v>
      </c>
      <c r="L1096" s="196">
        <f>SUM(F1096:K1096)</f>
        <v>0</v>
      </c>
      <c r="M1096" s="22"/>
      <c r="N1096" s="22"/>
      <c r="O1096" s="22"/>
      <c r="P1096" s="22"/>
      <c r="Q1096" s="22"/>
    </row>
    <row r="1097" spans="1:17" ht="15" customHeight="1" x14ac:dyDescent="0.4">
      <c r="F1097" s="28"/>
      <c r="H1097" s="28"/>
      <c r="J1097" s="28"/>
      <c r="L1097" s="29"/>
      <c r="M1097" s="22"/>
      <c r="N1097" s="22"/>
      <c r="O1097" s="22"/>
      <c r="P1097" s="22"/>
      <c r="Q1097" s="22"/>
    </row>
    <row r="1098" spans="1:17" ht="15" customHeight="1" x14ac:dyDescent="0.4">
      <c r="A1098" s="22">
        <f>A1096+1</f>
        <v>9</v>
      </c>
      <c r="C1098" s="26" t="s">
        <v>132</v>
      </c>
      <c r="D1098" s="37"/>
      <c r="E1098" s="174"/>
      <c r="F1098" s="196">
        <f t="shared" ref="F1098:K1098" si="307">F1094+F1096</f>
        <v>70154.490000000005</v>
      </c>
      <c r="G1098" s="196">
        <f t="shared" si="307"/>
        <v>66626.13</v>
      </c>
      <c r="H1098" s="196">
        <f t="shared" si="307"/>
        <v>63044.31</v>
      </c>
      <c r="I1098" s="196">
        <f t="shared" si="307"/>
        <v>57867.6</v>
      </c>
      <c r="J1098" s="196">
        <f t="shared" si="307"/>
        <v>56718.21</v>
      </c>
      <c r="K1098" s="196">
        <f t="shared" si="307"/>
        <v>57404.28</v>
      </c>
      <c r="L1098" s="196">
        <f>SUM(F1098:K1098)</f>
        <v>371815.02</v>
      </c>
      <c r="M1098" s="22"/>
      <c r="N1098" s="22"/>
      <c r="O1098" s="22"/>
      <c r="P1098" s="22"/>
      <c r="Q1098" s="22"/>
    </row>
    <row r="1099" spans="1:17" ht="15" customHeight="1" x14ac:dyDescent="0.4">
      <c r="F1099" s="28"/>
      <c r="H1099" s="28"/>
      <c r="J1099" s="28"/>
      <c r="L1099" s="29"/>
      <c r="M1099" s="22"/>
      <c r="N1099" s="22"/>
      <c r="O1099" s="22"/>
      <c r="P1099" s="22"/>
      <c r="Q1099" s="22"/>
    </row>
    <row r="1100" spans="1:17" ht="15" customHeight="1" x14ac:dyDescent="0.4"/>
    <row r="1101" spans="1:17" x14ac:dyDescent="0.4">
      <c r="A1101" s="22">
        <f>A1098+1</f>
        <v>10</v>
      </c>
      <c r="B1101" s="22" t="str">
        <f>B317</f>
        <v>SAS</v>
      </c>
      <c r="C1101" s="22" t="str">
        <f>C317</f>
        <v>GTS Special Agency Service</v>
      </c>
      <c r="F1101" s="28"/>
      <c r="H1101" s="28"/>
      <c r="J1101" s="28"/>
      <c r="L1101" s="22"/>
      <c r="M1101" s="22"/>
      <c r="N1101" s="22"/>
      <c r="O1101" s="22"/>
      <c r="P1101" s="22"/>
      <c r="Q1101" s="22"/>
    </row>
    <row r="1102" spans="1:17" x14ac:dyDescent="0.4">
      <c r="F1102" s="28"/>
      <c r="H1102" s="28"/>
      <c r="J1102" s="28"/>
      <c r="L1102" s="22"/>
      <c r="M1102" s="22"/>
      <c r="N1102" s="22"/>
      <c r="O1102" s="22"/>
      <c r="P1102" s="22"/>
      <c r="Q1102" s="22"/>
    </row>
    <row r="1103" spans="1:17" x14ac:dyDescent="0.4">
      <c r="A1103" s="22">
        <f>A1101+1</f>
        <v>11</v>
      </c>
      <c r="C1103" s="25" t="s">
        <v>84</v>
      </c>
      <c r="D1103" s="25"/>
      <c r="F1103" s="28"/>
      <c r="H1103" s="28"/>
      <c r="J1103" s="28"/>
      <c r="L1103" s="22"/>
      <c r="M1103" s="22"/>
      <c r="N1103" s="22"/>
      <c r="O1103" s="22"/>
      <c r="P1103" s="22"/>
      <c r="Q1103" s="22"/>
    </row>
    <row r="1104" spans="1:17" x14ac:dyDescent="0.4">
      <c r="C1104" s="25"/>
      <c r="D1104" s="25"/>
      <c r="F1104" s="28"/>
      <c r="H1104" s="28"/>
      <c r="J1104" s="28"/>
      <c r="L1104" s="22"/>
      <c r="M1104" s="22"/>
      <c r="N1104" s="22"/>
      <c r="O1104" s="22"/>
      <c r="P1104" s="22"/>
      <c r="Q1104" s="22"/>
    </row>
    <row r="1105" spans="1:17" x14ac:dyDescent="0.4">
      <c r="A1105" s="22">
        <f>A1103+1</f>
        <v>12</v>
      </c>
      <c r="C1105" s="22" t="s">
        <v>130</v>
      </c>
      <c r="D1105" s="25"/>
      <c r="F1105" s="26">
        <f>B!D280</f>
        <v>0</v>
      </c>
      <c r="G1105" s="26">
        <f>B!E280</f>
        <v>0</v>
      </c>
      <c r="H1105" s="26">
        <f>B!F280</f>
        <v>0</v>
      </c>
      <c r="I1105" s="26">
        <f>B!G280</f>
        <v>0</v>
      </c>
      <c r="J1105" s="26">
        <f>B!H280</f>
        <v>0</v>
      </c>
      <c r="K1105" s="26">
        <f>B!I280</f>
        <v>0</v>
      </c>
      <c r="L1105" s="26">
        <f>SUM(F1105:K1105)</f>
        <v>0</v>
      </c>
      <c r="M1105" s="22"/>
      <c r="N1105" s="22"/>
      <c r="O1105" s="22"/>
      <c r="P1105" s="22"/>
      <c r="Q1105" s="22"/>
    </row>
    <row r="1106" spans="1:17" x14ac:dyDescent="0.4">
      <c r="A1106" s="22">
        <f>A1105+1</f>
        <v>13</v>
      </c>
      <c r="C1106" s="22" t="s">
        <v>137</v>
      </c>
      <c r="D1106" s="22" t="s">
        <v>18</v>
      </c>
      <c r="E1106" s="224">
        <f>Input!H47</f>
        <v>5000</v>
      </c>
      <c r="F1106" s="196">
        <f t="shared" ref="F1106:K1106" si="308">ROUND(F1105*$E$1106,2)</f>
        <v>0</v>
      </c>
      <c r="G1106" s="196">
        <f t="shared" si="308"/>
        <v>0</v>
      </c>
      <c r="H1106" s="196">
        <f t="shared" si="308"/>
        <v>0</v>
      </c>
      <c r="I1106" s="196">
        <f t="shared" si="308"/>
        <v>0</v>
      </c>
      <c r="J1106" s="196">
        <f t="shared" si="308"/>
        <v>0</v>
      </c>
      <c r="K1106" s="196">
        <f t="shared" si="308"/>
        <v>0</v>
      </c>
      <c r="L1106" s="196">
        <f>SUM(F1106:K1106)</f>
        <v>0</v>
      </c>
      <c r="M1106" s="22"/>
      <c r="N1106" s="22"/>
      <c r="O1106" s="22"/>
      <c r="P1106" s="22"/>
      <c r="Q1106" s="22"/>
    </row>
    <row r="1107" spans="1:17" x14ac:dyDescent="0.4">
      <c r="E1107" s="224"/>
      <c r="F1107" s="196"/>
      <c r="G1107" s="196"/>
      <c r="H1107" s="196"/>
      <c r="I1107" s="196"/>
      <c r="J1107" s="196"/>
      <c r="K1107" s="196"/>
      <c r="L1107" s="196"/>
      <c r="M1107" s="22"/>
      <c r="N1107" s="22"/>
      <c r="O1107" s="22"/>
      <c r="P1107" s="22"/>
      <c r="Q1107" s="22"/>
    </row>
    <row r="1108" spans="1:17" x14ac:dyDescent="0.4">
      <c r="A1108" s="22">
        <f>A1106+1</f>
        <v>14</v>
      </c>
      <c r="C1108" s="22" t="s">
        <v>136</v>
      </c>
      <c r="F1108" s="28"/>
      <c r="H1108" s="28"/>
      <c r="J1108" s="28"/>
      <c r="L1108" s="22"/>
      <c r="M1108" s="22"/>
      <c r="N1108" s="22"/>
      <c r="O1108" s="22"/>
      <c r="P1108" s="22"/>
      <c r="Q1108" s="22"/>
    </row>
    <row r="1109" spans="1:17" x14ac:dyDescent="0.4">
      <c r="A1109" s="22">
        <f>A1108+1</f>
        <v>15</v>
      </c>
      <c r="C1109" s="22" t="str">
        <f>'C'!B375</f>
        <v xml:space="preserve">    First 30,000 Mcf</v>
      </c>
      <c r="F1109" s="27">
        <f>'C'!D383</f>
        <v>0</v>
      </c>
      <c r="G1109" s="27">
        <f>'C'!E383</f>
        <v>0</v>
      </c>
      <c r="H1109" s="27">
        <f>'C'!F383</f>
        <v>0</v>
      </c>
      <c r="I1109" s="27">
        <f>'C'!G383</f>
        <v>0</v>
      </c>
      <c r="J1109" s="27">
        <f>'C'!H383</f>
        <v>0</v>
      </c>
      <c r="K1109" s="27">
        <f>'C'!I383</f>
        <v>0</v>
      </c>
      <c r="L1109" s="27">
        <f>SUM(F1109:K1109)</f>
        <v>0</v>
      </c>
      <c r="M1109" s="22"/>
      <c r="N1109" s="22"/>
      <c r="O1109" s="22"/>
      <c r="P1109" s="22"/>
      <c r="Q1109" s="22"/>
    </row>
    <row r="1110" spans="1:17" x14ac:dyDescent="0.4">
      <c r="A1110" s="22">
        <f>A1109+1</f>
        <v>16</v>
      </c>
      <c r="C1110" s="22" t="str">
        <f>'C'!B376</f>
        <v xml:space="preserve">    Over 30,000 Mcf</v>
      </c>
      <c r="F1110" s="42">
        <f>'C'!D384</f>
        <v>0</v>
      </c>
      <c r="G1110" s="42">
        <f>'C'!E384</f>
        <v>0</v>
      </c>
      <c r="H1110" s="42">
        <f>'C'!F384</f>
        <v>0</v>
      </c>
      <c r="I1110" s="42">
        <f>'C'!G384</f>
        <v>0</v>
      </c>
      <c r="J1110" s="42">
        <f>'C'!H384</f>
        <v>0</v>
      </c>
      <c r="K1110" s="42">
        <f>'C'!I384</f>
        <v>0</v>
      </c>
      <c r="L1110" s="42">
        <f>SUM(F1110:K1110)</f>
        <v>0</v>
      </c>
      <c r="M1110" s="22"/>
      <c r="N1110" s="22"/>
      <c r="O1110" s="22"/>
      <c r="P1110" s="22"/>
      <c r="Q1110" s="22"/>
    </row>
    <row r="1111" spans="1:17" x14ac:dyDescent="0.4">
      <c r="F1111" s="27">
        <f t="shared" ref="F1111:K1111" si="309">SUM(F1109:F1110)</f>
        <v>0</v>
      </c>
      <c r="G1111" s="27">
        <f t="shared" si="309"/>
        <v>0</v>
      </c>
      <c r="H1111" s="27">
        <f t="shared" si="309"/>
        <v>0</v>
      </c>
      <c r="I1111" s="27">
        <f t="shared" si="309"/>
        <v>0</v>
      </c>
      <c r="J1111" s="27">
        <f t="shared" si="309"/>
        <v>0</v>
      </c>
      <c r="K1111" s="27">
        <f t="shared" si="309"/>
        <v>0</v>
      </c>
      <c r="L1111" s="27">
        <f>SUM(F1111:K1111)</f>
        <v>0</v>
      </c>
      <c r="M1111" s="22"/>
      <c r="N1111" s="22"/>
      <c r="O1111" s="22"/>
      <c r="P1111" s="22"/>
      <c r="Q1111" s="22"/>
    </row>
    <row r="1112" spans="1:17" x14ac:dyDescent="0.4">
      <c r="A1112" s="22">
        <f>A1110+1</f>
        <v>17</v>
      </c>
      <c r="C1112" s="26" t="s">
        <v>134</v>
      </c>
      <c r="F1112" s="226"/>
      <c r="G1112" s="226"/>
      <c r="H1112" s="226"/>
      <c r="I1112" s="226"/>
      <c r="J1112" s="226"/>
      <c r="K1112" s="226"/>
      <c r="L1112" s="29"/>
      <c r="M1112" s="22"/>
      <c r="N1112" s="22"/>
      <c r="O1112" s="22"/>
      <c r="P1112" s="22"/>
      <c r="Q1112" s="22"/>
    </row>
    <row r="1113" spans="1:17" x14ac:dyDescent="0.4">
      <c r="A1113" s="22">
        <f>A1112+1</f>
        <v>18</v>
      </c>
      <c r="C1113" s="26" t="str">
        <f>C1109</f>
        <v xml:space="preserve">    First 30,000 Mcf</v>
      </c>
      <c r="D1113" s="172" t="s">
        <v>17</v>
      </c>
      <c r="E1113" s="223">
        <f>Input!C47</f>
        <v>0.75090000000000001</v>
      </c>
      <c r="F1113" s="196">
        <f t="shared" ref="F1113:K1113" si="310">ROUND(F1109*$E$1113,2)</f>
        <v>0</v>
      </c>
      <c r="G1113" s="196">
        <f t="shared" si="310"/>
        <v>0</v>
      </c>
      <c r="H1113" s="196">
        <f t="shared" si="310"/>
        <v>0</v>
      </c>
      <c r="I1113" s="196">
        <f t="shared" si="310"/>
        <v>0</v>
      </c>
      <c r="J1113" s="196">
        <f t="shared" si="310"/>
        <v>0</v>
      </c>
      <c r="K1113" s="196">
        <f t="shared" si="310"/>
        <v>0</v>
      </c>
      <c r="L1113" s="196">
        <f>SUM(F1113:K1113)</f>
        <v>0</v>
      </c>
      <c r="M1113" s="22"/>
      <c r="N1113" s="22"/>
      <c r="O1113" s="22"/>
      <c r="P1113" s="22"/>
      <c r="Q1113" s="22"/>
    </row>
    <row r="1114" spans="1:17" x14ac:dyDescent="0.4">
      <c r="A1114" s="22">
        <f>A1113+1</f>
        <v>19</v>
      </c>
      <c r="C1114" s="26" t="str">
        <f>C1110</f>
        <v xml:space="preserve">    Over 30,000 Mcf</v>
      </c>
      <c r="D1114" s="172" t="s">
        <v>17</v>
      </c>
      <c r="E1114" s="22">
        <f>Input!D47</f>
        <v>0.46350000000000002</v>
      </c>
      <c r="F1114" s="38">
        <f t="shared" ref="F1114:K1114" si="311">ROUND(F1110*$E$1114,2)</f>
        <v>0</v>
      </c>
      <c r="G1114" s="38">
        <f t="shared" si="311"/>
        <v>0</v>
      </c>
      <c r="H1114" s="38">
        <f t="shared" si="311"/>
        <v>0</v>
      </c>
      <c r="I1114" s="38">
        <f t="shared" si="311"/>
        <v>0</v>
      </c>
      <c r="J1114" s="38">
        <f t="shared" si="311"/>
        <v>0</v>
      </c>
      <c r="K1114" s="38">
        <f t="shared" si="311"/>
        <v>0</v>
      </c>
      <c r="L1114" s="38">
        <f>SUM(F1114:K1114)</f>
        <v>0</v>
      </c>
      <c r="M1114" s="22"/>
      <c r="N1114" s="22"/>
      <c r="O1114" s="22"/>
      <c r="P1114" s="22"/>
      <c r="Q1114" s="22"/>
    </row>
    <row r="1115" spans="1:17" x14ac:dyDescent="0.4">
      <c r="C1115" s="26"/>
      <c r="F1115" s="196">
        <f t="shared" ref="F1115:K1115" si="312">SUM(F1113:F1114)</f>
        <v>0</v>
      </c>
      <c r="G1115" s="196">
        <f t="shared" si="312"/>
        <v>0</v>
      </c>
      <c r="H1115" s="196">
        <f t="shared" si="312"/>
        <v>0</v>
      </c>
      <c r="I1115" s="196">
        <f t="shared" si="312"/>
        <v>0</v>
      </c>
      <c r="J1115" s="196">
        <f t="shared" si="312"/>
        <v>0</v>
      </c>
      <c r="K1115" s="196">
        <f t="shared" si="312"/>
        <v>0</v>
      </c>
      <c r="L1115" s="196">
        <f>SUM(F1115:K1115)</f>
        <v>0</v>
      </c>
      <c r="M1115" s="22"/>
      <c r="N1115" s="22"/>
      <c r="O1115" s="22"/>
      <c r="P1115" s="22"/>
      <c r="Q1115" s="22"/>
    </row>
    <row r="1116" spans="1:17" x14ac:dyDescent="0.4">
      <c r="C1116" s="26"/>
      <c r="F1116" s="196"/>
      <c r="G1116" s="196"/>
      <c r="H1116" s="196"/>
      <c r="I1116" s="196"/>
      <c r="J1116" s="196"/>
      <c r="K1116" s="196"/>
      <c r="L1116" s="196"/>
      <c r="M1116" s="22"/>
      <c r="N1116" s="22"/>
      <c r="O1116" s="22"/>
      <c r="P1116" s="22"/>
      <c r="Q1116" s="22"/>
    </row>
    <row r="1117" spans="1:17" x14ac:dyDescent="0.4">
      <c r="A1117" s="22">
        <f>A1114+1</f>
        <v>20</v>
      </c>
      <c r="C1117" s="22" t="s">
        <v>314</v>
      </c>
      <c r="D1117" s="214" t="s">
        <v>17</v>
      </c>
      <c r="E1117" s="175">
        <f>Input!K47</f>
        <v>6.2E-2</v>
      </c>
      <c r="F1117" s="215">
        <f>ROUND($F$1111*$E$1117,2)</f>
        <v>0</v>
      </c>
      <c r="G1117" s="215">
        <f>ROUND($G$1111*$E$1117,2)</f>
        <v>0</v>
      </c>
      <c r="H1117" s="215">
        <f>ROUND($H$1111*$E$1117,2)</f>
        <v>0</v>
      </c>
      <c r="I1117" s="215">
        <f>ROUND($I$1111*$E$1117,2)</f>
        <v>0</v>
      </c>
      <c r="J1117" s="215">
        <f>ROUND($J$1111*$E$1117,2)</f>
        <v>0</v>
      </c>
      <c r="K1117" s="215">
        <f>ROUND($K$1111*$E$1117,2)</f>
        <v>0</v>
      </c>
      <c r="L1117" s="215">
        <f>SUM(F1117:K1117)</f>
        <v>0</v>
      </c>
      <c r="M1117" s="22"/>
      <c r="N1117" s="22"/>
      <c r="O1117" s="22"/>
      <c r="P1117" s="22"/>
      <c r="Q1117" s="22"/>
    </row>
    <row r="1118" spans="1:17" ht="17.25" x14ac:dyDescent="0.7">
      <c r="C1118" s="213"/>
      <c r="D1118" s="214"/>
      <c r="E1118" s="216"/>
      <c r="F1118" s="129"/>
      <c r="G1118" s="129"/>
      <c r="H1118" s="129"/>
      <c r="I1118" s="129"/>
      <c r="J1118" s="129"/>
      <c r="K1118" s="129"/>
      <c r="L1118" s="129"/>
      <c r="M1118" s="22"/>
      <c r="N1118" s="22"/>
      <c r="O1118" s="22"/>
      <c r="P1118" s="22"/>
      <c r="Q1118" s="22"/>
    </row>
    <row r="1119" spans="1:17" x14ac:dyDescent="0.4">
      <c r="A1119" s="22">
        <f>A1117+1</f>
        <v>21</v>
      </c>
      <c r="C1119" s="26" t="s">
        <v>131</v>
      </c>
      <c r="F1119" s="196">
        <f t="shared" ref="F1119:K1119" si="313">F1106+F1115+F1117</f>
        <v>0</v>
      </c>
      <c r="G1119" s="196">
        <f t="shared" si="313"/>
        <v>0</v>
      </c>
      <c r="H1119" s="196">
        <f t="shared" si="313"/>
        <v>0</v>
      </c>
      <c r="I1119" s="196">
        <f t="shared" si="313"/>
        <v>0</v>
      </c>
      <c r="J1119" s="196">
        <f t="shared" si="313"/>
        <v>0</v>
      </c>
      <c r="K1119" s="196">
        <f t="shared" si="313"/>
        <v>0</v>
      </c>
      <c r="L1119" s="196">
        <f>SUM(F1119:K1119)</f>
        <v>0</v>
      </c>
      <c r="M1119" s="22"/>
      <c r="N1119" s="22"/>
      <c r="O1119" s="22"/>
      <c r="P1119" s="22"/>
      <c r="Q1119" s="22"/>
    </row>
    <row r="1120" spans="1:17" x14ac:dyDescent="0.4">
      <c r="C1120" s="26"/>
      <c r="F1120" s="226"/>
      <c r="G1120" s="226"/>
      <c r="H1120" s="226"/>
      <c r="I1120" s="226"/>
      <c r="J1120" s="226"/>
      <c r="K1120" s="226"/>
      <c r="L1120" s="29"/>
      <c r="M1120" s="22"/>
      <c r="N1120" s="22"/>
      <c r="O1120" s="22"/>
      <c r="P1120" s="22"/>
      <c r="Q1120" s="22"/>
    </row>
    <row r="1121" spans="1:17" x14ac:dyDescent="0.4">
      <c r="A1121" s="22">
        <f>A1119+1</f>
        <v>22</v>
      </c>
      <c r="C1121" s="22" t="s">
        <v>104</v>
      </c>
      <c r="D1121" s="22" t="s">
        <v>17</v>
      </c>
      <c r="E1121" s="223">
        <v>0</v>
      </c>
      <c r="F1121" s="196">
        <v>0</v>
      </c>
      <c r="G1121" s="196">
        <v>0</v>
      </c>
      <c r="H1121" s="196">
        <v>0</v>
      </c>
      <c r="I1121" s="196">
        <v>0</v>
      </c>
      <c r="J1121" s="196">
        <v>0</v>
      </c>
      <c r="K1121" s="196">
        <v>0</v>
      </c>
      <c r="L1121" s="196">
        <f>SUM(F1121:K1121)</f>
        <v>0</v>
      </c>
      <c r="M1121" s="22"/>
      <c r="N1121" s="22"/>
      <c r="O1121" s="22"/>
      <c r="P1121" s="22"/>
      <c r="Q1121" s="22"/>
    </row>
    <row r="1122" spans="1:17" x14ac:dyDescent="0.4">
      <c r="E1122" s="223"/>
      <c r="F1122" s="196"/>
      <c r="G1122" s="196"/>
      <c r="H1122" s="196"/>
      <c r="I1122" s="196"/>
      <c r="J1122" s="196"/>
      <c r="K1122" s="196"/>
      <c r="L1122" s="196"/>
      <c r="M1122" s="22"/>
      <c r="N1122" s="22"/>
      <c r="O1122" s="22"/>
      <c r="P1122" s="22"/>
      <c r="Q1122" s="22"/>
    </row>
    <row r="1123" spans="1:17" ht="15" customHeight="1" x14ac:dyDescent="0.4">
      <c r="A1123" s="22">
        <f>A1121+1</f>
        <v>23</v>
      </c>
      <c r="C1123" s="26" t="s">
        <v>132</v>
      </c>
      <c r="D1123" s="37"/>
      <c r="E1123" s="174"/>
      <c r="F1123" s="196">
        <f t="shared" ref="F1123:K1123" si="314">F1119+F1121</f>
        <v>0</v>
      </c>
      <c r="G1123" s="196">
        <f t="shared" si="314"/>
        <v>0</v>
      </c>
      <c r="H1123" s="196">
        <f t="shared" si="314"/>
        <v>0</v>
      </c>
      <c r="I1123" s="196">
        <f t="shared" si="314"/>
        <v>0</v>
      </c>
      <c r="J1123" s="196">
        <f t="shared" si="314"/>
        <v>0</v>
      </c>
      <c r="K1123" s="196">
        <f t="shared" si="314"/>
        <v>0</v>
      </c>
      <c r="L1123" s="196">
        <f>SUM(F1123:K1123)</f>
        <v>0</v>
      </c>
      <c r="M1123" s="22"/>
      <c r="N1123" s="22"/>
      <c r="O1123" s="22"/>
      <c r="P1123" s="22"/>
      <c r="Q1123" s="22"/>
    </row>
    <row r="1124" spans="1:17" x14ac:dyDescent="0.4">
      <c r="F1124" s="28"/>
      <c r="H1124" s="28"/>
      <c r="J1124" s="28"/>
      <c r="L1124" s="22"/>
      <c r="M1124" s="22"/>
      <c r="N1124" s="22"/>
      <c r="O1124" s="22"/>
      <c r="P1124" s="22"/>
      <c r="Q1124" s="22"/>
    </row>
    <row r="1126" spans="1:17" x14ac:dyDescent="0.4">
      <c r="A1126" s="22" t="str">
        <f>$A$287</f>
        <v>[1] Reflects forecasted volumes for March through August 2026.</v>
      </c>
    </row>
    <row r="1127" spans="1:17" x14ac:dyDescent="0.4">
      <c r="N1127" s="22"/>
      <c r="O1127" s="22"/>
      <c r="P1127" s="22"/>
      <c r="Q1127" s="22"/>
    </row>
    <row r="1128" spans="1:17" x14ac:dyDescent="0.4">
      <c r="N1128" s="22"/>
      <c r="O1128" s="22"/>
      <c r="P1128" s="22"/>
      <c r="Q1128" s="22"/>
    </row>
    <row r="1129" spans="1:17" x14ac:dyDescent="0.4">
      <c r="N1129" s="22"/>
      <c r="O1129" s="22"/>
      <c r="P1129" s="22"/>
      <c r="Q1129" s="22"/>
    </row>
    <row r="1130" spans="1:17" x14ac:dyDescent="0.4">
      <c r="N1130" s="22"/>
      <c r="O1130" s="22"/>
      <c r="P1130" s="22"/>
      <c r="Q1130" s="22"/>
    </row>
    <row r="1131" spans="1:17" x14ac:dyDescent="0.4">
      <c r="N1131" s="22"/>
      <c r="O1131" s="22"/>
      <c r="P1131" s="22"/>
      <c r="Q1131" s="22"/>
    </row>
    <row r="1132" spans="1:17" x14ac:dyDescent="0.4">
      <c r="N1132" s="22"/>
      <c r="O1132" s="22"/>
      <c r="P1132" s="22"/>
      <c r="Q1132" s="22"/>
    </row>
    <row r="1133" spans="1:17" x14ac:dyDescent="0.4">
      <c r="N1133" s="22"/>
      <c r="O1133" s="22"/>
      <c r="P1133" s="22"/>
      <c r="Q1133" s="22"/>
    </row>
    <row r="1134" spans="1:17" x14ac:dyDescent="0.4">
      <c r="N1134" s="22"/>
      <c r="O1134" s="22"/>
      <c r="P1134" s="22"/>
      <c r="Q1134" s="22"/>
    </row>
    <row r="1135" spans="1:17" x14ac:dyDescent="0.4">
      <c r="N1135" s="22"/>
      <c r="O1135" s="22"/>
      <c r="P1135" s="22"/>
      <c r="Q1135" s="22"/>
    </row>
    <row r="1136" spans="1:17" x14ac:dyDescent="0.4">
      <c r="N1136" s="22"/>
      <c r="O1136" s="22"/>
      <c r="P1136" s="22"/>
      <c r="Q1136" s="22"/>
    </row>
    <row r="1137" spans="14:17" x14ac:dyDescent="0.4">
      <c r="N1137" s="22"/>
      <c r="O1137" s="22"/>
      <c r="P1137" s="22"/>
      <c r="Q1137" s="22"/>
    </row>
  </sheetData>
  <mergeCells count="70">
    <mergeCell ref="A1067:L1067"/>
    <mergeCell ref="A1068:L1068"/>
    <mergeCell ref="A1069:L1069"/>
    <mergeCell ref="A967:L967"/>
    <mergeCell ref="A968:L968"/>
    <mergeCell ref="A969:L969"/>
    <mergeCell ref="A1065:L1065"/>
    <mergeCell ref="A1066:L1066"/>
    <mergeCell ref="A691:L691"/>
    <mergeCell ref="A692:L692"/>
    <mergeCell ref="A965:L965"/>
    <mergeCell ref="A966:L966"/>
    <mergeCell ref="A766:L766"/>
    <mergeCell ref="A767:L767"/>
    <mergeCell ref="A768:L768"/>
    <mergeCell ref="A764:L764"/>
    <mergeCell ref="A765:L765"/>
    <mergeCell ref="A866:L866"/>
    <mergeCell ref="A867:L867"/>
    <mergeCell ref="A868:L868"/>
    <mergeCell ref="A869:L869"/>
    <mergeCell ref="A599:L599"/>
    <mergeCell ref="A600:L600"/>
    <mergeCell ref="A688:L688"/>
    <mergeCell ref="A689:L689"/>
    <mergeCell ref="A690:L690"/>
    <mergeCell ref="A508:L508"/>
    <mergeCell ref="A509:L509"/>
    <mergeCell ref="A596:L596"/>
    <mergeCell ref="A597:L597"/>
    <mergeCell ref="A598:L598"/>
    <mergeCell ref="A423:L423"/>
    <mergeCell ref="A424:L424"/>
    <mergeCell ref="A505:L505"/>
    <mergeCell ref="A506:L506"/>
    <mergeCell ref="A507:L507"/>
    <mergeCell ref="A1:L1"/>
    <mergeCell ref="A2:L2"/>
    <mergeCell ref="A3:L3"/>
    <mergeCell ref="A4:L4"/>
    <mergeCell ref="A5:L5"/>
    <mergeCell ref="A197:L197"/>
    <mergeCell ref="A198:L198"/>
    <mergeCell ref="A136:L136"/>
    <mergeCell ref="A137:L137"/>
    <mergeCell ref="A199:L199"/>
    <mergeCell ref="A200:L200"/>
    <mergeCell ref="A201:L201"/>
    <mergeCell ref="A289:L289"/>
    <mergeCell ref="A290:L290"/>
    <mergeCell ref="A865:L865"/>
    <mergeCell ref="A291:L291"/>
    <mergeCell ref="A292:L292"/>
    <mergeCell ref="A293:L293"/>
    <mergeCell ref="A340:L340"/>
    <mergeCell ref="A341:L341"/>
    <mergeCell ref="A342:L342"/>
    <mergeCell ref="A343:L343"/>
    <mergeCell ref="A344:L344"/>
    <mergeCell ref="A420:L420"/>
    <mergeCell ref="A421:L421"/>
    <mergeCell ref="A422:L422"/>
    <mergeCell ref="A52:L52"/>
    <mergeCell ref="A133:L133"/>
    <mergeCell ref="A134:L134"/>
    <mergeCell ref="A135:L135"/>
    <mergeCell ref="A48:L48"/>
    <mergeCell ref="A49:L49"/>
    <mergeCell ref="A50:L50"/>
    <mergeCell ref="A51:L51"/>
  </mergeCells>
  <phoneticPr fontId="0" type="noConversion"/>
  <printOptions horizontalCentered="1"/>
  <pageMargins left="0.25" right="0.25" top="0.75" bottom="0.25" header="0.5" footer="0.5"/>
  <pageSetup scale="46" orientation="portrait" r:id="rId1"/>
  <headerFooter alignWithMargins="0"/>
  <rowBreaks count="13" manualBreakCount="13">
    <brk id="47" max="11" man="1"/>
    <brk id="132" max="16383" man="1"/>
    <brk id="196" max="16383" man="1"/>
    <brk id="288" max="16383" man="1"/>
    <brk id="339" max="16383" man="1"/>
    <brk id="419" max="16383" man="1"/>
    <brk id="504" max="16383" man="1"/>
    <brk id="595" max="16383" man="1"/>
    <brk id="687" max="16383" man="1"/>
    <brk id="763" max="16383" man="1"/>
    <brk id="864" max="11" man="1"/>
    <brk id="964" max="16383" man="1"/>
    <brk id="1064" max="16383" man="1"/>
  </rowBreaks>
  <colBreaks count="1" manualBreakCount="1">
    <brk id="12" max="1701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9.75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43B0754F3EA84BA41CDFEDEE7BEB48" ma:contentTypeVersion="10" ma:contentTypeDescription="Create a new document." ma:contentTypeScope="" ma:versionID="b88a2134457fe9ee1297367313618a7d">
  <xsd:schema xmlns:xsd="http://www.w3.org/2001/XMLSchema" xmlns:xs="http://www.w3.org/2001/XMLSchema" xmlns:p="http://schemas.microsoft.com/office/2006/metadata/properties" xmlns:ns2="a4c5ae62-a55a-440d-a0f2-09563c684693" xmlns:ns3="16da5b74-d710-458d-80a0-fdf84c709c57" targetNamespace="http://schemas.microsoft.com/office/2006/metadata/properties" ma:root="true" ma:fieldsID="d0ffbf2c57512769883681e23af7251b" ns2:_="" ns3:_="">
    <xsd:import namespace="a4c5ae62-a55a-440d-a0f2-09563c684693"/>
    <xsd:import namespace="16da5b74-d710-458d-80a0-fdf84c709c5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c5ae62-a55a-440d-a0f2-09563c68469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6fde892d-7822-47be-a147-f7ef0365b85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da5b74-d710-458d-80a0-fdf84c709c57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5ad67da4-8c51-43ab-8a02-f88fa09c5d48}" ma:internalName="TaxCatchAll" ma:showField="CatchAllData" ma:web="16da5b74-d710-458d-80a0-fdf84c709c5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4c5ae62-a55a-440d-a0f2-09563c684693">
      <Terms xmlns="http://schemas.microsoft.com/office/infopath/2007/PartnerControls"/>
    </lcf76f155ced4ddcb4097134ff3c332f>
    <TaxCatchAll xmlns="16da5b74-d710-458d-80a0-fdf84c709c57" xsi:nil="true"/>
  </documentManagement>
</p:properties>
</file>

<file path=customXml/itemProps1.xml><?xml version="1.0" encoding="utf-8"?>
<ds:datastoreItem xmlns:ds="http://schemas.openxmlformats.org/officeDocument/2006/customXml" ds:itemID="{8E5A5F0E-DC28-4B21-BD2C-1FCC47FA9AFE}"/>
</file>

<file path=customXml/itemProps2.xml><?xml version="1.0" encoding="utf-8"?>
<ds:datastoreItem xmlns:ds="http://schemas.openxmlformats.org/officeDocument/2006/customXml" ds:itemID="{AE93ABB2-9CB3-4984-AD32-2385AD6644A7}"/>
</file>

<file path=customXml/itemProps3.xml><?xml version="1.0" encoding="utf-8"?>
<ds:datastoreItem xmlns:ds="http://schemas.openxmlformats.org/officeDocument/2006/customXml" ds:itemID="{54183D0D-C42C-46B5-B9C4-030870B9F04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18</vt:i4>
      </vt:variant>
    </vt:vector>
  </HeadingPairs>
  <TitlesOfParts>
    <vt:vector size="26" baseType="lpstr">
      <vt:lpstr>Input</vt:lpstr>
      <vt:lpstr>A</vt:lpstr>
      <vt:lpstr>B</vt:lpstr>
      <vt:lpstr>C</vt:lpstr>
      <vt:lpstr>D pg 1</vt:lpstr>
      <vt:lpstr>D pg 2 </vt:lpstr>
      <vt:lpstr>Sch M</vt:lpstr>
      <vt:lpstr>Sch M 2.2B</vt:lpstr>
      <vt:lpstr>case</vt:lpstr>
      <vt:lpstr>Commodity</vt:lpstr>
      <vt:lpstr>CONAME</vt:lpstr>
      <vt:lpstr>EGC</vt:lpstr>
      <vt:lpstr>EGCDATE</vt:lpstr>
      <vt:lpstr>firmcom</vt:lpstr>
      <vt:lpstr>firmdem</vt:lpstr>
      <vt:lpstr>HEAD</vt:lpstr>
      <vt:lpstr>A!Print_Area</vt:lpstr>
      <vt:lpstr>B!Print_Area</vt:lpstr>
      <vt:lpstr>'C'!Print_Area</vt:lpstr>
      <vt:lpstr>'D pg 1'!Print_Area</vt:lpstr>
      <vt:lpstr>'D pg 2 '!Print_Area</vt:lpstr>
      <vt:lpstr>Input!Print_Area</vt:lpstr>
      <vt:lpstr>'Sch M'!Print_Area</vt:lpstr>
      <vt:lpstr>'Sch M 2.2B'!Print_Area</vt:lpstr>
      <vt:lpstr>TYDESC</vt:lpstr>
      <vt:lpstr>Witness</vt:lpstr>
    </vt:vector>
  </TitlesOfParts>
  <Company>Columbia Gas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Columbia Gas</dc:creator>
  <cp:lastModifiedBy>Battig \ May \ L</cp:lastModifiedBy>
  <cp:lastPrinted>2021-05-19T17:22:31Z</cp:lastPrinted>
  <dcterms:created xsi:type="dcterms:W3CDTF">1997-11-13T15:08:18Z</dcterms:created>
  <dcterms:modified xsi:type="dcterms:W3CDTF">2026-05-31T01:07:09Z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4XLRetrievePerWS">
    <vt:lpwstr>Y</vt:lpwstr>
  </property>
  <property fmtid="{D5CDD505-2E9C-101B-9397-08002B2CF9AE}" pid="3" name="K4XLScatterRefresh">
    <vt:lpwstr>N</vt:lpwstr>
  </property>
  <property fmtid="{D5CDD505-2E9C-101B-9397-08002B2CF9AE}" pid="4" name="K4XLVersion">
    <vt:lpwstr>3.5.7.2796</vt:lpwstr>
  </property>
  <property fmtid="{D5CDD505-2E9C-101B-9397-08002B2CF9AE}" pid="5" name="K4XL KID">
    <vt:lpwstr/>
  </property>
  <property fmtid="{D5CDD505-2E9C-101B-9397-08002B2CF9AE}" pid="6" name="K4XL DBKID">
    <vt:lpwstr/>
  </property>
  <property fmtid="{D5CDD505-2E9C-101B-9397-08002B2CF9AE}" pid="7" name="SV_QUERY_LIST_4F35BF76-6C0D-4D9B-82B2-816C12CF3733">
    <vt:lpwstr>empty_477D106A-C0D6-4607-AEBD-E2C9D60EA279</vt:lpwstr>
  </property>
  <property fmtid="{D5CDD505-2E9C-101B-9397-08002B2CF9AE}" pid="8" name="SV_HIDDEN_GRID_QUERY_LIST_4F35BF76-6C0D-4D9B-82B2-816C12CF3733">
    <vt:lpwstr>empty_477D106A-C0D6-4607-AEBD-E2C9D60EA279</vt:lpwstr>
  </property>
  <property fmtid="{D5CDD505-2E9C-101B-9397-08002B2CF9AE}" pid="9" name="MSIP_Label_947a1fde-c8be-4c20-8c7b-f454003857ee_Enabled">
    <vt:lpwstr>true</vt:lpwstr>
  </property>
  <property fmtid="{D5CDD505-2E9C-101B-9397-08002B2CF9AE}" pid="10" name="MSIP_Label_947a1fde-c8be-4c20-8c7b-f454003857ee_SetDate">
    <vt:lpwstr>2025-11-19T15:48:38Z</vt:lpwstr>
  </property>
  <property fmtid="{D5CDD505-2E9C-101B-9397-08002B2CF9AE}" pid="11" name="MSIP_Label_947a1fde-c8be-4c20-8c7b-f454003857ee_Method">
    <vt:lpwstr>Privileged</vt:lpwstr>
  </property>
  <property fmtid="{D5CDD505-2E9C-101B-9397-08002B2CF9AE}" pid="12" name="MSIP_Label_947a1fde-c8be-4c20-8c7b-f454003857ee_Name">
    <vt:lpwstr>CONFIDENTIAL</vt:lpwstr>
  </property>
  <property fmtid="{D5CDD505-2E9C-101B-9397-08002B2CF9AE}" pid="13" name="MSIP_Label_947a1fde-c8be-4c20-8c7b-f454003857ee_SiteId">
    <vt:lpwstr>179d26d3-3e59-4051-9377-05d3820e617c</vt:lpwstr>
  </property>
  <property fmtid="{D5CDD505-2E9C-101B-9397-08002B2CF9AE}" pid="14" name="MSIP_Label_947a1fde-c8be-4c20-8c7b-f454003857ee_ActionId">
    <vt:lpwstr>27560727-ba45-4b13-a8e1-29f3ac1bcf61</vt:lpwstr>
  </property>
  <property fmtid="{D5CDD505-2E9C-101B-9397-08002B2CF9AE}" pid="15" name="MSIP_Label_947a1fde-c8be-4c20-8c7b-f454003857ee_ContentBits">
    <vt:lpwstr>0</vt:lpwstr>
  </property>
  <property fmtid="{D5CDD505-2E9C-101B-9397-08002B2CF9AE}" pid="16" name="MSIP_Label_947a1fde-c8be-4c20-8c7b-f454003857ee_Tag">
    <vt:lpwstr>10, 0, 1, 1</vt:lpwstr>
  </property>
  <property fmtid="{D5CDD505-2E9C-101B-9397-08002B2CF9AE}" pid="17" name="Tax" linkTarget="Prop_Tax">
    <vt:lpwstr>#REF!</vt:lpwstr>
  </property>
  <property fmtid="{D5CDD505-2E9C-101B-9397-08002B2CF9AE}" pid="18" name="Tax_Rate" linkTarget="Prop_Tax_Rate">
    <vt:lpwstr>#REF!</vt:lpwstr>
  </property>
  <property fmtid="{D5CDD505-2E9C-101B-9397-08002B2CF9AE}" pid="19" name="ContentTypeId">
    <vt:lpwstr>0x0101002643B0754F3EA84BA41CDFEDEE7BEB48</vt:lpwstr>
  </property>
</Properties>
</file>