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ct-Supervisor\PSC CASES\PSC CASE 2026-00098 CPCN FILING HEADQUARTERS\FIRST DATA REQUEST\Walters Responses\"/>
    </mc:Choice>
  </mc:AlternateContent>
  <xr:revisionPtr revIDLastSave="0" documentId="13_ncr:1_{D105C99A-ABA0-44DC-8705-5DA821E817C9}" xr6:coauthVersionLast="47" xr6:coauthVersionMax="47" xr10:uidLastSave="{00000000-0000-0000-0000-000000000000}"/>
  <bookViews>
    <workbookView xWindow="28680" yWindow="-120" windowWidth="29040" windowHeight="15720" xr2:uid="{50860339-0B8C-4FE6-8F99-BCB70E1C65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8" i="1" l="1"/>
  <c r="N14" i="1"/>
  <c r="B37" i="1"/>
  <c r="C37" i="1"/>
  <c r="D37" i="1"/>
  <c r="E37" i="1"/>
  <c r="F37" i="1"/>
  <c r="G37" i="1"/>
  <c r="H37" i="1"/>
  <c r="I37" i="1"/>
  <c r="J37" i="1"/>
  <c r="K37" i="1"/>
  <c r="L37" i="1"/>
  <c r="M37" i="1"/>
  <c r="N38" i="1"/>
  <c r="N33" i="1"/>
  <c r="N34" i="1"/>
  <c r="N7" i="1"/>
  <c r="N9" i="1"/>
  <c r="N41" i="1"/>
  <c r="M30" i="1"/>
  <c r="L30" i="1"/>
  <c r="K30" i="1"/>
  <c r="J30" i="1"/>
  <c r="I30" i="1"/>
  <c r="H30" i="1"/>
  <c r="G30" i="1"/>
  <c r="F30" i="1"/>
  <c r="E30" i="1"/>
  <c r="D30" i="1"/>
  <c r="C30" i="1"/>
  <c r="B30" i="1"/>
  <c r="M28" i="1"/>
  <c r="L28" i="1"/>
  <c r="K28" i="1"/>
  <c r="J28" i="1"/>
  <c r="I28" i="1"/>
  <c r="H28" i="1"/>
  <c r="G28" i="1"/>
  <c r="F28" i="1"/>
  <c r="E28" i="1"/>
  <c r="D28" i="1"/>
  <c r="C28" i="1"/>
  <c r="B28" i="1"/>
  <c r="M26" i="1"/>
  <c r="N26" i="1" s="1"/>
  <c r="N23" i="1"/>
  <c r="N22" i="1"/>
  <c r="N21" i="1"/>
  <c r="N18" i="1"/>
  <c r="N15" i="1"/>
  <c r="N12" i="1"/>
  <c r="N35" i="1" l="1"/>
  <c r="N10" i="1"/>
  <c r="N24" i="1"/>
  <c r="N30" i="1"/>
  <c r="N37" i="1"/>
  <c r="N39" i="1" s="1"/>
  <c r="N28" i="1"/>
  <c r="N13" i="1"/>
  <c r="N16" i="1" s="1"/>
  <c r="N43" i="1" l="1"/>
</calcChain>
</file>

<file path=xl/sharedStrings.xml><?xml version="1.0" encoding="utf-8"?>
<sst xmlns="http://schemas.openxmlformats.org/spreadsheetml/2006/main" count="49" uniqueCount="42">
  <si>
    <t>TAYLOR COUNTY RECC</t>
  </si>
  <si>
    <t>ANNUAL COST TO OPERATE AND MAINTAIN ITS NEW HEADQUARTERS FACILITY &lt;685 WATER TOWER BYPASS&gt;</t>
  </si>
  <si>
    <t>31,000 square feet (Office / Ops Office)</t>
  </si>
  <si>
    <t>Jan</t>
  </si>
  <si>
    <t>Feb</t>
  </si>
  <si>
    <t>Mar</t>
  </si>
  <si>
    <t>Apr</t>
  </si>
  <si>
    <t xml:space="preserve"> May</t>
  </si>
  <si>
    <t>Jun</t>
  </si>
  <si>
    <t>Jul</t>
  </si>
  <si>
    <t xml:space="preserve"> Aug</t>
  </si>
  <si>
    <t>Sep</t>
  </si>
  <si>
    <t>Oct</t>
  </si>
  <si>
    <t xml:space="preserve">Nov </t>
  </si>
  <si>
    <t>Dec</t>
  </si>
  <si>
    <t>TOTAL</t>
  </si>
  <si>
    <t>Office</t>
  </si>
  <si>
    <t>Taylor County Sheriff</t>
  </si>
  <si>
    <t>City of Campbellsville</t>
  </si>
  <si>
    <t xml:space="preserve">Cville Independent School </t>
  </si>
  <si>
    <t>Property Insurance</t>
  </si>
  <si>
    <t>Building/Personal Property</t>
  </si>
  <si>
    <t>Depreciation $32M</t>
  </si>
  <si>
    <t>Buildings &amp; Grounds Maintenance</t>
  </si>
  <si>
    <t>ANNUAL FIRE ALARM FOR HQ 8/01/25-7/31/26</t>
  </si>
  <si>
    <t xml:space="preserve"> </t>
  </si>
  <si>
    <t>Cleaning Service</t>
  </si>
  <si>
    <t>Repairs</t>
  </si>
  <si>
    <t>Water &amp; Sewer - Campbellsville Water Co</t>
  </si>
  <si>
    <t xml:space="preserve">Electricity </t>
  </si>
  <si>
    <t>Property Tax (Estimated $32M)</t>
  </si>
  <si>
    <t xml:space="preserve">LTD Interest </t>
  </si>
  <si>
    <t>Estimated Project cost $32M at RUS Rate 4.90% (4/8/26)</t>
  </si>
  <si>
    <t>Structures &amp; Improvements (0.166 Monthly Depr Rate)</t>
  </si>
  <si>
    <t>Estimated Maintenance Expenses</t>
  </si>
  <si>
    <t>Estimated Repair Expenses</t>
  </si>
  <si>
    <t>EXHIBIT PRW-2</t>
  </si>
  <si>
    <t>Garage / Wash House</t>
  </si>
  <si>
    <t>Gas Pump</t>
  </si>
  <si>
    <t>Ops Center / Warehouse</t>
  </si>
  <si>
    <t>Gas - Atmos</t>
  </si>
  <si>
    <t>Total Estimated Annual Operation &amp; Maintenance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</si>
</sst>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4" fontId="0" fillId="0" borderId="0" xfId="1" applyNumberFormat="1" applyFont="1"/>
    <xf numFmtId="4" fontId="0" fillId="0" borderId="0" xfId="0" applyNumberFormat="1"/>
    <xf numFmtId="4" fontId="0" fillId="0" borderId="1" xfId="1" applyNumberFormat="1" applyFont="1" applyBorder="1"/>
    <xf numFmtId="4" fontId="0" fillId="2" borderId="0" xfId="0" applyNumberFormat="1" applyFill="1"/>
    <xf numFmtId="0" fontId="3" fillId="0" borderId="0" xfId="0" applyFont="1" applyAlignment="1">
      <alignment horizontal="right"/>
    </xf>
    <xf numFmtId="4" fontId="0" fillId="0" borderId="1" xfId="0" applyNumberFormat="1" applyBorder="1"/>
    <xf numFmtId="43" fontId="0" fillId="0" borderId="0" xfId="1" applyFont="1"/>
    <xf numFmtId="43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4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CE34-FD31-4CE2-8ABB-084F5A1B6165}">
  <dimension ref="A1:R44"/>
  <sheetViews>
    <sheetView tabSelected="1" workbookViewId="0">
      <selection activeCell="L44" sqref="L44"/>
    </sheetView>
  </sheetViews>
  <sheetFormatPr defaultRowHeight="15" x14ac:dyDescent="0.25"/>
  <cols>
    <col min="1" max="1" width="52.28515625" customWidth="1"/>
    <col min="2" max="13" width="11.5703125" customWidth="1"/>
    <col min="14" max="14" width="12.5703125" customWidth="1"/>
  </cols>
  <sheetData>
    <row r="1" spans="1:16" ht="15.75" x14ac:dyDescent="0.25">
      <c r="A1" s="13" t="s">
        <v>0</v>
      </c>
      <c r="B1" s="12"/>
      <c r="C1" s="12"/>
      <c r="D1" s="12"/>
      <c r="E1" s="12"/>
      <c r="M1" s="14" t="s">
        <v>36</v>
      </c>
      <c r="N1" s="14"/>
    </row>
    <row r="2" spans="1:16" ht="15.75" x14ac:dyDescent="0.25">
      <c r="A2" s="13" t="s">
        <v>1</v>
      </c>
      <c r="B2" s="12"/>
      <c r="C2" s="12"/>
      <c r="D2" s="12"/>
      <c r="E2" s="12"/>
    </row>
    <row r="3" spans="1:16" ht="15.75" x14ac:dyDescent="0.25">
      <c r="A3" s="13" t="s">
        <v>2</v>
      </c>
      <c r="B3" s="12"/>
      <c r="C3" s="12"/>
      <c r="D3" s="12"/>
      <c r="E3" s="12"/>
    </row>
    <row r="5" spans="1:16" x14ac:dyDescent="0.25"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</row>
    <row r="6" spans="1:16" x14ac:dyDescent="0.25">
      <c r="A6" s="1" t="s">
        <v>28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6" x14ac:dyDescent="0.25">
      <c r="A7" s="2" t="s">
        <v>16</v>
      </c>
      <c r="B7" s="3">
        <v>246.9</v>
      </c>
      <c r="C7" s="3">
        <v>246.9</v>
      </c>
      <c r="D7" s="3">
        <v>246.9</v>
      </c>
      <c r="E7" s="3">
        <v>246.9</v>
      </c>
      <c r="F7" s="3">
        <v>246.9</v>
      </c>
      <c r="G7" s="3">
        <v>250.25</v>
      </c>
      <c r="H7" s="3">
        <v>245.05</v>
      </c>
      <c r="I7" s="3">
        <v>271.12</v>
      </c>
      <c r="J7" s="3">
        <v>250.25</v>
      </c>
      <c r="K7" s="3">
        <v>242.43</v>
      </c>
      <c r="L7" s="3">
        <v>260.68</v>
      </c>
      <c r="M7" s="3">
        <v>208.55</v>
      </c>
      <c r="N7" s="4">
        <f t="shared" ref="N7:N9" si="0">SUM(B7:M7)</f>
        <v>2962.83</v>
      </c>
      <c r="O7" s="4"/>
      <c r="P7" s="4"/>
    </row>
    <row r="8" spans="1:16" x14ac:dyDescent="0.25">
      <c r="A8" s="2" t="s">
        <v>39</v>
      </c>
      <c r="B8" s="3">
        <v>165.82</v>
      </c>
      <c r="C8" s="3">
        <v>165.82</v>
      </c>
      <c r="D8" s="3">
        <v>165.82</v>
      </c>
      <c r="E8" s="3">
        <v>165.82</v>
      </c>
      <c r="F8" s="3">
        <v>165.82</v>
      </c>
      <c r="G8" s="3">
        <v>157.91999999999999</v>
      </c>
      <c r="H8" s="3">
        <v>155.32</v>
      </c>
      <c r="I8" s="3">
        <v>168.35</v>
      </c>
      <c r="J8" s="3">
        <v>157.91999999999999</v>
      </c>
      <c r="K8" s="3">
        <v>154.01</v>
      </c>
      <c r="L8" s="3">
        <v>163.13</v>
      </c>
      <c r="M8" s="3">
        <v>139.56</v>
      </c>
      <c r="N8" s="4">
        <f>SUM(B8:M8)</f>
        <v>1925.31</v>
      </c>
      <c r="O8" s="4"/>
      <c r="P8" s="4"/>
    </row>
    <row r="9" spans="1:16" x14ac:dyDescent="0.25">
      <c r="A9" s="2" t="s">
        <v>37</v>
      </c>
      <c r="B9" s="3">
        <v>42.37</v>
      </c>
      <c r="C9" s="3">
        <v>42.37</v>
      </c>
      <c r="D9" s="3">
        <v>42.37</v>
      </c>
      <c r="E9" s="3">
        <v>42.37</v>
      </c>
      <c r="F9" s="3">
        <v>42.37</v>
      </c>
      <c r="G9" s="3">
        <v>40.229999999999997</v>
      </c>
      <c r="H9" s="3">
        <v>47.68</v>
      </c>
      <c r="I9" s="3">
        <v>47.68</v>
      </c>
      <c r="J9" s="3">
        <v>52.64</v>
      </c>
      <c r="K9" s="3">
        <v>57.6</v>
      </c>
      <c r="L9" s="3">
        <v>57.6</v>
      </c>
      <c r="M9" s="3">
        <v>56.36</v>
      </c>
      <c r="N9" s="5">
        <f t="shared" si="0"/>
        <v>571.64</v>
      </c>
      <c r="O9" s="4"/>
      <c r="P9" s="4"/>
    </row>
    <row r="10" spans="1:16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>SUM(N7:N9)</f>
        <v>5459.78</v>
      </c>
      <c r="O10" s="4"/>
      <c r="P10" s="4"/>
    </row>
    <row r="11" spans="1:16" x14ac:dyDescent="0.25">
      <c r="A11" s="1" t="s">
        <v>29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/>
      <c r="O11" s="4"/>
      <c r="P11" s="4"/>
    </row>
    <row r="12" spans="1:16" x14ac:dyDescent="0.25">
      <c r="A12" s="7" t="s">
        <v>16</v>
      </c>
      <c r="B12" s="3">
        <v>2203.3000000000002</v>
      </c>
      <c r="C12" s="3">
        <v>2203.3000000000002</v>
      </c>
      <c r="D12" s="3">
        <v>2203.3000000000002</v>
      </c>
      <c r="E12" s="3">
        <v>2203.3000000000002</v>
      </c>
      <c r="F12" s="3">
        <v>2203.3000000000002</v>
      </c>
      <c r="G12" s="3">
        <v>2203.3000000000002</v>
      </c>
      <c r="H12" s="3">
        <v>2203.3000000000002</v>
      </c>
      <c r="I12" s="3">
        <v>2203.3000000000002</v>
      </c>
      <c r="J12" s="3">
        <v>2203.3000000000002</v>
      </c>
      <c r="K12" s="3">
        <v>2203.3000000000002</v>
      </c>
      <c r="L12" s="3">
        <v>2203.3000000000002</v>
      </c>
      <c r="M12" s="3">
        <v>2203.3000000000002</v>
      </c>
      <c r="N12" s="4">
        <f>SUM(B12:M12)</f>
        <v>26439.599999999995</v>
      </c>
      <c r="O12" s="4"/>
      <c r="P12" s="4"/>
    </row>
    <row r="13" spans="1:16" x14ac:dyDescent="0.25">
      <c r="A13" s="2" t="s">
        <v>39</v>
      </c>
      <c r="B13" s="3">
        <v>1408.67</v>
      </c>
      <c r="C13" s="3">
        <v>1408.67</v>
      </c>
      <c r="D13" s="3">
        <v>1408.67</v>
      </c>
      <c r="E13" s="3">
        <v>1408.67</v>
      </c>
      <c r="F13" s="3">
        <v>1408.67</v>
      </c>
      <c r="G13" s="3">
        <v>1408.67</v>
      </c>
      <c r="H13" s="3">
        <v>1408.67</v>
      </c>
      <c r="I13" s="3">
        <v>1408.67</v>
      </c>
      <c r="J13" s="3">
        <v>1408.67</v>
      </c>
      <c r="K13" s="3">
        <v>1408.67</v>
      </c>
      <c r="L13" s="3">
        <v>1408.67</v>
      </c>
      <c r="M13" s="3">
        <v>1408.67</v>
      </c>
      <c r="N13" s="4">
        <f>SUM(B13:M13)</f>
        <v>16904.04</v>
      </c>
      <c r="O13" s="4"/>
      <c r="P13" s="4"/>
    </row>
    <row r="14" spans="1:16" x14ac:dyDescent="0.25">
      <c r="A14" s="2" t="s">
        <v>37</v>
      </c>
      <c r="B14" s="4">
        <v>263.89</v>
      </c>
      <c r="C14" s="4">
        <v>516.37</v>
      </c>
      <c r="D14" s="4">
        <v>159.53</v>
      </c>
      <c r="E14" s="4">
        <v>81.72</v>
      </c>
      <c r="F14" s="4">
        <v>102.94</v>
      </c>
      <c r="G14" s="4">
        <v>79.89</v>
      </c>
      <c r="H14" s="4">
        <v>90.09</v>
      </c>
      <c r="I14" s="4">
        <v>81.93</v>
      </c>
      <c r="J14" s="4">
        <v>75.81</v>
      </c>
      <c r="K14" s="4">
        <v>77.86</v>
      </c>
      <c r="L14" s="4">
        <v>222.57</v>
      </c>
      <c r="M14" s="4">
        <v>291.86</v>
      </c>
      <c r="N14" s="4">
        <f t="shared" ref="N14:N15" si="1">SUM(B14:M14)</f>
        <v>2044.46</v>
      </c>
      <c r="O14" s="4"/>
      <c r="P14" s="4"/>
    </row>
    <row r="15" spans="1:16" x14ac:dyDescent="0.25">
      <c r="A15" s="2" t="s">
        <v>38</v>
      </c>
      <c r="B15" s="4">
        <v>9.3800000000000008</v>
      </c>
      <c r="C15" s="4">
        <v>683.62</v>
      </c>
      <c r="D15" s="4">
        <v>180.41</v>
      </c>
      <c r="E15" s="4">
        <v>100.2</v>
      </c>
      <c r="F15" s="4">
        <v>56.87</v>
      </c>
      <c r="G15" s="4">
        <v>83.25</v>
      </c>
      <c r="H15" s="4">
        <v>130.65</v>
      </c>
      <c r="I15" s="4">
        <v>124.42</v>
      </c>
      <c r="J15" s="4">
        <v>81.22</v>
      </c>
      <c r="K15" s="4">
        <v>73.78</v>
      </c>
      <c r="L15" s="4">
        <v>157.34</v>
      </c>
      <c r="M15" s="4">
        <v>336.5</v>
      </c>
      <c r="N15" s="8">
        <f t="shared" si="1"/>
        <v>2017.64</v>
      </c>
      <c r="O15" s="4"/>
      <c r="P15" s="4"/>
    </row>
    <row r="16" spans="1:16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f>SUM(N12:N15)</f>
        <v>47405.74</v>
      </c>
      <c r="O16" s="4"/>
      <c r="P16" s="4"/>
    </row>
    <row r="17" spans="1:16" x14ac:dyDescent="0.25">
      <c r="A17" s="1" t="s">
        <v>40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4"/>
      <c r="O17" s="4"/>
      <c r="P17" s="4"/>
    </row>
    <row r="18" spans="1:16" x14ac:dyDescent="0.25">
      <c r="A18" s="2" t="s">
        <v>39</v>
      </c>
      <c r="B18" s="4">
        <v>2174.88</v>
      </c>
      <c r="C18" s="4">
        <v>1500</v>
      </c>
      <c r="D18" s="4">
        <v>85</v>
      </c>
      <c r="E18" s="4">
        <v>85</v>
      </c>
      <c r="F18" s="4">
        <v>50</v>
      </c>
      <c r="G18" s="4">
        <v>50</v>
      </c>
      <c r="H18" s="4">
        <v>50</v>
      </c>
      <c r="I18" s="4">
        <v>429.89</v>
      </c>
      <c r="J18" s="4">
        <v>81.89</v>
      </c>
      <c r="K18" s="4">
        <v>82.76</v>
      </c>
      <c r="L18" s="4">
        <v>368.98</v>
      </c>
      <c r="M18" s="4">
        <v>1464.02</v>
      </c>
      <c r="N18" s="4">
        <f t="shared" ref="N18:N23" si="2">SUM(B18:M18)</f>
        <v>6422.4200000000019</v>
      </c>
      <c r="O18" s="4"/>
      <c r="P18" s="4"/>
    </row>
    <row r="19" spans="1:16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1" t="s">
        <v>30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/>
      <c r="O20" s="4"/>
      <c r="P20" s="4"/>
    </row>
    <row r="21" spans="1:16" x14ac:dyDescent="0.25">
      <c r="A21" s="2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>
        <v>127520</v>
      </c>
      <c r="N21" s="4">
        <f t="shared" si="2"/>
        <v>127520</v>
      </c>
      <c r="O21" s="4"/>
      <c r="P21" s="4"/>
    </row>
    <row r="22" spans="1:16" x14ac:dyDescent="0.25">
      <c r="A22" s="2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>
        <v>53760</v>
      </c>
      <c r="N22" s="4">
        <f t="shared" si="2"/>
        <v>53760</v>
      </c>
      <c r="O22" s="4"/>
      <c r="P22" s="4"/>
    </row>
    <row r="23" spans="1:16" x14ac:dyDescent="0.25">
      <c r="A23" s="2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>
        <v>196800</v>
      </c>
      <c r="N23" s="8">
        <f t="shared" si="2"/>
        <v>196800</v>
      </c>
      <c r="O23" s="4"/>
      <c r="P23" s="4"/>
    </row>
    <row r="24" spans="1:1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f>SUM(N21:N23)</f>
        <v>378080</v>
      </c>
      <c r="O24" s="4"/>
      <c r="P24" s="4"/>
    </row>
    <row r="25" spans="1:16" x14ac:dyDescent="0.25">
      <c r="A25" s="1" t="s">
        <v>20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/>
      <c r="O25" s="4"/>
      <c r="P25" s="4"/>
    </row>
    <row r="26" spans="1:16" x14ac:dyDescent="0.25">
      <c r="A26" s="2" t="s">
        <v>21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>
        <f>52100+26266</f>
        <v>78366</v>
      </c>
      <c r="N26" s="4">
        <f t="shared" ref="N26" si="3">SUM(B26:M26)</f>
        <v>78366</v>
      </c>
      <c r="O26" s="4"/>
      <c r="P26" s="4"/>
    </row>
    <row r="27" spans="1:16" x14ac:dyDescent="0.25">
      <c r="A27" s="1" t="s">
        <v>31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/>
      <c r="O27" s="4"/>
      <c r="P27" s="4"/>
    </row>
    <row r="28" spans="1:16" x14ac:dyDescent="0.25">
      <c r="A28" s="2" t="s">
        <v>32</v>
      </c>
      <c r="B28" s="4">
        <f>(32000000*4.9%)/12</f>
        <v>130666.66666666667</v>
      </c>
      <c r="C28" s="4">
        <f t="shared" ref="C28:M28" si="4">(32000000*4.9%)/12</f>
        <v>130666.66666666667</v>
      </c>
      <c r="D28" s="4">
        <f t="shared" si="4"/>
        <v>130666.66666666667</v>
      </c>
      <c r="E28" s="4">
        <f t="shared" si="4"/>
        <v>130666.66666666667</v>
      </c>
      <c r="F28" s="4">
        <f t="shared" si="4"/>
        <v>130666.66666666667</v>
      </c>
      <c r="G28" s="4">
        <f t="shared" si="4"/>
        <v>130666.66666666667</v>
      </c>
      <c r="H28" s="4">
        <f t="shared" si="4"/>
        <v>130666.66666666667</v>
      </c>
      <c r="I28" s="4">
        <f t="shared" si="4"/>
        <v>130666.66666666667</v>
      </c>
      <c r="J28" s="4">
        <f t="shared" si="4"/>
        <v>130666.66666666667</v>
      </c>
      <c r="K28" s="4">
        <f t="shared" si="4"/>
        <v>130666.66666666667</v>
      </c>
      <c r="L28" s="4">
        <f t="shared" si="4"/>
        <v>130666.66666666667</v>
      </c>
      <c r="M28" s="4">
        <f t="shared" si="4"/>
        <v>130666.66666666667</v>
      </c>
      <c r="N28" s="4">
        <f>SUM(B28:M28)</f>
        <v>1568000.0000000002</v>
      </c>
      <c r="O28" s="4"/>
      <c r="P28" s="4"/>
    </row>
    <row r="29" spans="1:16" x14ac:dyDescent="0.25">
      <c r="A29" s="1" t="s">
        <v>22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/>
      <c r="O29" s="4"/>
      <c r="P29" s="4"/>
    </row>
    <row r="30" spans="1:16" x14ac:dyDescent="0.25">
      <c r="A30" s="2" t="s">
        <v>33</v>
      </c>
      <c r="B30" s="4">
        <f>32000000*0.00166</f>
        <v>53120</v>
      </c>
      <c r="C30" s="4">
        <f t="shared" ref="C30:M30" si="5">32000000*0.00166</f>
        <v>53120</v>
      </c>
      <c r="D30" s="4">
        <f t="shared" si="5"/>
        <v>53120</v>
      </c>
      <c r="E30" s="4">
        <f t="shared" si="5"/>
        <v>53120</v>
      </c>
      <c r="F30" s="4">
        <f t="shared" si="5"/>
        <v>53120</v>
      </c>
      <c r="G30" s="4">
        <f t="shared" si="5"/>
        <v>53120</v>
      </c>
      <c r="H30" s="4">
        <f t="shared" si="5"/>
        <v>53120</v>
      </c>
      <c r="I30" s="4">
        <f t="shared" si="5"/>
        <v>53120</v>
      </c>
      <c r="J30" s="4">
        <f t="shared" si="5"/>
        <v>53120</v>
      </c>
      <c r="K30" s="4">
        <f t="shared" si="5"/>
        <v>53120</v>
      </c>
      <c r="L30" s="4">
        <f t="shared" si="5"/>
        <v>53120</v>
      </c>
      <c r="M30" s="4">
        <f t="shared" si="5"/>
        <v>53120</v>
      </c>
      <c r="N30" s="4">
        <f>SUM(B30:M30)</f>
        <v>637440</v>
      </c>
      <c r="O30" s="4"/>
      <c r="P30" s="4"/>
    </row>
    <row r="31" spans="1:1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1" t="s">
        <v>23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/>
      <c r="O32" s="4"/>
      <c r="P32" s="4"/>
    </row>
    <row r="33" spans="1:18" x14ac:dyDescent="0.25">
      <c r="A33" s="2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>
        <v>450</v>
      </c>
      <c r="L33" s="4"/>
      <c r="M33" s="4"/>
      <c r="N33" s="4">
        <f t="shared" ref="N33:N34" si="6">SUM(B33:M33)</f>
        <v>450</v>
      </c>
      <c r="O33" s="4"/>
      <c r="P33" s="4"/>
      <c r="R33" t="s">
        <v>25</v>
      </c>
    </row>
    <row r="34" spans="1:18" x14ac:dyDescent="0.25">
      <c r="A34" s="2" t="s">
        <v>34</v>
      </c>
      <c r="B34" s="4">
        <v>2557.25</v>
      </c>
      <c r="C34" s="4">
        <v>2557.25</v>
      </c>
      <c r="D34" s="4">
        <v>2557.25</v>
      </c>
      <c r="E34" s="4">
        <v>2557.25</v>
      </c>
      <c r="F34" s="4">
        <v>2557.25</v>
      </c>
      <c r="G34" s="4">
        <v>2557.25</v>
      </c>
      <c r="H34" s="4">
        <v>2557.25</v>
      </c>
      <c r="I34" s="4">
        <v>2557.25</v>
      </c>
      <c r="J34" s="4">
        <v>2557.25</v>
      </c>
      <c r="K34" s="4">
        <v>2557.25</v>
      </c>
      <c r="L34" s="4">
        <v>2557.25</v>
      </c>
      <c r="M34" s="4">
        <v>2557.25</v>
      </c>
      <c r="N34" s="8">
        <f t="shared" si="6"/>
        <v>30687</v>
      </c>
      <c r="O34" s="4"/>
      <c r="P34" s="4"/>
    </row>
    <row r="35" spans="1:18" x14ac:dyDescent="0.25">
      <c r="N35" s="4">
        <f>SUM(N33:N34)</f>
        <v>31137</v>
      </c>
    </row>
    <row r="36" spans="1:18" x14ac:dyDescent="0.25">
      <c r="A36" s="1" t="s">
        <v>26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/>
      <c r="O36" s="4"/>
      <c r="P36" s="4" t="s">
        <v>25</v>
      </c>
    </row>
    <row r="37" spans="1:18" x14ac:dyDescent="0.25">
      <c r="A37" s="2" t="s">
        <v>39</v>
      </c>
      <c r="B37" s="4">
        <f>300+700</f>
        <v>1000</v>
      </c>
      <c r="C37" s="4">
        <f t="shared" ref="C37:M37" si="7">300+700</f>
        <v>1000</v>
      </c>
      <c r="D37" s="4">
        <f t="shared" si="7"/>
        <v>1000</v>
      </c>
      <c r="E37" s="4">
        <f t="shared" si="7"/>
        <v>1000</v>
      </c>
      <c r="F37" s="4">
        <f t="shared" si="7"/>
        <v>1000</v>
      </c>
      <c r="G37" s="4">
        <f t="shared" si="7"/>
        <v>1000</v>
      </c>
      <c r="H37" s="4">
        <f t="shared" si="7"/>
        <v>1000</v>
      </c>
      <c r="I37" s="4">
        <f t="shared" si="7"/>
        <v>1000</v>
      </c>
      <c r="J37" s="4">
        <f t="shared" si="7"/>
        <v>1000</v>
      </c>
      <c r="K37" s="4">
        <f t="shared" si="7"/>
        <v>1000</v>
      </c>
      <c r="L37" s="4">
        <f t="shared" si="7"/>
        <v>1000</v>
      </c>
      <c r="M37" s="4">
        <f t="shared" si="7"/>
        <v>1000</v>
      </c>
      <c r="N37" s="4">
        <f>SUM(B37:M37)</f>
        <v>12000</v>
      </c>
      <c r="O37" s="4"/>
      <c r="P37" s="4"/>
    </row>
    <row r="38" spans="1:18" x14ac:dyDescent="0.25">
      <c r="A38" s="2" t="s">
        <v>16</v>
      </c>
      <c r="B38" s="9">
        <v>2800</v>
      </c>
      <c r="C38" s="9">
        <v>2800</v>
      </c>
      <c r="D38" s="9">
        <v>2550</v>
      </c>
      <c r="E38" s="9">
        <v>2800</v>
      </c>
      <c r="F38" s="9">
        <v>2800</v>
      </c>
      <c r="G38" s="9">
        <v>2400</v>
      </c>
      <c r="H38" s="9">
        <v>2800</v>
      </c>
      <c r="I38" s="9">
        <v>2600</v>
      </c>
      <c r="J38" s="9">
        <v>2800</v>
      </c>
      <c r="K38" s="9">
        <v>2800</v>
      </c>
      <c r="L38" s="9">
        <v>2800</v>
      </c>
      <c r="M38" s="9">
        <v>2600</v>
      </c>
      <c r="N38" s="10">
        <f>SUM(B38:M38)</f>
        <v>32550</v>
      </c>
    </row>
    <row r="39" spans="1:18" x14ac:dyDescent="0.25">
      <c r="N39" s="4">
        <f>SUM(N37:N38)</f>
        <v>44550</v>
      </c>
    </row>
    <row r="40" spans="1:18" x14ac:dyDescent="0.25">
      <c r="A40" s="1" t="s">
        <v>27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/>
      <c r="O40" s="4"/>
      <c r="P40" s="4"/>
    </row>
    <row r="41" spans="1:18" x14ac:dyDescent="0.25">
      <c r="A41" s="2" t="s">
        <v>35</v>
      </c>
      <c r="B41" s="4">
        <v>1600</v>
      </c>
      <c r="C41" s="4">
        <v>1600</v>
      </c>
      <c r="D41" s="4">
        <v>1600</v>
      </c>
      <c r="E41" s="4">
        <v>1600</v>
      </c>
      <c r="F41" s="4">
        <v>1600</v>
      </c>
      <c r="G41" s="4">
        <v>1600</v>
      </c>
      <c r="H41" s="4">
        <v>1600</v>
      </c>
      <c r="I41" s="4">
        <v>1600</v>
      </c>
      <c r="J41" s="4">
        <v>1600</v>
      </c>
      <c r="K41" s="4">
        <v>1600</v>
      </c>
      <c r="L41" s="4">
        <v>1600</v>
      </c>
      <c r="M41" s="4">
        <v>1600</v>
      </c>
      <c r="N41" s="4">
        <f>SUM(B41:M41)</f>
        <v>19200</v>
      </c>
      <c r="O41" s="4"/>
      <c r="P41" s="4"/>
    </row>
    <row r="42" spans="1:18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8" ht="15.75" thickBot="1" x14ac:dyDescent="0.3">
      <c r="A43" s="15" t="s">
        <v>41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6">
        <f>N41+N39+N35+N30+N28+N24+N26+N18+N16+N10</f>
        <v>2816060.94</v>
      </c>
      <c r="O43" s="4"/>
      <c r="P43" s="4"/>
    </row>
    <row r="44" spans="1:18" ht="15.75" thickTop="1" x14ac:dyDescent="0.25">
      <c r="C44" s="11"/>
    </row>
  </sheetData>
  <mergeCells count="1"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Walters</dc:creator>
  <cp:lastModifiedBy>Patsy Walters</cp:lastModifiedBy>
  <dcterms:created xsi:type="dcterms:W3CDTF">2026-05-15T14:56:46Z</dcterms:created>
  <dcterms:modified xsi:type="dcterms:W3CDTF">2026-05-18T13:01:44Z</dcterms:modified>
</cp:coreProperties>
</file>