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server2\KPSC Cases\0.0 - BR 2026-00089 - 6MO ES Rvw\Rsp to 5th IRs Prep\Initial Drafts\"/>
    </mc:Choice>
  </mc:AlternateContent>
  <xr:revisionPtr revIDLastSave="0" documentId="13_ncr:1_{3CEAC608-D763-48B6-AE44-E55BB3BB1DC6}" xr6:coauthVersionLast="47" xr6:coauthVersionMax="47" xr10:uidLastSave="{00000000-0000-0000-0000-000000000000}"/>
  <bookViews>
    <workbookView xWindow="-120" yWindow="-120" windowWidth="29040" windowHeight="15720" xr2:uid="{1A5F0731-CDEB-4B00-84CD-07B872A8938C}"/>
  </bookViews>
  <sheets>
    <sheet name="Avg Residential Impac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3" i="1" l="1"/>
  <c r="D23" i="1" s="1"/>
  <c r="B22" i="1"/>
  <c r="D22" i="1" s="1"/>
  <c r="B21" i="1"/>
  <c r="B24" i="1" s="1"/>
  <c r="B16" i="1"/>
  <c r="D16" i="1" s="1"/>
  <c r="B15" i="1"/>
  <c r="D15" i="1" s="1"/>
  <c r="B14" i="1"/>
  <c r="D14" i="1" s="1"/>
  <c r="B9" i="1"/>
  <c r="D9" i="1" s="1"/>
  <c r="B8" i="1"/>
  <c r="D8" i="1" s="1"/>
  <c r="B7" i="1"/>
  <c r="B10" i="1" l="1"/>
  <c r="E15" i="1"/>
  <c r="D7" i="1"/>
  <c r="E14" i="1" s="1"/>
  <c r="E22" i="1"/>
  <c r="E23" i="1"/>
  <c r="E16" i="1"/>
  <c r="D21" i="1"/>
  <c r="E21" i="1" s="1"/>
  <c r="B17" i="1"/>
</calcChain>
</file>

<file path=xl/sharedStrings.xml><?xml version="1.0" encoding="utf-8"?>
<sst xmlns="http://schemas.openxmlformats.org/spreadsheetml/2006/main" count="28" uniqueCount="16">
  <si>
    <t>PSC Case 2026-00089</t>
  </si>
  <si>
    <t>2025  Avg Residential No. Served</t>
  </si>
  <si>
    <t>Total Approx Annual ES per Residential Customer Served</t>
  </si>
  <si>
    <t>Jackson Purchase</t>
  </si>
  <si>
    <t>Kenergy</t>
  </si>
  <si>
    <t>Meade County</t>
  </si>
  <si>
    <t>Total</t>
  </si>
  <si>
    <t>Variance from as Filed</t>
  </si>
  <si>
    <t>Total Approx Annual MRSM increase per Residential Customer Served</t>
  </si>
  <si>
    <t>2025 ES As filed - 12 months ending 1/31/2026</t>
  </si>
  <si>
    <t>2025 ES as Revised - Nucor included but not billed - 12 months ending 01-31-2026</t>
  </si>
  <si>
    <t>2025 ES Revised - Nucor included and billed - 12 months ending 1/31/2026</t>
  </si>
  <si>
    <t>Example 1</t>
  </si>
  <si>
    <t>Example 2</t>
  </si>
  <si>
    <t>Big Rivers Electric Corporation</t>
  </si>
  <si>
    <t>Exhibit PSC 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</si>
</sst>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entury Schoolbook"/>
      <family val="1"/>
    </font>
    <font>
      <sz val="12"/>
      <color theme="1"/>
      <name val="Century Schoolbook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4" xfId="0" applyFont="1" applyBorder="1"/>
    <xf numFmtId="44" fontId="3" fillId="0" borderId="0" xfId="0" applyNumberFormat="1" applyFont="1"/>
    <xf numFmtId="164" fontId="3" fillId="0" borderId="0" xfId="1" applyNumberFormat="1" applyFont="1" applyBorder="1"/>
    <xf numFmtId="44" fontId="3" fillId="0" borderId="5" xfId="2" applyFont="1" applyFill="1" applyBorder="1"/>
    <xf numFmtId="0" fontId="3" fillId="0" borderId="6" xfId="0" applyFont="1" applyBorder="1"/>
    <xf numFmtId="44" fontId="3" fillId="0" borderId="7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2" fillId="2" borderId="0" xfId="0" applyFont="1" applyFill="1"/>
    <xf numFmtId="44" fontId="3" fillId="0" borderId="0" xfId="2" applyFont="1" applyFill="1" applyBorder="1"/>
    <xf numFmtId="44" fontId="2" fillId="0" borderId="5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S\-%20PSC%20Cases\2026-00089%20ES%206Mo.%20Review\PSC%205-1%20only.xlsx" TargetMode="External"/><Relationship Id="rId1" Type="http://schemas.openxmlformats.org/officeDocument/2006/relationships/externalLinkPath" Target="file:///D:\ES\-%20PSC%20Cases\2026-00089%20ES%206Mo.%20Review\PSC%205-1%20on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SC 5-1"/>
      <sheetName val="PSC 5-1 Avg Residential Impact"/>
    </sheetNames>
    <sheetDataSet>
      <sheetData sheetId="0">
        <row r="8">
          <cell r="E8">
            <v>414035.194919892</v>
          </cell>
          <cell r="F8">
            <v>232806.29486069453</v>
          </cell>
          <cell r="G8">
            <v>261188.70382584698</v>
          </cell>
          <cell r="H8">
            <v>318747.24487810885</v>
          </cell>
          <cell r="I8">
            <v>503072.89652746345</v>
          </cell>
          <cell r="J8">
            <v>488362.01430276321</v>
          </cell>
          <cell r="K8">
            <v>434227.40697874886</v>
          </cell>
          <cell r="L8">
            <v>358520.82881569682</v>
          </cell>
          <cell r="M8">
            <v>257752.29136038976</v>
          </cell>
          <cell r="N8">
            <v>359242.84705815359</v>
          </cell>
          <cell r="O8">
            <v>485999.020680624</v>
          </cell>
          <cell r="P8">
            <v>765025.61874235771</v>
          </cell>
        </row>
        <row r="9">
          <cell r="E9">
            <v>758923.67514471046</v>
          </cell>
          <cell r="F9">
            <v>430533.55097321246</v>
          </cell>
          <cell r="G9">
            <v>460326.54539994244</v>
          </cell>
          <cell r="H9">
            <v>548308.88688145438</v>
          </cell>
          <cell r="I9">
            <v>883477.47868201777</v>
          </cell>
          <cell r="J9">
            <v>873315.63833499909</v>
          </cell>
          <cell r="K9">
            <v>770731.79924861505</v>
          </cell>
          <cell r="L9">
            <v>633414.3781036844</v>
          </cell>
          <cell r="M9">
            <v>477741.43307321123</v>
          </cell>
          <cell r="N9">
            <v>674296.08458829124</v>
          </cell>
          <cell r="O9">
            <v>917930.61186486005</v>
          </cell>
          <cell r="P9">
            <v>1405797.5685561742</v>
          </cell>
        </row>
        <row r="10">
          <cell r="E10">
            <v>376613.11655218719</v>
          </cell>
          <cell r="F10">
            <v>195767.33983700851</v>
          </cell>
          <cell r="G10">
            <v>188075.65680345162</v>
          </cell>
          <cell r="H10">
            <v>212676.54352612718</v>
          </cell>
          <cell r="I10">
            <v>336496.14002723549</v>
          </cell>
          <cell r="J10">
            <v>337457.43852238235</v>
          </cell>
          <cell r="K10">
            <v>294793.79606952064</v>
          </cell>
          <cell r="L10">
            <v>229416.45857043081</v>
          </cell>
          <cell r="M10">
            <v>186271.630626072</v>
          </cell>
          <cell r="N10">
            <v>308762.47312732082</v>
          </cell>
          <cell r="O10">
            <v>461330.28671281203</v>
          </cell>
          <cell r="P10">
            <v>715161.43762333109</v>
          </cell>
        </row>
        <row r="15">
          <cell r="E15">
            <v>462386.96207589598</v>
          </cell>
          <cell r="F15">
            <v>274619.93521734193</v>
          </cell>
          <cell r="G15">
            <v>305130.17702326947</v>
          </cell>
          <cell r="H15">
            <v>369318.56192055123</v>
          </cell>
          <cell r="I15">
            <v>557934.08283492597</v>
          </cell>
          <cell r="J15">
            <v>559759.3703125614</v>
          </cell>
          <cell r="K15">
            <v>506321.3486675751</v>
          </cell>
          <cell r="L15">
            <v>426616.05835155118</v>
          </cell>
          <cell r="M15">
            <v>309405.61984111252</v>
          </cell>
          <cell r="N15">
            <v>418227.2580764388</v>
          </cell>
          <cell r="O15">
            <v>562909.34577122994</v>
          </cell>
          <cell r="P15">
            <v>832929.56848928181</v>
          </cell>
        </row>
        <row r="16">
          <cell r="E16">
            <v>847552.13301500271</v>
          </cell>
          <cell r="F16">
            <v>507860.39075061743</v>
          </cell>
          <cell r="G16">
            <v>537770.27194885444</v>
          </cell>
          <cell r="H16">
            <v>635301.64682287548</v>
          </cell>
          <cell r="I16">
            <v>979822.60657696787</v>
          </cell>
          <cell r="J16">
            <v>1000992.2915410209</v>
          </cell>
          <cell r="K16">
            <v>898694.91834181675</v>
          </cell>
          <cell r="L16">
            <v>753721.18875889946</v>
          </cell>
          <cell r="M16">
            <v>573480.38864617434</v>
          </cell>
          <cell r="N16">
            <v>785009.37429489964</v>
          </cell>
          <cell r="O16">
            <v>1063194.9822956375</v>
          </cell>
          <cell r="P16">
            <v>1530576.6675966927</v>
          </cell>
        </row>
        <row r="17">
          <cell r="E17">
            <v>420594.66677511355</v>
          </cell>
          <cell r="F17">
            <v>230928.52457396069</v>
          </cell>
          <cell r="G17">
            <v>219716.84691413463</v>
          </cell>
          <cell r="H17">
            <v>246419.05607478778</v>
          </cell>
          <cell r="I17">
            <v>373191.77113199804</v>
          </cell>
          <cell r="J17">
            <v>386792.9072335097</v>
          </cell>
          <cell r="K17">
            <v>343737.84336477541</v>
          </cell>
          <cell r="L17">
            <v>272990.40225805721</v>
          </cell>
          <cell r="M17">
            <v>223600.29867626401</v>
          </cell>
          <cell r="N17">
            <v>359458.4654653839</v>
          </cell>
          <cell r="O17">
            <v>534336.73490592744</v>
          </cell>
          <cell r="P17">
            <v>778639.42467577162</v>
          </cell>
        </row>
        <row r="22">
          <cell r="E22">
            <v>389460.72318472801</v>
          </cell>
          <cell r="F22">
            <v>222373.88397183461</v>
          </cell>
          <cell r="G22">
            <v>248278.63215081146</v>
          </cell>
          <cell r="H22">
            <v>301880.93500581768</v>
          </cell>
          <cell r="I22">
            <v>470318.0203950479</v>
          </cell>
          <cell r="J22">
            <v>456739.60976779438</v>
          </cell>
          <cell r="K22">
            <v>402667.40976989997</v>
          </cell>
          <cell r="L22">
            <v>337071.9828815856</v>
          </cell>
          <cell r="M22">
            <v>243050.79606026434</v>
          </cell>
          <cell r="N22">
            <v>340300.29561453802</v>
          </cell>
          <cell r="O22">
            <v>448874.08532517235</v>
          </cell>
          <cell r="P22">
            <v>706794.01705960312</v>
          </cell>
        </row>
        <row r="23">
          <cell r="E23">
            <v>713878.8368487804</v>
          </cell>
          <cell r="F23">
            <v>411240.67528924497</v>
          </cell>
          <cell r="G23">
            <v>437573.46072214085</v>
          </cell>
          <cell r="H23">
            <v>519295.46718770877</v>
          </cell>
          <cell r="I23">
            <v>825954.61155926378</v>
          </cell>
          <cell r="J23">
            <v>816766.72668065631</v>
          </cell>
          <cell r="K23">
            <v>714714.39214319992</v>
          </cell>
          <cell r="L23">
            <v>595519.76692230464</v>
          </cell>
          <cell r="M23">
            <v>450492.35064631357</v>
          </cell>
          <cell r="N23">
            <v>638741.05997154606</v>
          </cell>
          <cell r="O23">
            <v>847810.89314907347</v>
          </cell>
          <cell r="P23">
            <v>1298792.2055288255</v>
          </cell>
        </row>
        <row r="24">
          <cell r="E24">
            <v>354259.77919980482</v>
          </cell>
          <cell r="F24">
            <v>186994.70192779379</v>
          </cell>
          <cell r="G24">
            <v>178779.42701213222</v>
          </cell>
          <cell r="H24">
            <v>201422.89806465438</v>
          </cell>
          <cell r="I24">
            <v>314587.010233704</v>
          </cell>
          <cell r="J24">
            <v>315606.40318024071</v>
          </cell>
          <cell r="K24">
            <v>273367.9458546</v>
          </cell>
          <cell r="L24">
            <v>215691.40306701357</v>
          </cell>
          <cell r="M24">
            <v>175647.19936401601</v>
          </cell>
          <cell r="N24">
            <v>292481.70628960151</v>
          </cell>
          <cell r="O24">
            <v>426089.76905139862</v>
          </cell>
          <cell r="P24">
            <v>660725.3573741375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6AAF-8CAA-475D-A779-2B82C988D356}">
  <dimension ref="A1:E24"/>
  <sheetViews>
    <sheetView tabSelected="1" view="pageBreakPreview" zoomScale="60" zoomScaleNormal="100" workbookViewId="0">
      <selection activeCell="A5" sqref="A5"/>
    </sheetView>
  </sheetViews>
  <sheetFormatPr defaultRowHeight="15.75" x14ac:dyDescent="0.25"/>
  <cols>
    <col min="1" max="1" width="17" style="2" bestFit="1" customWidth="1"/>
    <col min="2" max="2" width="26.140625" style="2" customWidth="1"/>
    <col min="3" max="3" width="20.85546875" style="2" customWidth="1"/>
    <col min="4" max="4" width="28.5703125" style="2" customWidth="1"/>
    <col min="5" max="5" width="19.85546875" style="2" customWidth="1"/>
    <col min="6" max="16384" width="9.140625" style="2"/>
  </cols>
  <sheetData>
    <row r="1" spans="1:5" x14ac:dyDescent="0.25">
      <c r="A1" s="1" t="s">
        <v>14</v>
      </c>
    </row>
    <row r="2" spans="1:5" x14ac:dyDescent="0.25">
      <c r="A2" s="1" t="s">
        <v>0</v>
      </c>
    </row>
    <row r="3" spans="1:5" x14ac:dyDescent="0.25">
      <c r="A3" s="1" t="s">
        <v>15</v>
      </c>
    </row>
    <row r="5" spans="1:5" ht="16.5" thickBot="1" x14ac:dyDescent="0.3"/>
    <row r="6" spans="1:5" ht="75" x14ac:dyDescent="0.25">
      <c r="A6" s="3"/>
      <c r="B6" s="4" t="s">
        <v>9</v>
      </c>
      <c r="C6" s="5" t="s">
        <v>1</v>
      </c>
      <c r="D6" s="6" t="s">
        <v>2</v>
      </c>
    </row>
    <row r="7" spans="1:5" x14ac:dyDescent="0.25">
      <c r="A7" s="7" t="s">
        <v>3</v>
      </c>
      <c r="B7" s="8">
        <f>SUM('[1]PSC 5-1'!E8:P8)</f>
        <v>4878980.3629507404</v>
      </c>
      <c r="C7" s="9">
        <v>23989</v>
      </c>
      <c r="D7" s="10">
        <f>B7/C7</f>
        <v>203.38406615326775</v>
      </c>
    </row>
    <row r="8" spans="1:5" x14ac:dyDescent="0.25">
      <c r="A8" s="7" t="s">
        <v>4</v>
      </c>
      <c r="B8" s="8">
        <f>SUM('[1]PSC 5-1'!E9:P9)</f>
        <v>8834797.6508511733</v>
      </c>
      <c r="C8" s="9">
        <v>47514</v>
      </c>
      <c r="D8" s="10">
        <f>B8/C8</f>
        <v>185.9409363735146</v>
      </c>
    </row>
    <row r="9" spans="1:5" x14ac:dyDescent="0.25">
      <c r="A9" s="7" t="s">
        <v>5</v>
      </c>
      <c r="B9" s="8">
        <f>SUM('[1]PSC 5-1'!E10:P10)</f>
        <v>3842822.3179978803</v>
      </c>
      <c r="C9" s="9">
        <v>29572</v>
      </c>
      <c r="D9" s="10">
        <f>B9/C9</f>
        <v>129.94800209650617</v>
      </c>
    </row>
    <row r="10" spans="1:5" ht="16.5" thickBot="1" x14ac:dyDescent="0.3">
      <c r="A10" s="11" t="s">
        <v>6</v>
      </c>
      <c r="B10" s="12">
        <f>SUM(B7:B9)</f>
        <v>17556600.331799794</v>
      </c>
      <c r="C10" s="13"/>
      <c r="D10" s="14"/>
    </row>
    <row r="12" spans="1:5" ht="16.5" thickBot="1" x14ac:dyDescent="0.3">
      <c r="A12" s="15" t="s">
        <v>12</v>
      </c>
    </row>
    <row r="13" spans="1:5" ht="120" x14ac:dyDescent="0.25">
      <c r="A13" s="3"/>
      <c r="B13" s="4" t="s">
        <v>10</v>
      </c>
      <c r="C13" s="5" t="s">
        <v>1</v>
      </c>
      <c r="D13" s="5" t="s">
        <v>2</v>
      </c>
      <c r="E13" s="6" t="s">
        <v>7</v>
      </c>
    </row>
    <row r="14" spans="1:5" x14ac:dyDescent="0.25">
      <c r="A14" s="7" t="s">
        <v>3</v>
      </c>
      <c r="B14" s="8">
        <f>SUM('[1]PSC 5-1'!E15:P15)</f>
        <v>5585558.2885817345</v>
      </c>
      <c r="C14" s="9">
        <v>23989</v>
      </c>
      <c r="D14" s="16">
        <f>B14/C14</f>
        <v>232.83831291765952</v>
      </c>
      <c r="E14" s="17">
        <f>D14-D7</f>
        <v>29.454246764391769</v>
      </c>
    </row>
    <row r="15" spans="1:5" x14ac:dyDescent="0.25">
      <c r="A15" s="7" t="s">
        <v>4</v>
      </c>
      <c r="B15" s="8">
        <f>SUM('[1]PSC 5-1'!E16:P16)</f>
        <v>10113976.860589458</v>
      </c>
      <c r="C15" s="9">
        <v>47514</v>
      </c>
      <c r="D15" s="16">
        <f>B15/C15</f>
        <v>212.86309004902677</v>
      </c>
      <c r="E15" s="17">
        <f>D15-D8</f>
        <v>26.922153675512163</v>
      </c>
    </row>
    <row r="16" spans="1:5" x14ac:dyDescent="0.25">
      <c r="A16" s="7" t="s">
        <v>5</v>
      </c>
      <c r="B16" s="8">
        <f>SUM('[1]PSC 5-1'!E17:P17)</f>
        <v>4390406.9420496849</v>
      </c>
      <c r="C16" s="9">
        <v>29572</v>
      </c>
      <c r="D16" s="16">
        <f>B16/C16</f>
        <v>148.46499871668081</v>
      </c>
      <c r="E16" s="17">
        <f>D16-D9</f>
        <v>18.516996620174638</v>
      </c>
    </row>
    <row r="17" spans="1:5" ht="16.5" thickBot="1" x14ac:dyDescent="0.3">
      <c r="A17" s="11" t="s">
        <v>6</v>
      </c>
      <c r="B17" s="12">
        <f>SUM(B14:B16)</f>
        <v>20089942.091220878</v>
      </c>
      <c r="C17" s="13"/>
      <c r="D17" s="13"/>
      <c r="E17" s="14"/>
    </row>
    <row r="19" spans="1:5" ht="16.5" thickBot="1" x14ac:dyDescent="0.3">
      <c r="A19" s="15" t="s">
        <v>13</v>
      </c>
    </row>
    <row r="20" spans="1:5" ht="120" x14ac:dyDescent="0.25">
      <c r="A20" s="3"/>
      <c r="B20" s="4" t="s">
        <v>11</v>
      </c>
      <c r="C20" s="5" t="s">
        <v>1</v>
      </c>
      <c r="D20" s="5" t="s">
        <v>8</v>
      </c>
      <c r="E20" s="6" t="s">
        <v>7</v>
      </c>
    </row>
    <row r="21" spans="1:5" x14ac:dyDescent="0.25">
      <c r="A21" s="7" t="s">
        <v>3</v>
      </c>
      <c r="B21" s="8">
        <f>SUM('[1]PSC 5-1'!E22:P22)</f>
        <v>4567810.3911870969</v>
      </c>
      <c r="C21" s="9">
        <v>23989</v>
      </c>
      <c r="D21" s="16">
        <f>B21/C21</f>
        <v>190.41270545612977</v>
      </c>
      <c r="E21" s="17">
        <f>D21-D7</f>
        <v>-12.971360697137982</v>
      </c>
    </row>
    <row r="22" spans="1:5" x14ac:dyDescent="0.25">
      <c r="A22" s="7" t="s">
        <v>4</v>
      </c>
      <c r="B22" s="8">
        <f>SUM('[1]PSC 5-1'!E23:P23)</f>
        <v>8270780.4466490578</v>
      </c>
      <c r="C22" s="9">
        <v>47514</v>
      </c>
      <c r="D22" s="16">
        <f>B22/C22</f>
        <v>174.07038865700758</v>
      </c>
      <c r="E22" s="17">
        <f>D22-D8</f>
        <v>-11.870547716507019</v>
      </c>
    </row>
    <row r="23" spans="1:5" x14ac:dyDescent="0.25">
      <c r="A23" s="7" t="s">
        <v>5</v>
      </c>
      <c r="B23" s="8">
        <f>SUM('[1]PSC 5-1'!E24:P24)</f>
        <v>3595653.6006190972</v>
      </c>
      <c r="C23" s="9">
        <v>29572</v>
      </c>
      <c r="D23" s="16">
        <f>B23/C23</f>
        <v>121.5898011841978</v>
      </c>
      <c r="E23" s="17">
        <f>D23-D9</f>
        <v>-8.3582009123083765</v>
      </c>
    </row>
    <row r="24" spans="1:5" ht="16.5" thickBot="1" x14ac:dyDescent="0.3">
      <c r="A24" s="11" t="s">
        <v>6</v>
      </c>
      <c r="B24" s="12">
        <f>SUM(B21:B23)</f>
        <v>16434244.43845525</v>
      </c>
      <c r="C24" s="13"/>
      <c r="D24" s="13"/>
      <c r="E24" s="14"/>
    </row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 Residential Impact</vt:lpstr>
    </vt:vector>
  </TitlesOfParts>
  <Company>Big Rivers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Shelton, Becky</dc:creator>
  <cp:lastModifiedBy>Daniels, Savannah</cp:lastModifiedBy>
  <cp:lastPrinted>2026-10-07T13:27:48Z</cp:lastPrinted>
  <dcterms:created xsi:type="dcterms:W3CDTF">2026-10-05T14:58:40Z</dcterms:created>
  <dcterms:modified xsi:type="dcterms:W3CDTF">2026-10-07T13:27:52Z</dcterms:modified>
</cp:coreProperties>
</file>